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116120\Box\【02_課所共有】05_02_温暖化対策課\R08年度\中小担当\21_エコアップ認証制度\21_01_エコアップ認証制度全般\21_01_010_エコアップ　例規\エコアップ報告添付様式\"/>
    </mc:Choice>
  </mc:AlternateContent>
  <xr:revisionPtr revIDLastSave="0" documentId="13_ncr:1_{F6EDD44D-8348-4FBD-8D0B-E9DBE9A75B42}" xr6:coauthVersionLast="47" xr6:coauthVersionMax="47" xr10:uidLastSave="{00000000-0000-0000-0000-000000000000}"/>
  <bookViews>
    <workbookView xWindow="-110" yWindow="-110" windowWidth="19420" windowHeight="10300" tabRatio="728" xr2:uid="{00000000-000D-0000-FFFF-FFFF00000000}"/>
  </bookViews>
  <sheets>
    <sheet name="利用方法" sheetId="9" r:id="rId1"/>
    <sheet name="取組ﾁｪｯｸｼｰﾄ改訂版" sheetId="8" r:id="rId2"/>
    <sheet name="レーダチャート" sheetId="12" r:id="rId3"/>
    <sheet name="評価表" sheetId="17" r:id="rId4"/>
    <sheet name="各項目グラフ" sheetId="16" r:id="rId5"/>
    <sheet name="SDGｓマトリクス" sheetId="13" r:id="rId6"/>
    <sheet name="SDGsグラフ" sheetId="15" r:id="rId7"/>
    <sheet name="SDGsグラフ2" sheetId="14" r:id="rId8"/>
    <sheet name="Sheet1" sheetId="11" state="hidden" r:id="rId9"/>
  </sheets>
  <definedNames>
    <definedName name="_xlnm.Print_Area" localSheetId="6">SDGsグラフ!$A$1:$BV$247</definedName>
    <definedName name="_xlnm.Print_Area" localSheetId="5">SDGｓマトリクス!$A$1:$X$254</definedName>
    <definedName name="_xlnm.Print_Area" localSheetId="4">各項目グラフ!$A$1:$BE$247</definedName>
    <definedName name="_xlnm.Print_Area" localSheetId="1">取組ﾁｪｯｸｼｰﾄ改訂版!$A$1:$G$254</definedName>
    <definedName name="_xlnm.Print_Area" localSheetId="0">利用方法!$A$1:$H$62</definedName>
    <definedName name="項目②チェック欄" localSheetId="5">SDGｓマトリクス!$B$4:$B$40</definedName>
    <definedName name="項目②チェック欄">取組ﾁｪｯｸｼｰﾄ改訂版!$B$4:$B$40</definedName>
    <definedName name="項目③チェック欄" localSheetId="5">SDGｓマトリクス!$B$46:$B$66</definedName>
    <definedName name="項目③チェック欄">取組ﾁｪｯｸｼｰﾄ改訂版!$B$46:$B$66</definedName>
    <definedName name="項目⑤チェック欄" localSheetId="5">SDGｓマトリクス!$B$72:$B$93</definedName>
    <definedName name="項目⑤チェック欄">取組ﾁｪｯｸｼｰﾄ改訂版!$B$72:$B$93</definedName>
    <definedName name="項目⑥チェック欄" localSheetId="5">SDGｓマトリクス!$B$98:$B$104</definedName>
    <definedName name="項目⑥チェック欄">取組ﾁｪｯｸｼｰﾄ改訂版!$B$98:$B$104</definedName>
    <definedName name="項目⑦チェック欄" localSheetId="5">SDGｓマトリクス!$B$110:$B$133</definedName>
    <definedName name="項目⑦チェック欄">取組ﾁｪｯｸｼｰﾄ改訂版!$B$110:$B$133</definedName>
    <definedName name="項目⑧チェック欄" localSheetId="5">SDGｓマトリクス!$B$139:$B$164</definedName>
    <definedName name="項目⑧チェック欄">取組ﾁｪｯｸｼｰﾄ改訂版!$B$139:$B$164</definedName>
    <definedName name="項目⑨チェック欄" localSheetId="5">SDGｓマトリクス!$B$171:$B$183</definedName>
    <definedName name="項目⑨チェック欄">取組ﾁｪｯｸｼｰﾄ改訂版!$B$171:$B$183</definedName>
    <definedName name="項目⑩チェック欄" localSheetId="5">SDGｓマトリクス!$B$189:$B$220</definedName>
    <definedName name="項目⑩チェック欄">取組ﾁｪｯｸｼｰﾄ改訂版!$B$189:$B$220</definedName>
    <definedName name="項目⑫チェック欄" localSheetId="5">SDGｓマトリクス!$B$226:$B$252</definedName>
    <definedName name="項目⑫チェック欄">取組ﾁｪｯｸｼｰﾄ改訂版!$B$226:$B$252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11" l="1"/>
  <c r="W9" i="11"/>
  <c r="W10" i="11"/>
  <c r="W11" i="11"/>
  <c r="W3" i="11"/>
  <c r="W4" i="11"/>
  <c r="W5" i="11"/>
  <c r="W6" i="11"/>
  <c r="W7" i="11"/>
  <c r="D228" i="16" l="1"/>
  <c r="D229" i="16"/>
  <c r="D230" i="16"/>
  <c r="D232" i="16"/>
  <c r="D234" i="16"/>
  <c r="D235" i="16"/>
  <c r="D236" i="16"/>
  <c r="D237" i="16"/>
  <c r="D238" i="16"/>
  <c r="D240" i="16"/>
  <c r="D241" i="16"/>
  <c r="D242" i="16"/>
  <c r="D243" i="16"/>
  <c r="D244" i="16"/>
  <c r="D245" i="16"/>
  <c r="D246" i="16"/>
  <c r="D191" i="16"/>
  <c r="D192" i="16"/>
  <c r="D193" i="16"/>
  <c r="D194" i="16"/>
  <c r="D195" i="16"/>
  <c r="D197" i="16"/>
  <c r="D198" i="16"/>
  <c r="D200" i="16"/>
  <c r="D202" i="16"/>
  <c r="D203" i="16"/>
  <c r="D204" i="16"/>
  <c r="D205" i="16"/>
  <c r="D207" i="16"/>
  <c r="D208" i="16"/>
  <c r="D209" i="16"/>
  <c r="D210" i="16"/>
  <c r="D211" i="16"/>
  <c r="D213" i="16"/>
  <c r="D214" i="16"/>
  <c r="D216" i="16"/>
  <c r="D217" i="16"/>
  <c r="G3" i="16"/>
  <c r="H3" i="16" s="1"/>
  <c r="I3" i="16" s="1"/>
  <c r="J3" i="16" s="1"/>
  <c r="K3" i="16" s="1"/>
  <c r="L3" i="16" s="1"/>
  <c r="M3" i="16" s="1"/>
  <c r="N3" i="16" s="1"/>
  <c r="O3" i="16" s="1"/>
  <c r="P3" i="16" s="1"/>
  <c r="Q3" i="16" s="1"/>
  <c r="R3" i="16" s="1"/>
  <c r="S3" i="16" s="1"/>
  <c r="T3" i="16" s="1"/>
  <c r="U3" i="16" s="1"/>
  <c r="V3" i="16" s="1"/>
  <c r="W3" i="16" s="1"/>
  <c r="X3" i="16" s="1"/>
  <c r="Y3" i="16" s="1"/>
  <c r="Z3" i="16" s="1"/>
  <c r="AA3" i="16" s="1"/>
  <c r="AB3" i="16" s="1"/>
  <c r="AC3" i="16" s="1"/>
  <c r="AD3" i="16" s="1"/>
  <c r="AE3" i="16" s="1"/>
  <c r="AF3" i="16" s="1"/>
  <c r="AG3" i="16" s="1"/>
  <c r="AH3" i="16" s="1"/>
  <c r="AI3" i="16" s="1"/>
  <c r="AJ3" i="16" s="1"/>
  <c r="AK3" i="16" s="1"/>
  <c r="AL3" i="16" s="1"/>
  <c r="AM3" i="16" s="1"/>
  <c r="AN3" i="16" s="1"/>
  <c r="AO3" i="16" s="1"/>
  <c r="AP3" i="16" s="1"/>
  <c r="AQ3" i="16" s="1"/>
  <c r="AR3" i="16" s="1"/>
  <c r="AS3" i="16" s="1"/>
  <c r="AT3" i="16" s="1"/>
  <c r="AU3" i="16" s="1"/>
  <c r="AV3" i="16" s="1"/>
  <c r="AW3" i="16" s="1"/>
  <c r="AX3" i="16" s="1"/>
  <c r="AY3" i="16" s="1"/>
  <c r="AZ3" i="16" s="1"/>
  <c r="BA3" i="16" s="1"/>
  <c r="BB3" i="16" s="1"/>
  <c r="BC3" i="16" s="1"/>
  <c r="T98" i="15" l="1"/>
  <c r="S98" i="15"/>
  <c r="R98" i="15"/>
  <c r="Q98" i="15"/>
  <c r="P98" i="15"/>
  <c r="O98" i="15"/>
  <c r="N98" i="15"/>
  <c r="M98" i="15"/>
  <c r="L98" i="15"/>
  <c r="K98" i="15"/>
  <c r="J98" i="15"/>
  <c r="I98" i="15"/>
  <c r="H98" i="15"/>
  <c r="G98" i="15"/>
  <c r="F98" i="15"/>
  <c r="E98" i="15"/>
  <c r="D98" i="15"/>
  <c r="T96" i="15"/>
  <c r="S96" i="15"/>
  <c r="R96" i="15"/>
  <c r="Q96" i="15"/>
  <c r="P96" i="15"/>
  <c r="O96" i="15"/>
  <c r="N96" i="15"/>
  <c r="M96" i="15"/>
  <c r="L96" i="15"/>
  <c r="K96" i="15"/>
  <c r="J96" i="15"/>
  <c r="I96" i="15"/>
  <c r="H96" i="15"/>
  <c r="G96" i="15"/>
  <c r="F96" i="15"/>
  <c r="E96" i="15"/>
  <c r="D96" i="15"/>
  <c r="T95" i="15"/>
  <c r="S95" i="15"/>
  <c r="R95" i="15"/>
  <c r="Q95" i="15"/>
  <c r="P95" i="15"/>
  <c r="O95" i="15"/>
  <c r="N95" i="15"/>
  <c r="M95" i="15"/>
  <c r="L95" i="15"/>
  <c r="K95" i="15"/>
  <c r="J95" i="15"/>
  <c r="I95" i="15"/>
  <c r="H95" i="15"/>
  <c r="G95" i="15"/>
  <c r="F95" i="15"/>
  <c r="E95" i="15"/>
  <c r="D95" i="15"/>
  <c r="T94" i="15"/>
  <c r="S94" i="15"/>
  <c r="R94" i="15"/>
  <c r="Q94" i="15"/>
  <c r="P94" i="15"/>
  <c r="O94" i="15"/>
  <c r="N94" i="15"/>
  <c r="M94" i="15"/>
  <c r="L94" i="15"/>
  <c r="K94" i="15"/>
  <c r="J94" i="15"/>
  <c r="I94" i="15"/>
  <c r="H94" i="15"/>
  <c r="G94" i="15"/>
  <c r="F94" i="15"/>
  <c r="E94" i="15"/>
  <c r="D94" i="15"/>
  <c r="T93" i="15"/>
  <c r="S93" i="15"/>
  <c r="R93" i="15"/>
  <c r="Q93" i="15"/>
  <c r="P93" i="15"/>
  <c r="O93" i="15"/>
  <c r="N93" i="15"/>
  <c r="M93" i="15"/>
  <c r="L93" i="15"/>
  <c r="K93" i="15"/>
  <c r="J93" i="15"/>
  <c r="I93" i="15"/>
  <c r="H93" i="15"/>
  <c r="G93" i="15"/>
  <c r="F93" i="15"/>
  <c r="E93" i="15"/>
  <c r="D93" i="15"/>
  <c r="T92" i="15"/>
  <c r="S92" i="15"/>
  <c r="R92" i="15"/>
  <c r="Q92" i="15"/>
  <c r="P92" i="15"/>
  <c r="O92" i="15"/>
  <c r="N92" i="15"/>
  <c r="M92" i="15"/>
  <c r="L92" i="15"/>
  <c r="K92" i="15"/>
  <c r="J92" i="15"/>
  <c r="I92" i="15"/>
  <c r="H92" i="15"/>
  <c r="G92" i="15"/>
  <c r="F92" i="15"/>
  <c r="E92" i="15"/>
  <c r="D92" i="15"/>
  <c r="T91" i="15"/>
  <c r="S91" i="15"/>
  <c r="R91" i="15"/>
  <c r="Q91" i="15"/>
  <c r="P91" i="15"/>
  <c r="O91" i="15"/>
  <c r="N91" i="15"/>
  <c r="M91" i="15"/>
  <c r="L91" i="15"/>
  <c r="K91" i="15"/>
  <c r="J91" i="15"/>
  <c r="I91" i="15"/>
  <c r="H91" i="15"/>
  <c r="G91" i="15"/>
  <c r="F91" i="15"/>
  <c r="E91" i="15"/>
  <c r="D91" i="15"/>
  <c r="T90" i="15"/>
  <c r="S90" i="15"/>
  <c r="R90" i="15"/>
  <c r="Q90" i="15"/>
  <c r="P90" i="15"/>
  <c r="O90" i="15"/>
  <c r="N90" i="15"/>
  <c r="M90" i="15"/>
  <c r="L90" i="15"/>
  <c r="K90" i="15"/>
  <c r="J90" i="15"/>
  <c r="I90" i="15"/>
  <c r="H90" i="15"/>
  <c r="G90" i="15"/>
  <c r="F90" i="15"/>
  <c r="E90" i="15"/>
  <c r="D90" i="15"/>
  <c r="T89" i="15"/>
  <c r="S89" i="15"/>
  <c r="R89" i="15"/>
  <c r="Q89" i="15"/>
  <c r="P89" i="15"/>
  <c r="O89" i="15"/>
  <c r="N89" i="15"/>
  <c r="M89" i="15"/>
  <c r="L89" i="15"/>
  <c r="K89" i="15"/>
  <c r="J89" i="15"/>
  <c r="I89" i="15"/>
  <c r="H89" i="15"/>
  <c r="G89" i="15"/>
  <c r="F89" i="15"/>
  <c r="E89" i="15"/>
  <c r="D89" i="15"/>
  <c r="T88" i="15"/>
  <c r="S88" i="15"/>
  <c r="R88" i="15"/>
  <c r="Q88" i="15"/>
  <c r="P88" i="15"/>
  <c r="O88" i="15"/>
  <c r="N88" i="15"/>
  <c r="M88" i="15"/>
  <c r="L88" i="15"/>
  <c r="K88" i="15"/>
  <c r="J88" i="15"/>
  <c r="I88" i="15"/>
  <c r="H88" i="15"/>
  <c r="G88" i="15"/>
  <c r="F88" i="15"/>
  <c r="E88" i="15"/>
  <c r="D88" i="15"/>
  <c r="T87" i="15"/>
  <c r="S87" i="15"/>
  <c r="R87" i="15"/>
  <c r="Q87" i="15"/>
  <c r="P87" i="15"/>
  <c r="O87" i="15"/>
  <c r="N87" i="15"/>
  <c r="M87" i="15"/>
  <c r="L87" i="15"/>
  <c r="K87" i="15"/>
  <c r="J87" i="15"/>
  <c r="I87" i="15"/>
  <c r="H87" i="15"/>
  <c r="G87" i="15"/>
  <c r="F87" i="15"/>
  <c r="E87" i="15"/>
  <c r="D87" i="15"/>
  <c r="T85" i="15"/>
  <c r="S85" i="15"/>
  <c r="R85" i="15"/>
  <c r="Q85" i="15"/>
  <c r="P85" i="15"/>
  <c r="O85" i="15"/>
  <c r="N85" i="15"/>
  <c r="M85" i="15"/>
  <c r="L85" i="15"/>
  <c r="K85" i="15"/>
  <c r="J85" i="15"/>
  <c r="I85" i="15"/>
  <c r="H85" i="15"/>
  <c r="G85" i="15"/>
  <c r="F85" i="15"/>
  <c r="E85" i="15"/>
  <c r="D85" i="15"/>
  <c r="T84" i="15"/>
  <c r="S84" i="15"/>
  <c r="R84" i="15"/>
  <c r="Q84" i="15"/>
  <c r="P84" i="15"/>
  <c r="O84" i="15"/>
  <c r="N84" i="15"/>
  <c r="M84" i="15"/>
  <c r="L84" i="15"/>
  <c r="K84" i="15"/>
  <c r="J84" i="15"/>
  <c r="I84" i="15"/>
  <c r="H84" i="15"/>
  <c r="G84" i="15"/>
  <c r="F84" i="15"/>
  <c r="E84" i="15"/>
  <c r="D84" i="15"/>
  <c r="T83" i="15"/>
  <c r="S83" i="15"/>
  <c r="R83" i="15"/>
  <c r="Q83" i="15"/>
  <c r="P83" i="15"/>
  <c r="O83" i="15"/>
  <c r="N83" i="15"/>
  <c r="M83" i="15"/>
  <c r="L83" i="15"/>
  <c r="K83" i="15"/>
  <c r="J83" i="15"/>
  <c r="I83" i="15"/>
  <c r="H83" i="15"/>
  <c r="G83" i="15"/>
  <c r="F83" i="15"/>
  <c r="E83" i="15"/>
  <c r="D83" i="15"/>
  <c r="T82" i="15"/>
  <c r="S82" i="15"/>
  <c r="R82" i="15"/>
  <c r="Q82" i="15"/>
  <c r="P82" i="15"/>
  <c r="O82" i="15"/>
  <c r="N82" i="15"/>
  <c r="M82" i="15"/>
  <c r="L82" i="15"/>
  <c r="K82" i="15"/>
  <c r="J82" i="15"/>
  <c r="I82" i="15"/>
  <c r="H82" i="15"/>
  <c r="G82" i="15"/>
  <c r="F82" i="15"/>
  <c r="E82" i="15"/>
  <c r="D82" i="15"/>
  <c r="T81" i="15"/>
  <c r="S81" i="15"/>
  <c r="R81" i="15"/>
  <c r="Q81" i="15"/>
  <c r="P81" i="15"/>
  <c r="O81" i="15"/>
  <c r="N81" i="15"/>
  <c r="M81" i="15"/>
  <c r="L81" i="15"/>
  <c r="K81" i="15"/>
  <c r="J81" i="15"/>
  <c r="I81" i="15"/>
  <c r="H81" i="15"/>
  <c r="G81" i="15"/>
  <c r="F81" i="15"/>
  <c r="E81" i="15"/>
  <c r="D81" i="15"/>
  <c r="T80" i="15"/>
  <c r="S80" i="15"/>
  <c r="R80" i="15"/>
  <c r="Q80" i="15"/>
  <c r="P80" i="15"/>
  <c r="O80" i="15"/>
  <c r="N80" i="15"/>
  <c r="M80" i="15"/>
  <c r="L80" i="15"/>
  <c r="K80" i="15"/>
  <c r="J80" i="15"/>
  <c r="I80" i="15"/>
  <c r="H80" i="15"/>
  <c r="G80" i="15"/>
  <c r="F80" i="15"/>
  <c r="E80" i="15"/>
  <c r="D80" i="15"/>
  <c r="T79" i="15"/>
  <c r="S79" i="15"/>
  <c r="R79" i="15"/>
  <c r="Q79" i="15"/>
  <c r="P79" i="15"/>
  <c r="O79" i="15"/>
  <c r="N79" i="15"/>
  <c r="M79" i="15"/>
  <c r="L79" i="15"/>
  <c r="K79" i="15"/>
  <c r="J79" i="15"/>
  <c r="I79" i="15"/>
  <c r="H79" i="15"/>
  <c r="G79" i="15"/>
  <c r="F79" i="15"/>
  <c r="E79" i="15"/>
  <c r="D79" i="15"/>
  <c r="T78" i="15"/>
  <c r="S78" i="15"/>
  <c r="R78" i="15"/>
  <c r="Q78" i="15"/>
  <c r="P78" i="15"/>
  <c r="O78" i="15"/>
  <c r="N78" i="15"/>
  <c r="M78" i="15"/>
  <c r="L78" i="15"/>
  <c r="K78" i="15"/>
  <c r="J78" i="15"/>
  <c r="I78" i="15"/>
  <c r="H78" i="15"/>
  <c r="G78" i="15"/>
  <c r="F78" i="15"/>
  <c r="E78" i="15"/>
  <c r="D78" i="15"/>
  <c r="T77" i="15"/>
  <c r="S77" i="15"/>
  <c r="R77" i="15"/>
  <c r="Q77" i="15"/>
  <c r="P77" i="15"/>
  <c r="O77" i="15"/>
  <c r="N77" i="15"/>
  <c r="M77" i="15"/>
  <c r="L77" i="15"/>
  <c r="K77" i="15"/>
  <c r="J77" i="15"/>
  <c r="I77" i="15"/>
  <c r="H77" i="15"/>
  <c r="G77" i="15"/>
  <c r="F77" i="15"/>
  <c r="E77" i="15"/>
  <c r="D77" i="15"/>
  <c r="T75" i="15"/>
  <c r="S75" i="15"/>
  <c r="R75" i="15"/>
  <c r="Q75" i="15"/>
  <c r="P75" i="15"/>
  <c r="O75" i="15"/>
  <c r="N75" i="15"/>
  <c r="M75" i="15"/>
  <c r="L75" i="15"/>
  <c r="K75" i="15"/>
  <c r="J75" i="15"/>
  <c r="I75" i="15"/>
  <c r="H75" i="15"/>
  <c r="G75" i="15"/>
  <c r="F75" i="15"/>
  <c r="E75" i="15"/>
  <c r="D75" i="15"/>
  <c r="T74" i="15"/>
  <c r="S74" i="15"/>
  <c r="R74" i="15"/>
  <c r="Q74" i="15"/>
  <c r="P74" i="15"/>
  <c r="O74" i="15"/>
  <c r="N74" i="15"/>
  <c r="M74" i="15"/>
  <c r="L74" i="15"/>
  <c r="K74" i="15"/>
  <c r="J74" i="15"/>
  <c r="I74" i="15"/>
  <c r="H74" i="15"/>
  <c r="G74" i="15"/>
  <c r="F74" i="15"/>
  <c r="E74" i="15"/>
  <c r="D74" i="15"/>
  <c r="T72" i="15"/>
  <c r="S72" i="15"/>
  <c r="R72" i="15"/>
  <c r="Q72" i="15"/>
  <c r="P72" i="15"/>
  <c r="O72" i="15"/>
  <c r="N72" i="15"/>
  <c r="M72" i="15"/>
  <c r="L72" i="15"/>
  <c r="K72" i="15"/>
  <c r="J72" i="15"/>
  <c r="I72" i="15"/>
  <c r="H72" i="15"/>
  <c r="G72" i="15"/>
  <c r="F72" i="15"/>
  <c r="E72" i="15"/>
  <c r="D72" i="15"/>
  <c r="T71" i="15"/>
  <c r="S71" i="15"/>
  <c r="R71" i="15"/>
  <c r="Q71" i="15"/>
  <c r="P71" i="15"/>
  <c r="O71" i="15"/>
  <c r="N71" i="15"/>
  <c r="M71" i="15"/>
  <c r="L71" i="15"/>
  <c r="K71" i="15"/>
  <c r="J71" i="15"/>
  <c r="I71" i="15"/>
  <c r="H71" i="15"/>
  <c r="G71" i="15"/>
  <c r="F71" i="15"/>
  <c r="E71" i="15"/>
  <c r="D71" i="15"/>
  <c r="T70" i="15"/>
  <c r="S70" i="15"/>
  <c r="R70" i="15"/>
  <c r="Q70" i="15"/>
  <c r="P70" i="15"/>
  <c r="O70" i="15"/>
  <c r="N70" i="15"/>
  <c r="M70" i="15"/>
  <c r="L70" i="15"/>
  <c r="K70" i="15"/>
  <c r="J70" i="15"/>
  <c r="I70" i="15"/>
  <c r="H70" i="15"/>
  <c r="G70" i="15"/>
  <c r="F70" i="15"/>
  <c r="E70" i="15"/>
  <c r="D70" i="15"/>
  <c r="T69" i="15"/>
  <c r="S69" i="15"/>
  <c r="R69" i="15"/>
  <c r="Q69" i="15"/>
  <c r="P69" i="15"/>
  <c r="O69" i="15"/>
  <c r="N69" i="15"/>
  <c r="M69" i="15"/>
  <c r="L69" i="15"/>
  <c r="K69" i="15"/>
  <c r="J69" i="15"/>
  <c r="I69" i="15"/>
  <c r="H69" i="15"/>
  <c r="G69" i="15"/>
  <c r="F69" i="15"/>
  <c r="E69" i="15"/>
  <c r="D69" i="15"/>
  <c r="T68" i="15"/>
  <c r="S68" i="15"/>
  <c r="R68" i="15"/>
  <c r="Q68" i="15"/>
  <c r="P68" i="15"/>
  <c r="O68" i="15"/>
  <c r="N68" i="15"/>
  <c r="M68" i="15"/>
  <c r="L68" i="15"/>
  <c r="K68" i="15"/>
  <c r="J68" i="15"/>
  <c r="I68" i="15"/>
  <c r="H68" i="15"/>
  <c r="G68" i="15"/>
  <c r="F68" i="15"/>
  <c r="E68" i="15"/>
  <c r="D68" i="15"/>
  <c r="T67" i="15"/>
  <c r="S67" i="15"/>
  <c r="R67" i="15"/>
  <c r="Q67" i="15"/>
  <c r="P67" i="15"/>
  <c r="O67" i="15"/>
  <c r="N67" i="15"/>
  <c r="M67" i="15"/>
  <c r="L67" i="15"/>
  <c r="K67" i="15"/>
  <c r="J67" i="15"/>
  <c r="I67" i="15"/>
  <c r="H67" i="15"/>
  <c r="G67" i="15"/>
  <c r="F67" i="15"/>
  <c r="E67" i="15"/>
  <c r="D67" i="15"/>
  <c r="T66" i="15"/>
  <c r="S66" i="15"/>
  <c r="R66" i="15"/>
  <c r="Q66" i="15"/>
  <c r="P66" i="15"/>
  <c r="O66" i="15"/>
  <c r="N66" i="15"/>
  <c r="M66" i="15"/>
  <c r="L66" i="15"/>
  <c r="K66" i="15"/>
  <c r="J66" i="15"/>
  <c r="I66" i="15"/>
  <c r="H66" i="15"/>
  <c r="G66" i="15"/>
  <c r="F66" i="15"/>
  <c r="E66" i="15"/>
  <c r="D66" i="15"/>
  <c r="T64" i="15"/>
  <c r="S64" i="15"/>
  <c r="R64" i="15"/>
  <c r="Q64" i="15"/>
  <c r="P64" i="15"/>
  <c r="O64" i="15"/>
  <c r="N64" i="15"/>
  <c r="M64" i="15"/>
  <c r="L64" i="15"/>
  <c r="K64" i="15"/>
  <c r="J64" i="15"/>
  <c r="I64" i="15"/>
  <c r="H64" i="15"/>
  <c r="G64" i="15"/>
  <c r="F64" i="15"/>
  <c r="E64" i="15"/>
  <c r="D64" i="15"/>
  <c r="T63" i="15"/>
  <c r="S63" i="15"/>
  <c r="R63" i="15"/>
  <c r="Q63" i="15"/>
  <c r="P63" i="15"/>
  <c r="O63" i="15"/>
  <c r="N63" i="15"/>
  <c r="M63" i="15"/>
  <c r="L63" i="15"/>
  <c r="K63" i="15"/>
  <c r="J63" i="15"/>
  <c r="I63" i="15"/>
  <c r="H63" i="15"/>
  <c r="G63" i="15"/>
  <c r="F63" i="15"/>
  <c r="E63" i="15"/>
  <c r="D63" i="15"/>
  <c r="T62" i="15"/>
  <c r="S62" i="15"/>
  <c r="R62" i="15"/>
  <c r="Q62" i="15"/>
  <c r="P62" i="15"/>
  <c r="O62" i="15"/>
  <c r="N62" i="15"/>
  <c r="M62" i="15"/>
  <c r="L62" i="15"/>
  <c r="K62" i="15"/>
  <c r="J62" i="15"/>
  <c r="I62" i="15"/>
  <c r="H62" i="15"/>
  <c r="G62" i="15"/>
  <c r="F62" i="15"/>
  <c r="E62" i="15"/>
  <c r="D62" i="15"/>
  <c r="T60" i="15"/>
  <c r="S60" i="15"/>
  <c r="R60" i="15"/>
  <c r="Q60" i="15"/>
  <c r="P60" i="15"/>
  <c r="O60" i="15"/>
  <c r="N60" i="15"/>
  <c r="M60" i="15"/>
  <c r="L60" i="15"/>
  <c r="K60" i="15"/>
  <c r="J60" i="15"/>
  <c r="I60" i="15"/>
  <c r="H60" i="15"/>
  <c r="G60" i="15"/>
  <c r="F60" i="15"/>
  <c r="E60" i="15"/>
  <c r="D60" i="15"/>
  <c r="T59" i="15"/>
  <c r="S59" i="15"/>
  <c r="R59" i="15"/>
  <c r="Q59" i="15"/>
  <c r="P59" i="15"/>
  <c r="O59" i="15"/>
  <c r="N59" i="15"/>
  <c r="M59" i="15"/>
  <c r="L59" i="15"/>
  <c r="K59" i="15"/>
  <c r="J59" i="15"/>
  <c r="I59" i="15"/>
  <c r="H59" i="15"/>
  <c r="G59" i="15"/>
  <c r="F59" i="15"/>
  <c r="E59" i="15"/>
  <c r="D59" i="15"/>
  <c r="T58" i="15"/>
  <c r="S58" i="15"/>
  <c r="R58" i="15"/>
  <c r="Q58" i="15"/>
  <c r="P58" i="15"/>
  <c r="O58" i="15"/>
  <c r="N58" i="15"/>
  <c r="M58" i="15"/>
  <c r="L58" i="15"/>
  <c r="K58" i="15"/>
  <c r="J58" i="15"/>
  <c r="I58" i="15"/>
  <c r="H58" i="15"/>
  <c r="G58" i="15"/>
  <c r="F58" i="15"/>
  <c r="E58" i="15"/>
  <c r="D58" i="15"/>
  <c r="T56" i="15"/>
  <c r="S56" i="15"/>
  <c r="R56" i="15"/>
  <c r="Q56" i="15"/>
  <c r="P56" i="15"/>
  <c r="O56" i="15"/>
  <c r="N56" i="15"/>
  <c r="M56" i="15"/>
  <c r="L56" i="15"/>
  <c r="K56" i="15"/>
  <c r="J56" i="15"/>
  <c r="I56" i="15"/>
  <c r="H56" i="15"/>
  <c r="G56" i="15"/>
  <c r="F56" i="15"/>
  <c r="E56" i="15"/>
  <c r="D56" i="15"/>
  <c r="T54" i="15"/>
  <c r="S54" i="15"/>
  <c r="R54" i="15"/>
  <c r="Q54" i="15"/>
  <c r="P54" i="15"/>
  <c r="O54" i="15"/>
  <c r="N54" i="15"/>
  <c r="M54" i="15"/>
  <c r="L54" i="15"/>
  <c r="K54" i="15"/>
  <c r="J54" i="15"/>
  <c r="I54" i="15"/>
  <c r="H54" i="15"/>
  <c r="G54" i="15"/>
  <c r="F54" i="15"/>
  <c r="E54" i="15"/>
  <c r="D54" i="15"/>
  <c r="T53" i="15"/>
  <c r="S53" i="15"/>
  <c r="R53" i="15"/>
  <c r="Q53" i="15"/>
  <c r="P53" i="15"/>
  <c r="O53" i="15"/>
  <c r="N53" i="15"/>
  <c r="M53" i="15"/>
  <c r="L53" i="15"/>
  <c r="K53" i="15"/>
  <c r="J53" i="15"/>
  <c r="I53" i="15"/>
  <c r="H53" i="15"/>
  <c r="G53" i="15"/>
  <c r="F53" i="15"/>
  <c r="E53" i="15"/>
  <c r="D53" i="15"/>
  <c r="T52" i="15"/>
  <c r="S52" i="15"/>
  <c r="R52" i="15"/>
  <c r="Q52" i="15"/>
  <c r="P52" i="15"/>
  <c r="O52" i="15"/>
  <c r="N52" i="15"/>
  <c r="M52" i="15"/>
  <c r="L52" i="15"/>
  <c r="K52" i="15"/>
  <c r="J52" i="15"/>
  <c r="I52" i="15"/>
  <c r="H52" i="15"/>
  <c r="G52" i="15"/>
  <c r="F52" i="15"/>
  <c r="E52" i="15"/>
  <c r="D52" i="15"/>
  <c r="T51" i="15"/>
  <c r="S51" i="15"/>
  <c r="R51" i="15"/>
  <c r="Q51" i="15"/>
  <c r="P51" i="15"/>
  <c r="O51" i="15"/>
  <c r="N51" i="15"/>
  <c r="M51" i="15"/>
  <c r="L51" i="15"/>
  <c r="K51" i="15"/>
  <c r="J51" i="15"/>
  <c r="I51" i="15"/>
  <c r="H51" i="15"/>
  <c r="G51" i="15"/>
  <c r="F51" i="15"/>
  <c r="E51" i="15"/>
  <c r="D51" i="15"/>
  <c r="T50" i="15"/>
  <c r="S50" i="15"/>
  <c r="R50" i="15"/>
  <c r="Q50" i="15"/>
  <c r="P50" i="15"/>
  <c r="O50" i="15"/>
  <c r="N50" i="15"/>
  <c r="M50" i="15"/>
  <c r="L50" i="15"/>
  <c r="K50" i="15"/>
  <c r="J50" i="15"/>
  <c r="I50" i="15"/>
  <c r="H50" i="15"/>
  <c r="G50" i="15"/>
  <c r="F50" i="15"/>
  <c r="E50" i="15"/>
  <c r="D50" i="15"/>
  <c r="T49" i="15"/>
  <c r="S49" i="15"/>
  <c r="R49" i="15"/>
  <c r="Q49" i="15"/>
  <c r="P49" i="15"/>
  <c r="O49" i="15"/>
  <c r="N49" i="15"/>
  <c r="M49" i="15"/>
  <c r="L49" i="15"/>
  <c r="K49" i="15"/>
  <c r="J49" i="15"/>
  <c r="I49" i="15"/>
  <c r="H49" i="15"/>
  <c r="G49" i="15"/>
  <c r="F49" i="15"/>
  <c r="E49" i="15"/>
  <c r="D49" i="15"/>
  <c r="T34" i="15"/>
  <c r="S34" i="15"/>
  <c r="R34" i="15"/>
  <c r="Q34" i="15"/>
  <c r="P34" i="15"/>
  <c r="O34" i="15"/>
  <c r="N34" i="15"/>
  <c r="M34" i="15"/>
  <c r="L34" i="15"/>
  <c r="K34" i="15"/>
  <c r="J34" i="15"/>
  <c r="I34" i="15"/>
  <c r="H34" i="15"/>
  <c r="G34" i="15"/>
  <c r="F34" i="15"/>
  <c r="E34" i="15"/>
  <c r="D34" i="15"/>
  <c r="T28" i="15"/>
  <c r="S28" i="15"/>
  <c r="R28" i="15"/>
  <c r="Q28" i="15"/>
  <c r="P28" i="15"/>
  <c r="O28" i="15"/>
  <c r="N28" i="15"/>
  <c r="M28" i="15"/>
  <c r="L28" i="15"/>
  <c r="K28" i="15"/>
  <c r="J28" i="15"/>
  <c r="I28" i="15"/>
  <c r="H28" i="15"/>
  <c r="G28" i="15"/>
  <c r="F28" i="15"/>
  <c r="E28" i="15"/>
  <c r="D28" i="15"/>
  <c r="T20" i="15"/>
  <c r="S20" i="15"/>
  <c r="R20" i="15"/>
  <c r="Q20" i="15"/>
  <c r="P20" i="15"/>
  <c r="O20" i="15"/>
  <c r="N20" i="15"/>
  <c r="M20" i="15"/>
  <c r="L20" i="15"/>
  <c r="K20" i="15"/>
  <c r="J20" i="15"/>
  <c r="I20" i="15"/>
  <c r="H20" i="15"/>
  <c r="G20" i="15"/>
  <c r="F20" i="15"/>
  <c r="E20" i="15"/>
  <c r="D20" i="15"/>
  <c r="T12" i="15"/>
  <c r="S12" i="15"/>
  <c r="R12" i="15"/>
  <c r="Q12" i="15"/>
  <c r="P12" i="15"/>
  <c r="O12" i="15"/>
  <c r="N12" i="15"/>
  <c r="M12" i="15"/>
  <c r="L12" i="15"/>
  <c r="K12" i="15"/>
  <c r="J12" i="15"/>
  <c r="I12" i="15"/>
  <c r="H12" i="15"/>
  <c r="G12" i="15"/>
  <c r="F12" i="15"/>
  <c r="E12" i="15"/>
  <c r="D12" i="15"/>
  <c r="X3" i="15" l="1"/>
  <c r="Y3" i="15" s="1"/>
  <c r="Z3" i="15" s="1"/>
  <c r="AA3" i="15" s="1"/>
  <c r="AB3" i="15" s="1"/>
  <c r="AC3" i="15" s="1"/>
  <c r="AD3" i="15" s="1"/>
  <c r="AE3" i="15" s="1"/>
  <c r="AF3" i="15" s="1"/>
  <c r="AG3" i="15" s="1"/>
  <c r="AH3" i="15" s="1"/>
  <c r="AI3" i="15" s="1"/>
  <c r="AJ3" i="15" s="1"/>
  <c r="AK3" i="15" s="1"/>
  <c r="AL3" i="15" s="1"/>
  <c r="AM3" i="15" s="1"/>
  <c r="AN3" i="15" s="1"/>
  <c r="AO3" i="15" s="1"/>
  <c r="AP3" i="15" s="1"/>
  <c r="AQ3" i="15" s="1"/>
  <c r="AR3" i="15" s="1"/>
  <c r="AS3" i="15" s="1"/>
  <c r="AT3" i="15" s="1"/>
  <c r="AU3" i="15" s="1"/>
  <c r="AV3" i="15" s="1"/>
  <c r="AW3" i="15" s="1"/>
  <c r="AX3" i="15" s="1"/>
  <c r="AY3" i="15" s="1"/>
  <c r="AZ3" i="15" s="1"/>
  <c r="BA3" i="15" s="1"/>
  <c r="BB3" i="15" s="1"/>
  <c r="BC3" i="15" s="1"/>
  <c r="BD3" i="15" s="1"/>
  <c r="BE3" i="15" s="1"/>
  <c r="BF3" i="15" s="1"/>
  <c r="BG3" i="15" s="1"/>
  <c r="BH3" i="15" s="1"/>
  <c r="BI3" i="15" s="1"/>
  <c r="BJ3" i="15" s="1"/>
  <c r="BK3" i="15" s="1"/>
  <c r="BL3" i="15" s="1"/>
  <c r="BM3" i="15" s="1"/>
  <c r="BN3" i="15" s="1"/>
  <c r="BO3" i="15" s="1"/>
  <c r="BP3" i="15" s="1"/>
  <c r="BQ3" i="15" s="1"/>
  <c r="BR3" i="15" s="1"/>
  <c r="BS3" i="15" s="1"/>
  <c r="BT3" i="15" s="1"/>
  <c r="D254" i="8" l="1"/>
  <c r="D222" i="8"/>
  <c r="D185" i="8"/>
  <c r="D166" i="8"/>
  <c r="D135" i="8"/>
  <c r="D106" i="8"/>
  <c r="D95" i="8"/>
  <c r="D68" i="8"/>
  <c r="D42" i="8"/>
  <c r="B4" i="13" l="1"/>
  <c r="AE4" i="13" s="1"/>
  <c r="AH4" i="13" s="1"/>
  <c r="B5" i="13"/>
  <c r="B6" i="13"/>
  <c r="AE6" i="13" s="1"/>
  <c r="AH6" i="13" s="1"/>
  <c r="B7" i="13"/>
  <c r="AE7" i="13" s="1"/>
  <c r="AH7" i="13" s="1"/>
  <c r="B8" i="13"/>
  <c r="AE8" i="13" s="1"/>
  <c r="AH8" i="13" s="1"/>
  <c r="B9" i="13"/>
  <c r="AE9" i="13" s="1"/>
  <c r="B10" i="13"/>
  <c r="B11" i="13"/>
  <c r="AE11" i="13" s="1"/>
  <c r="B12" i="13"/>
  <c r="AE12" i="13" s="1"/>
  <c r="AH12" i="13" s="1"/>
  <c r="B13" i="13"/>
  <c r="AE13" i="13" s="1"/>
  <c r="AH13" i="13" s="1"/>
  <c r="B14" i="13"/>
  <c r="B15" i="13"/>
  <c r="B16" i="13"/>
  <c r="B17" i="13"/>
  <c r="AE17" i="13" s="1"/>
  <c r="AH17" i="13" s="1"/>
  <c r="B18" i="13"/>
  <c r="B19" i="13"/>
  <c r="AE19" i="13" s="1"/>
  <c r="B20" i="13"/>
  <c r="AE20" i="13" s="1"/>
  <c r="AH20" i="13" s="1"/>
  <c r="B21" i="13"/>
  <c r="AE21" i="13" s="1"/>
  <c r="AH21" i="13" s="1"/>
  <c r="B22" i="13"/>
  <c r="AE22" i="13" s="1"/>
  <c r="AH22" i="13" s="1"/>
  <c r="B23" i="13"/>
  <c r="AE23" i="13" s="1"/>
  <c r="AH23" i="13" s="1"/>
  <c r="B24" i="13"/>
  <c r="AE24" i="13" s="1"/>
  <c r="AH24" i="13" s="1"/>
  <c r="B25" i="13"/>
  <c r="AE25" i="13" s="1"/>
  <c r="AH25" i="13" s="1"/>
  <c r="B26" i="13"/>
  <c r="B27" i="13"/>
  <c r="AE27" i="13" s="1"/>
  <c r="B28" i="13"/>
  <c r="AE28" i="13" s="1"/>
  <c r="AH28" i="13" s="1"/>
  <c r="B29" i="13"/>
  <c r="AE29" i="13" s="1"/>
  <c r="AH29" i="13" s="1"/>
  <c r="B30" i="13"/>
  <c r="AE30" i="13" s="1"/>
  <c r="AH30" i="13" s="1"/>
  <c r="B31" i="13"/>
  <c r="AE31" i="13" s="1"/>
  <c r="AH31" i="13" s="1"/>
  <c r="B32" i="13"/>
  <c r="B33" i="13"/>
  <c r="AE33" i="13" s="1"/>
  <c r="B34" i="13"/>
  <c r="B35" i="13"/>
  <c r="AE35" i="13" s="1"/>
  <c r="B36" i="13"/>
  <c r="AE36" i="13" s="1"/>
  <c r="AH36" i="13" s="1"/>
  <c r="B37" i="13"/>
  <c r="AE37" i="13" s="1"/>
  <c r="AH37" i="13" s="1"/>
  <c r="B38" i="13"/>
  <c r="AE38" i="13" s="1"/>
  <c r="AH38" i="13" s="1"/>
  <c r="B39" i="13"/>
  <c r="AE39" i="13" s="1"/>
  <c r="AH39" i="13" s="1"/>
  <c r="B40" i="13"/>
  <c r="AE40" i="13" s="1"/>
  <c r="AH40" i="13" s="1"/>
  <c r="B43" i="13"/>
  <c r="B44" i="13"/>
  <c r="B45" i="13"/>
  <c r="B46" i="13"/>
  <c r="B47" i="13"/>
  <c r="AE47" i="13" s="1"/>
  <c r="AH47" i="13" s="1"/>
  <c r="B48" i="13"/>
  <c r="AE48" i="13" s="1"/>
  <c r="AH48" i="13" s="1"/>
  <c r="B49" i="13"/>
  <c r="AE49" i="13" s="1"/>
  <c r="AH49" i="13" s="1"/>
  <c r="B50" i="13"/>
  <c r="AE50" i="13" s="1"/>
  <c r="AH50" i="13" s="1"/>
  <c r="B51" i="13"/>
  <c r="AE51" i="13" s="1"/>
  <c r="AH51" i="13" s="1"/>
  <c r="B52" i="13"/>
  <c r="AE52" i="13" s="1"/>
  <c r="AH52" i="13" s="1"/>
  <c r="B53" i="13"/>
  <c r="B54" i="13"/>
  <c r="AE54" i="13" s="1"/>
  <c r="B55" i="13"/>
  <c r="AE55" i="13" s="1"/>
  <c r="AH55" i="13" s="1"/>
  <c r="B56" i="13"/>
  <c r="AE56" i="13" s="1"/>
  <c r="AH56" i="13" s="1"/>
  <c r="B57" i="13"/>
  <c r="AE57" i="13" s="1"/>
  <c r="AH57" i="13" s="1"/>
  <c r="B58" i="13"/>
  <c r="AE58" i="13" s="1"/>
  <c r="AH58" i="13" s="1"/>
  <c r="B59" i="13"/>
  <c r="AE59" i="13" s="1"/>
  <c r="AH59" i="13" s="1"/>
  <c r="B60" i="13"/>
  <c r="AE60" i="13" s="1"/>
  <c r="AH60" i="13" s="1"/>
  <c r="B61" i="13"/>
  <c r="AE61" i="13" s="1"/>
  <c r="AH61" i="13" s="1"/>
  <c r="B62" i="13"/>
  <c r="AE62" i="13" s="1"/>
  <c r="AH62" i="13" s="1"/>
  <c r="B63" i="13"/>
  <c r="B64" i="13"/>
  <c r="AE64" i="13" s="1"/>
  <c r="B65" i="13"/>
  <c r="AE65" i="13" s="1"/>
  <c r="AH65" i="13" s="1"/>
  <c r="B66" i="13"/>
  <c r="AE66" i="13" s="1"/>
  <c r="AH66" i="13" s="1"/>
  <c r="B69" i="13"/>
  <c r="B70" i="13"/>
  <c r="B71" i="13"/>
  <c r="B72" i="13"/>
  <c r="B73" i="13"/>
  <c r="AE73" i="13" s="1"/>
  <c r="AH73" i="13" s="1"/>
  <c r="B74" i="13"/>
  <c r="AE74" i="13" s="1"/>
  <c r="AH74" i="13" s="1"/>
  <c r="B75" i="13"/>
  <c r="AE75" i="13" s="1"/>
  <c r="AH75" i="13" s="1"/>
  <c r="B76" i="13"/>
  <c r="AE76" i="13" s="1"/>
  <c r="AH76" i="13" s="1"/>
  <c r="B77" i="13"/>
  <c r="AE77" i="13" s="1"/>
  <c r="AH77" i="13" s="1"/>
  <c r="B78" i="13"/>
  <c r="AE78" i="13" s="1"/>
  <c r="AH78" i="13" s="1"/>
  <c r="B79" i="13"/>
  <c r="AE79" i="13" s="1"/>
  <c r="AH79" i="13" s="1"/>
  <c r="B80" i="13"/>
  <c r="AE80" i="13" s="1"/>
  <c r="AH80" i="13" s="1"/>
  <c r="B81" i="13"/>
  <c r="AE81" i="13" s="1"/>
  <c r="B82" i="13"/>
  <c r="AE82" i="13" s="1"/>
  <c r="AH82" i="13" s="1"/>
  <c r="B83" i="13"/>
  <c r="AE83" i="13" s="1"/>
  <c r="AH83" i="13" s="1"/>
  <c r="B84" i="13"/>
  <c r="B85" i="13"/>
  <c r="AE85" i="13" s="1"/>
  <c r="B86" i="13"/>
  <c r="AE86" i="13" s="1"/>
  <c r="AH86" i="13" s="1"/>
  <c r="B87" i="13"/>
  <c r="AE87" i="13" s="1"/>
  <c r="AH87" i="13" s="1"/>
  <c r="B88" i="13"/>
  <c r="AE88" i="13" s="1"/>
  <c r="AH88" i="13" s="1"/>
  <c r="B89" i="13"/>
  <c r="AE89" i="13" s="1"/>
  <c r="AH89" i="13" s="1"/>
  <c r="B90" i="13"/>
  <c r="AE90" i="13" s="1"/>
  <c r="AH90" i="13" s="1"/>
  <c r="B91" i="13"/>
  <c r="AE91" i="13" s="1"/>
  <c r="AH91" i="13" s="1"/>
  <c r="B92" i="13"/>
  <c r="AE92" i="13" s="1"/>
  <c r="AH92" i="13" s="1"/>
  <c r="B93" i="13"/>
  <c r="AE93" i="13" s="1"/>
  <c r="AH93" i="13" s="1"/>
  <c r="B96" i="13"/>
  <c r="B97" i="13"/>
  <c r="B98" i="13"/>
  <c r="B99" i="13"/>
  <c r="AE99" i="13" s="1"/>
  <c r="AH99" i="13" s="1"/>
  <c r="B100" i="13"/>
  <c r="AE100" i="13" s="1"/>
  <c r="AH100" i="13" s="1"/>
  <c r="B101" i="13"/>
  <c r="AE101" i="13" s="1"/>
  <c r="AH101" i="13" s="1"/>
  <c r="B102" i="13"/>
  <c r="AE102" i="13" s="1"/>
  <c r="AH102" i="13" s="1"/>
  <c r="B103" i="13"/>
  <c r="AE103" i="13" s="1"/>
  <c r="AH103" i="13" s="1"/>
  <c r="B104" i="13"/>
  <c r="AE104" i="13" s="1"/>
  <c r="AH104" i="13" s="1"/>
  <c r="B107" i="13"/>
  <c r="B108" i="13"/>
  <c r="B109" i="13"/>
  <c r="B110" i="13"/>
  <c r="B111" i="13"/>
  <c r="AE111" i="13" s="1"/>
  <c r="AH111" i="13" s="1"/>
  <c r="B112" i="13"/>
  <c r="AE112" i="13" s="1"/>
  <c r="AH112" i="13" s="1"/>
  <c r="B113" i="13"/>
  <c r="AE113" i="13" s="1"/>
  <c r="AH113" i="13" s="1"/>
  <c r="B114" i="13"/>
  <c r="AE114" i="13" s="1"/>
  <c r="AH114" i="13" s="1"/>
  <c r="B115" i="13"/>
  <c r="AE115" i="13" s="1"/>
  <c r="AH115" i="13" s="1"/>
  <c r="B116" i="13"/>
  <c r="AE116" i="13" s="1"/>
  <c r="AH116" i="13" s="1"/>
  <c r="B117" i="13"/>
  <c r="AE117" i="13" s="1"/>
  <c r="AH117" i="13" s="1"/>
  <c r="B118" i="13"/>
  <c r="B119" i="13"/>
  <c r="AE119" i="13" s="1"/>
  <c r="B120" i="13"/>
  <c r="AE120" i="13" s="1"/>
  <c r="AH120" i="13" s="1"/>
  <c r="B121" i="13"/>
  <c r="AE121" i="13" s="1"/>
  <c r="AH121" i="13" s="1"/>
  <c r="B122" i="13"/>
  <c r="AE122" i="13" s="1"/>
  <c r="AH122" i="13" s="1"/>
  <c r="B123" i="13"/>
  <c r="B124" i="13"/>
  <c r="AE124" i="13" s="1"/>
  <c r="B125" i="13"/>
  <c r="AE125" i="13" s="1"/>
  <c r="AH125" i="13" s="1"/>
  <c r="B126" i="13"/>
  <c r="AE126" i="13" s="1"/>
  <c r="AH126" i="13" s="1"/>
  <c r="B127" i="13"/>
  <c r="AE127" i="13" s="1"/>
  <c r="AH127" i="13" s="1"/>
  <c r="B128" i="13"/>
  <c r="AE128" i="13" s="1"/>
  <c r="AH128" i="13" s="1"/>
  <c r="B129" i="13"/>
  <c r="B130" i="13"/>
  <c r="AE130" i="13" s="1"/>
  <c r="B131" i="13"/>
  <c r="AE131" i="13" s="1"/>
  <c r="AH131" i="13" s="1"/>
  <c r="B132" i="13"/>
  <c r="AE132" i="13" s="1"/>
  <c r="AH132" i="13" s="1"/>
  <c r="B133" i="13"/>
  <c r="AE133" i="13" s="1"/>
  <c r="AH133" i="13" s="1"/>
  <c r="B136" i="13"/>
  <c r="B137" i="13"/>
  <c r="B138" i="13"/>
  <c r="B139" i="13"/>
  <c r="B140" i="13"/>
  <c r="AE140" i="13" s="1"/>
  <c r="AH140" i="13" s="1"/>
  <c r="B141" i="13"/>
  <c r="AE141" i="13" s="1"/>
  <c r="AH141" i="13" s="1"/>
  <c r="B142" i="13"/>
  <c r="B143" i="13"/>
  <c r="AE143" i="13" s="1"/>
  <c r="B144" i="13"/>
  <c r="AE144" i="13" s="1"/>
  <c r="AH144" i="13" s="1"/>
  <c r="B145" i="13"/>
  <c r="AE145" i="13" s="1"/>
  <c r="AH145" i="13" s="1"/>
  <c r="B146" i="13"/>
  <c r="B147" i="13"/>
  <c r="AE147" i="13" s="1"/>
  <c r="B148" i="13"/>
  <c r="B149" i="13"/>
  <c r="AE149" i="13" s="1"/>
  <c r="B150" i="13"/>
  <c r="AE150" i="13" s="1"/>
  <c r="AH150" i="13" s="1"/>
  <c r="B151" i="13"/>
  <c r="AE151" i="13" s="1"/>
  <c r="AH151" i="13" s="1"/>
  <c r="B152" i="13"/>
  <c r="AE152" i="13" s="1"/>
  <c r="AH152" i="13" s="1"/>
  <c r="B153" i="13"/>
  <c r="AE153" i="13" s="1"/>
  <c r="AH153" i="13" s="1"/>
  <c r="B154" i="13"/>
  <c r="AE154" i="13" s="1"/>
  <c r="AH154" i="13" s="1"/>
  <c r="B155" i="13"/>
  <c r="AE155" i="13" s="1"/>
  <c r="AH155" i="13" s="1"/>
  <c r="B156" i="13"/>
  <c r="AE156" i="13" s="1"/>
  <c r="AH156" i="13" s="1"/>
  <c r="B157" i="13"/>
  <c r="B158" i="13"/>
  <c r="AE158" i="13" s="1"/>
  <c r="B159" i="13"/>
  <c r="AE159" i="13" s="1"/>
  <c r="AH159" i="13" s="1"/>
  <c r="B160" i="13"/>
  <c r="AE160" i="13" s="1"/>
  <c r="AH160" i="13" s="1"/>
  <c r="B161" i="13"/>
  <c r="AC161" i="13" s="1"/>
  <c r="B162" i="13"/>
  <c r="AE162" i="13" s="1"/>
  <c r="B163" i="13"/>
  <c r="AE163" i="13" s="1"/>
  <c r="AH163" i="13" s="1"/>
  <c r="B164" i="13"/>
  <c r="AE164" i="13" s="1"/>
  <c r="AH164" i="13" s="1"/>
  <c r="B168" i="13"/>
  <c r="B169" i="13"/>
  <c r="B170" i="13"/>
  <c r="B171" i="13"/>
  <c r="B172" i="13"/>
  <c r="AE172" i="13" s="1"/>
  <c r="AH172" i="13" s="1"/>
  <c r="B173" i="13"/>
  <c r="AE173" i="13" s="1"/>
  <c r="AH173" i="13" s="1"/>
  <c r="B174" i="13"/>
  <c r="B175" i="13"/>
  <c r="AE175" i="13" s="1"/>
  <c r="B176" i="13"/>
  <c r="AE176" i="13" s="1"/>
  <c r="AH176" i="13" s="1"/>
  <c r="B177" i="13"/>
  <c r="AE177" i="13" s="1"/>
  <c r="AH177" i="13" s="1"/>
  <c r="B178" i="13"/>
  <c r="AE178" i="13" s="1"/>
  <c r="AH178" i="13" s="1"/>
  <c r="B179" i="13"/>
  <c r="AE179" i="13" s="1"/>
  <c r="AH179" i="13" s="1"/>
  <c r="B180" i="13"/>
  <c r="B181" i="13"/>
  <c r="AE181" i="13" s="1"/>
  <c r="B182" i="13"/>
  <c r="AE182" i="13" s="1"/>
  <c r="AH182" i="13" s="1"/>
  <c r="B183" i="13"/>
  <c r="AE183" i="13" s="1"/>
  <c r="AH183" i="13" s="1"/>
  <c r="B186" i="13"/>
  <c r="B187" i="13"/>
  <c r="B188" i="13"/>
  <c r="B189" i="13"/>
  <c r="B190" i="13"/>
  <c r="AE190" i="13" s="1"/>
  <c r="AH190" i="13" s="1"/>
  <c r="B191" i="13"/>
  <c r="AE191" i="13" s="1"/>
  <c r="AH191" i="13" s="1"/>
  <c r="B192" i="13"/>
  <c r="AE192" i="13" s="1"/>
  <c r="AH192" i="13" s="1"/>
  <c r="B193" i="13"/>
  <c r="AE193" i="13" s="1"/>
  <c r="AH193" i="13" s="1"/>
  <c r="B194" i="13"/>
  <c r="AC194" i="13" s="1"/>
  <c r="B195" i="13"/>
  <c r="AE195" i="13" s="1"/>
  <c r="B196" i="13"/>
  <c r="AE196" i="13" s="1"/>
  <c r="AH196" i="13" s="1"/>
  <c r="B197" i="13"/>
  <c r="B198" i="13"/>
  <c r="AE198" i="13" s="1"/>
  <c r="B199" i="13"/>
  <c r="AC199" i="13" s="1"/>
  <c r="B200" i="13"/>
  <c r="AE200" i="13" s="1"/>
  <c r="B201" i="13"/>
  <c r="AE201" i="13" s="1"/>
  <c r="AH201" i="13" s="1"/>
  <c r="B202" i="13"/>
  <c r="AE202" i="13" s="1"/>
  <c r="AH202" i="13" s="1"/>
  <c r="B203" i="13"/>
  <c r="AE203" i="13" s="1"/>
  <c r="AH203" i="13" s="1"/>
  <c r="B204" i="13"/>
  <c r="B205" i="13"/>
  <c r="AE205" i="13" s="1"/>
  <c r="B206" i="13"/>
  <c r="AE206" i="13" s="1"/>
  <c r="AH206" i="13" s="1"/>
  <c r="B207" i="13"/>
  <c r="AE207" i="13" s="1"/>
  <c r="AH207" i="13" s="1"/>
  <c r="B208" i="13"/>
  <c r="AE208" i="13" s="1"/>
  <c r="AH208" i="13" s="1"/>
  <c r="B209" i="13"/>
  <c r="AE209" i="13" s="1"/>
  <c r="AH209" i="13" s="1"/>
  <c r="B210" i="13"/>
  <c r="AC210" i="13" s="1"/>
  <c r="B211" i="13"/>
  <c r="AE211" i="13" s="1"/>
  <c r="B212" i="13"/>
  <c r="AE212" i="13" s="1"/>
  <c r="AH212" i="13" s="1"/>
  <c r="B213" i="13"/>
  <c r="AC213" i="13" s="1"/>
  <c r="B214" i="13"/>
  <c r="AE214" i="13" s="1"/>
  <c r="B215" i="13"/>
  <c r="AE215" i="13" s="1"/>
  <c r="AH215" i="13" s="1"/>
  <c r="B216" i="13"/>
  <c r="AC216" i="13" s="1"/>
  <c r="B217" i="13"/>
  <c r="AE217" i="13" s="1"/>
  <c r="B218" i="13"/>
  <c r="AE218" i="13" s="1"/>
  <c r="AH218" i="13" s="1"/>
  <c r="B219" i="13"/>
  <c r="AE219" i="13" s="1"/>
  <c r="AH219" i="13" s="1"/>
  <c r="B220" i="13"/>
  <c r="AE220" i="13" s="1"/>
  <c r="AH220" i="13" s="1"/>
  <c r="B221" i="13"/>
  <c r="B222" i="13"/>
  <c r="B223" i="13"/>
  <c r="B224" i="13"/>
  <c r="B225" i="13"/>
  <c r="B226" i="13"/>
  <c r="B227" i="13"/>
  <c r="AE227" i="13" s="1"/>
  <c r="AH227" i="13" s="1"/>
  <c r="B228" i="13"/>
  <c r="AE228" i="13" s="1"/>
  <c r="AH228" i="13" s="1"/>
  <c r="B229" i="13"/>
  <c r="B230" i="13"/>
  <c r="AE230" i="13" s="1"/>
  <c r="B231" i="13"/>
  <c r="AC231" i="13" s="1"/>
  <c r="B232" i="13"/>
  <c r="AE232" i="13" s="1"/>
  <c r="B233" i="13"/>
  <c r="AE233" i="13" s="1"/>
  <c r="AH233" i="13" s="1"/>
  <c r="B234" i="13"/>
  <c r="AE234" i="13" s="1"/>
  <c r="AH234" i="13" s="1"/>
  <c r="B235" i="13"/>
  <c r="AE235" i="13" s="1"/>
  <c r="AH235" i="13" s="1"/>
  <c r="B236" i="13"/>
  <c r="AE236" i="13" s="1"/>
  <c r="AH236" i="13" s="1"/>
  <c r="B237" i="13"/>
  <c r="AC237" i="13" s="1"/>
  <c r="B238" i="13"/>
  <c r="AE238" i="13" s="1"/>
  <c r="B239" i="13"/>
  <c r="AE239" i="13" s="1"/>
  <c r="AH239" i="13" s="1"/>
  <c r="B240" i="13"/>
  <c r="AE240" i="13" s="1"/>
  <c r="AH240" i="13" s="1"/>
  <c r="B241" i="13"/>
  <c r="AE241" i="13" s="1"/>
  <c r="AH241" i="13" s="1"/>
  <c r="B242" i="13"/>
  <c r="AE242" i="13" s="1"/>
  <c r="AH242" i="13" s="1"/>
  <c r="B243" i="13"/>
  <c r="AE243" i="13" s="1"/>
  <c r="AH243" i="13" s="1"/>
  <c r="B244" i="13"/>
  <c r="AE244" i="13" s="1"/>
  <c r="AH244" i="13" s="1"/>
  <c r="B245" i="13"/>
  <c r="B246" i="13"/>
  <c r="AE246" i="13" s="1"/>
  <c r="B247" i="13"/>
  <c r="AE247" i="13" s="1"/>
  <c r="AH247" i="13" s="1"/>
  <c r="B248" i="13"/>
  <c r="AE248" i="13" s="1"/>
  <c r="AH248" i="13" s="1"/>
  <c r="B249" i="13"/>
  <c r="AE249" i="13" s="1"/>
  <c r="AH249" i="13" s="1"/>
  <c r="B250" i="13"/>
  <c r="AE250" i="13" s="1"/>
  <c r="AH250" i="13" s="1"/>
  <c r="B251" i="13"/>
  <c r="AE251" i="13" s="1"/>
  <c r="AH251" i="13" s="1"/>
  <c r="B252" i="13"/>
  <c r="AE252" i="13" s="1"/>
  <c r="AH252" i="13" s="1"/>
  <c r="AH246" i="13" l="1"/>
  <c r="AH253" i="13" s="1"/>
  <c r="AE253" i="13"/>
  <c r="AE237" i="13"/>
  <c r="AH232" i="13"/>
  <c r="AH237" i="13" s="1"/>
  <c r="AE221" i="13"/>
  <c r="AH217" i="13"/>
  <c r="AH221" i="13" s="1"/>
  <c r="AH214" i="13"/>
  <c r="AH216" i="13" s="1"/>
  <c r="AE216" i="13"/>
  <c r="AH211" i="13"/>
  <c r="AH213" i="13" s="1"/>
  <c r="AE213" i="13"/>
  <c r="AH205" i="13"/>
  <c r="AH210" i="13" s="1"/>
  <c r="AE210" i="13"/>
  <c r="AE204" i="13"/>
  <c r="AH200" i="13"/>
  <c r="AH204" i="13" s="1"/>
  <c r="AE199" i="13"/>
  <c r="AH198" i="13"/>
  <c r="AH199" i="13" s="1"/>
  <c r="AE197" i="13"/>
  <c r="AH195" i="13"/>
  <c r="AH197" i="13" s="1"/>
  <c r="AE184" i="13"/>
  <c r="AH181" i="13"/>
  <c r="AH184" i="13" s="1"/>
  <c r="AE180" i="13"/>
  <c r="AH175" i="13"/>
  <c r="AH180" i="13" s="1"/>
  <c r="AE165" i="13"/>
  <c r="AH162" i="13"/>
  <c r="AH165" i="13" s="1"/>
  <c r="AE161" i="13"/>
  <c r="AH158" i="13"/>
  <c r="AH161" i="13" s="1"/>
  <c r="AH149" i="13"/>
  <c r="AE157" i="13"/>
  <c r="AE148" i="13"/>
  <c r="AH147" i="13"/>
  <c r="AH148" i="13" s="1"/>
  <c r="AE146" i="13"/>
  <c r="AH143" i="13"/>
  <c r="AH146" i="13" s="1"/>
  <c r="AE134" i="13"/>
  <c r="AH130" i="13"/>
  <c r="AH134" i="13" s="1"/>
  <c r="AE129" i="13"/>
  <c r="AH124" i="13"/>
  <c r="AH129" i="13" s="1"/>
  <c r="AE123" i="13"/>
  <c r="AH119" i="13"/>
  <c r="AH123" i="13" s="1"/>
  <c r="AE94" i="13"/>
  <c r="AH85" i="13"/>
  <c r="AH94" i="13" s="1"/>
  <c r="AE84" i="13"/>
  <c r="AH81" i="13"/>
  <c r="AE63" i="13"/>
  <c r="AH54" i="13"/>
  <c r="AH63" i="13" s="1"/>
  <c r="AE32" i="13"/>
  <c r="AH27" i="13"/>
  <c r="AH32" i="13" s="1"/>
  <c r="AE26" i="13"/>
  <c r="AH19" i="13"/>
  <c r="AH26" i="13" s="1"/>
  <c r="AH11" i="13"/>
  <c r="AE245" i="13"/>
  <c r="AH238" i="13"/>
  <c r="AH245" i="13" s="1"/>
  <c r="AE41" i="13"/>
  <c r="AH35" i="13"/>
  <c r="AH41" i="13" s="1"/>
  <c r="AH9" i="13"/>
  <c r="AE231" i="13"/>
  <c r="AH230" i="13"/>
  <c r="AH231" i="13" s="1"/>
  <c r="AE67" i="13"/>
  <c r="AH64" i="13"/>
  <c r="AH67" i="13" s="1"/>
  <c r="AE34" i="13"/>
  <c r="AH33" i="13"/>
  <c r="AH34" i="13" s="1"/>
  <c r="AC5" i="13"/>
  <c r="AE5" i="13"/>
  <c r="AH5" i="13" s="1"/>
  <c r="AE226" i="13"/>
  <c r="D254" i="13"/>
  <c r="AE189" i="13"/>
  <c r="AF189" i="13" s="1"/>
  <c r="D222" i="13"/>
  <c r="AE171" i="13"/>
  <c r="AF171" i="13" s="1"/>
  <c r="D185" i="13"/>
  <c r="AE139" i="13"/>
  <c r="AF139" i="13" s="1"/>
  <c r="D166" i="13"/>
  <c r="AE110" i="13"/>
  <c r="AF110" i="13" s="1"/>
  <c r="D135" i="13"/>
  <c r="AE98" i="13"/>
  <c r="D106" i="13"/>
  <c r="AE72" i="13"/>
  <c r="AH72" i="13" s="1"/>
  <c r="D95" i="13"/>
  <c r="AE46" i="13"/>
  <c r="D68" i="13"/>
  <c r="D42" i="13"/>
  <c r="AE16" i="13"/>
  <c r="AH16" i="13" s="1"/>
  <c r="AF232" i="13"/>
  <c r="AE15" i="13"/>
  <c r="AH15" i="13" s="1"/>
  <c r="AE14" i="13"/>
  <c r="AC252" i="13"/>
  <c r="AC251" i="13"/>
  <c r="AC250" i="13"/>
  <c r="AC249" i="13"/>
  <c r="AC248" i="13"/>
  <c r="AC247" i="13"/>
  <c r="AF246" i="13"/>
  <c r="AC246" i="13"/>
  <c r="AC245" i="13"/>
  <c r="AC244" i="13"/>
  <c r="AC243" i="13"/>
  <c r="AC242" i="13"/>
  <c r="AC241" i="13"/>
  <c r="AC240" i="13"/>
  <c r="AC239" i="13"/>
  <c r="AF238" i="13"/>
  <c r="AC238" i="13"/>
  <c r="AC236" i="13"/>
  <c r="AC235" i="13"/>
  <c r="AC234" i="13"/>
  <c r="AC233" i="13"/>
  <c r="AC232" i="13"/>
  <c r="AF230" i="13"/>
  <c r="AC230" i="13"/>
  <c r="AC229" i="13"/>
  <c r="AC228" i="13"/>
  <c r="AC227" i="13"/>
  <c r="AF226" i="13"/>
  <c r="AC226" i="13"/>
  <c r="AC220" i="13"/>
  <c r="AC219" i="13"/>
  <c r="AC218" i="13"/>
  <c r="AF217" i="13"/>
  <c r="AC217" i="13"/>
  <c r="AC215" i="13"/>
  <c r="AF214" i="13"/>
  <c r="AC214" i="13"/>
  <c r="AC212" i="13"/>
  <c r="AF211" i="13"/>
  <c r="AC211" i="13"/>
  <c r="AC209" i="13"/>
  <c r="AC208" i="13"/>
  <c r="AC207" i="13"/>
  <c r="AC206" i="13"/>
  <c r="AF205" i="13"/>
  <c r="AC205" i="13"/>
  <c r="AC204" i="13"/>
  <c r="AC203" i="13"/>
  <c r="AC202" i="13"/>
  <c r="AC201" i="13"/>
  <c r="AF200" i="13"/>
  <c r="AC200" i="13"/>
  <c r="AF198" i="13"/>
  <c r="AC198" i="13"/>
  <c r="AC197" i="13"/>
  <c r="AC196" i="13"/>
  <c r="AF195" i="13"/>
  <c r="AC195" i="13"/>
  <c r="AC193" i="13"/>
  <c r="AC192" i="13"/>
  <c r="AC191" i="13"/>
  <c r="AC190" i="13"/>
  <c r="AC189" i="13"/>
  <c r="AC183" i="13"/>
  <c r="AC182" i="13"/>
  <c r="AF181" i="13"/>
  <c r="AC181" i="13"/>
  <c r="AC180" i="13"/>
  <c r="AC179" i="13"/>
  <c r="AC178" i="13"/>
  <c r="AC177" i="13"/>
  <c r="AC176" i="13"/>
  <c r="AF175" i="13"/>
  <c r="AC175" i="13"/>
  <c r="AC174" i="13"/>
  <c r="AC173" i="13"/>
  <c r="AC172" i="13"/>
  <c r="AC171" i="13"/>
  <c r="AC164" i="13"/>
  <c r="AC163" i="13"/>
  <c r="AF162" i="13"/>
  <c r="AC162" i="13"/>
  <c r="AC160" i="13"/>
  <c r="AC159" i="13"/>
  <c r="AF158" i="13"/>
  <c r="AC158" i="13"/>
  <c r="AC157" i="13"/>
  <c r="AC156" i="13"/>
  <c r="AC155" i="13"/>
  <c r="AC154" i="13"/>
  <c r="AC153" i="13"/>
  <c r="AC152" i="13"/>
  <c r="AC151" i="13"/>
  <c r="AC150" i="13"/>
  <c r="AF149" i="13"/>
  <c r="AC149" i="13"/>
  <c r="AC148" i="13"/>
  <c r="AF147" i="13"/>
  <c r="AC147" i="13"/>
  <c r="AC146" i="13"/>
  <c r="AC145" i="13"/>
  <c r="AC144" i="13"/>
  <c r="AF143" i="13"/>
  <c r="AC143" i="13"/>
  <c r="AC142" i="13"/>
  <c r="AC141" i="13"/>
  <c r="AC140" i="13"/>
  <c r="AC139" i="13"/>
  <c r="AC133" i="13"/>
  <c r="AC132" i="13"/>
  <c r="AC131" i="13"/>
  <c r="AF130" i="13"/>
  <c r="AC130" i="13"/>
  <c r="AC129" i="13"/>
  <c r="AC128" i="13"/>
  <c r="AC127" i="13"/>
  <c r="AC126" i="13"/>
  <c r="AC125" i="13"/>
  <c r="AF124" i="13"/>
  <c r="AC124" i="13"/>
  <c r="AC123" i="13"/>
  <c r="AC122" i="13"/>
  <c r="AC121" i="13"/>
  <c r="AC120" i="13"/>
  <c r="AF119" i="13"/>
  <c r="AC119" i="13"/>
  <c r="AC118" i="13"/>
  <c r="AC117" i="13"/>
  <c r="AC116" i="13"/>
  <c r="AC115" i="13"/>
  <c r="AC114" i="13"/>
  <c r="AC113" i="13"/>
  <c r="AC112" i="13"/>
  <c r="AC111" i="13"/>
  <c r="AC110" i="13"/>
  <c r="AC104" i="13"/>
  <c r="AC103" i="13"/>
  <c r="AC102" i="13"/>
  <c r="AC101" i="13"/>
  <c r="AC100" i="13"/>
  <c r="AC99" i="13"/>
  <c r="AC98" i="13"/>
  <c r="AC93" i="13"/>
  <c r="AC92" i="13"/>
  <c r="AC91" i="13"/>
  <c r="AC90" i="13"/>
  <c r="AC89" i="13"/>
  <c r="AC88" i="13"/>
  <c r="AC87" i="13"/>
  <c r="AC86" i="13"/>
  <c r="AF85" i="13"/>
  <c r="AC85" i="13"/>
  <c r="AC84" i="13"/>
  <c r="AC83" i="13"/>
  <c r="AC82" i="13"/>
  <c r="AC81" i="13"/>
  <c r="AC80" i="13"/>
  <c r="AC79" i="13"/>
  <c r="AC78" i="13"/>
  <c r="AC77" i="13"/>
  <c r="AC76" i="13"/>
  <c r="AC75" i="13"/>
  <c r="AC74" i="13"/>
  <c r="AC73" i="13"/>
  <c r="AF72" i="13"/>
  <c r="AC72" i="13"/>
  <c r="AC66" i="13"/>
  <c r="AC65" i="13"/>
  <c r="AF64" i="13"/>
  <c r="AC64" i="13"/>
  <c r="AC63" i="13"/>
  <c r="AC62" i="13"/>
  <c r="AC61" i="13"/>
  <c r="AC60" i="13"/>
  <c r="AC59" i="13"/>
  <c r="AC58" i="13"/>
  <c r="AC57" i="13"/>
  <c r="AC56" i="13"/>
  <c r="AC55" i="13"/>
  <c r="AC54" i="13"/>
  <c r="AC53" i="13"/>
  <c r="AC52" i="13"/>
  <c r="AC51" i="13"/>
  <c r="AC50" i="13"/>
  <c r="AC49" i="13"/>
  <c r="AC48" i="13"/>
  <c r="AC47" i="13"/>
  <c r="AF46" i="13"/>
  <c r="AC46" i="13"/>
  <c r="AC45" i="13"/>
  <c r="AC44" i="13"/>
  <c r="AD43" i="13"/>
  <c r="AC43" i="13"/>
  <c r="AC42" i="13"/>
  <c r="AC41" i="13"/>
  <c r="AC40" i="13"/>
  <c r="AC39" i="13"/>
  <c r="AC38" i="13"/>
  <c r="AC37" i="13"/>
  <c r="AC36" i="13"/>
  <c r="AC35" i="13"/>
  <c r="AC34" i="13"/>
  <c r="AF33" i="13"/>
  <c r="AC33" i="13"/>
  <c r="AC32" i="13"/>
  <c r="AC31" i="13"/>
  <c r="AC30" i="13"/>
  <c r="AC29" i="13"/>
  <c r="AC28" i="13"/>
  <c r="AC27" i="13"/>
  <c r="AC26" i="13"/>
  <c r="AC25" i="13"/>
  <c r="AC24" i="13"/>
  <c r="AC23" i="13"/>
  <c r="AC22" i="13"/>
  <c r="AC21" i="13"/>
  <c r="AC20" i="13"/>
  <c r="AC19" i="13"/>
  <c r="AC18" i="13"/>
  <c r="AC17" i="13"/>
  <c r="AC16" i="13"/>
  <c r="AC15" i="13"/>
  <c r="AC14" i="13"/>
  <c r="AC13" i="13"/>
  <c r="AC12" i="13"/>
  <c r="AC11" i="13"/>
  <c r="AC10" i="13"/>
  <c r="AC9" i="13"/>
  <c r="AC8" i="13"/>
  <c r="AC7" i="13"/>
  <c r="AC6" i="13"/>
  <c r="AC4" i="13"/>
  <c r="AH84" i="13" l="1"/>
  <c r="W253" i="13"/>
  <c r="BA253" i="13" s="1"/>
  <c r="S247" i="15" s="1"/>
  <c r="U253" i="13"/>
  <c r="AY253" i="13" s="1"/>
  <c r="Q247" i="15" s="1"/>
  <c r="S253" i="13"/>
  <c r="AW253" i="13" s="1"/>
  <c r="O247" i="15" s="1"/>
  <c r="Q253" i="13"/>
  <c r="AU253" i="13" s="1"/>
  <c r="M247" i="15" s="1"/>
  <c r="O253" i="13"/>
  <c r="AS253" i="13" s="1"/>
  <c r="K247" i="15" s="1"/>
  <c r="M253" i="13"/>
  <c r="AQ253" i="13" s="1"/>
  <c r="I247" i="15" s="1"/>
  <c r="K253" i="13"/>
  <c r="AO253" i="13" s="1"/>
  <c r="G247" i="15" s="1"/>
  <c r="I253" i="13"/>
  <c r="AM253" i="13" s="1"/>
  <c r="E247" i="15" s="1"/>
  <c r="J253" i="13"/>
  <c r="AN253" i="13" s="1"/>
  <c r="F247" i="15" s="1"/>
  <c r="X253" i="13"/>
  <c r="BB253" i="13" s="1"/>
  <c r="T247" i="15" s="1"/>
  <c r="V253" i="13"/>
  <c r="AZ253" i="13" s="1"/>
  <c r="R247" i="15" s="1"/>
  <c r="T253" i="13"/>
  <c r="AX253" i="13" s="1"/>
  <c r="P247" i="15" s="1"/>
  <c r="R253" i="13"/>
  <c r="AV253" i="13" s="1"/>
  <c r="N247" i="15" s="1"/>
  <c r="P253" i="13"/>
  <c r="AT253" i="13" s="1"/>
  <c r="L247" i="15" s="1"/>
  <c r="N253" i="13"/>
  <c r="AR253" i="13" s="1"/>
  <c r="J247" i="15" s="1"/>
  <c r="L253" i="13"/>
  <c r="AP253" i="13" s="1"/>
  <c r="H247" i="15" s="1"/>
  <c r="H253" i="13"/>
  <c r="AL253" i="13" s="1"/>
  <c r="D247" i="15" s="1"/>
  <c r="X237" i="13"/>
  <c r="BB237" i="13" s="1"/>
  <c r="T233" i="15" s="1"/>
  <c r="V237" i="13"/>
  <c r="AZ237" i="13" s="1"/>
  <c r="R233" i="15" s="1"/>
  <c r="T237" i="13"/>
  <c r="AX237" i="13" s="1"/>
  <c r="P233" i="15" s="1"/>
  <c r="R237" i="13"/>
  <c r="AV237" i="13" s="1"/>
  <c r="N233" i="15" s="1"/>
  <c r="P237" i="13"/>
  <c r="AT237" i="13" s="1"/>
  <c r="L233" i="15" s="1"/>
  <c r="N237" i="13"/>
  <c r="AR237" i="13" s="1"/>
  <c r="J233" i="15" s="1"/>
  <c r="L237" i="13"/>
  <c r="AP237" i="13" s="1"/>
  <c r="H233" i="15" s="1"/>
  <c r="J237" i="13"/>
  <c r="AN237" i="13" s="1"/>
  <c r="F233" i="15" s="1"/>
  <c r="H237" i="13"/>
  <c r="AL237" i="13" s="1"/>
  <c r="D233" i="15" s="1"/>
  <c r="M237" i="13"/>
  <c r="AQ237" i="13" s="1"/>
  <c r="I233" i="15" s="1"/>
  <c r="I237" i="13"/>
  <c r="AM237" i="13" s="1"/>
  <c r="E233" i="15" s="1"/>
  <c r="W237" i="13"/>
  <c r="BA237" i="13" s="1"/>
  <c r="S233" i="15" s="1"/>
  <c r="U237" i="13"/>
  <c r="AY237" i="13" s="1"/>
  <c r="Q233" i="15" s="1"/>
  <c r="S237" i="13"/>
  <c r="AW237" i="13" s="1"/>
  <c r="O233" i="15" s="1"/>
  <c r="Q237" i="13"/>
  <c r="AU237" i="13" s="1"/>
  <c r="M233" i="15" s="1"/>
  <c r="O237" i="13"/>
  <c r="AS237" i="13" s="1"/>
  <c r="K233" i="15" s="1"/>
  <c r="K237" i="13"/>
  <c r="AO237" i="13" s="1"/>
  <c r="G233" i="15" s="1"/>
  <c r="X229" i="13"/>
  <c r="BB229" i="13" s="1"/>
  <c r="T227" i="15" s="1"/>
  <c r="V229" i="13"/>
  <c r="AZ229" i="13" s="1"/>
  <c r="R227" i="15" s="1"/>
  <c r="T229" i="13"/>
  <c r="AX229" i="13" s="1"/>
  <c r="P227" i="15" s="1"/>
  <c r="R229" i="13"/>
  <c r="AV229" i="13" s="1"/>
  <c r="N227" i="15" s="1"/>
  <c r="P229" i="13"/>
  <c r="AT229" i="13" s="1"/>
  <c r="L227" i="15" s="1"/>
  <c r="N229" i="13"/>
  <c r="AR229" i="13" s="1"/>
  <c r="J227" i="15" s="1"/>
  <c r="L229" i="13"/>
  <c r="AP229" i="13" s="1"/>
  <c r="H227" i="15" s="1"/>
  <c r="J229" i="13"/>
  <c r="AN229" i="13" s="1"/>
  <c r="F227" i="15" s="1"/>
  <c r="H229" i="13"/>
  <c r="AL229" i="13" s="1"/>
  <c r="D227" i="15" s="1"/>
  <c r="O229" i="13"/>
  <c r="AS229" i="13" s="1"/>
  <c r="K227" i="15" s="1"/>
  <c r="K229" i="13"/>
  <c r="AO229" i="13" s="1"/>
  <c r="G227" i="15" s="1"/>
  <c r="W229" i="13"/>
  <c r="BA229" i="13" s="1"/>
  <c r="S227" i="15" s="1"/>
  <c r="U229" i="13"/>
  <c r="AY229" i="13" s="1"/>
  <c r="Q227" i="15" s="1"/>
  <c r="S229" i="13"/>
  <c r="AW229" i="13" s="1"/>
  <c r="O227" i="15" s="1"/>
  <c r="Q229" i="13"/>
  <c r="AU229" i="13" s="1"/>
  <c r="M227" i="15" s="1"/>
  <c r="M229" i="13"/>
  <c r="AQ229" i="13" s="1"/>
  <c r="I227" i="15" s="1"/>
  <c r="I229" i="13"/>
  <c r="AM229" i="13" s="1"/>
  <c r="E227" i="15" s="1"/>
  <c r="AE229" i="13"/>
  <c r="AH226" i="13"/>
  <c r="AH229" i="13" s="1"/>
  <c r="X221" i="13"/>
  <c r="BB221" i="13" s="1"/>
  <c r="T218" i="15" s="1"/>
  <c r="V221" i="13"/>
  <c r="AZ221" i="13" s="1"/>
  <c r="R218" i="15" s="1"/>
  <c r="T221" i="13"/>
  <c r="AX221" i="13" s="1"/>
  <c r="P218" i="15" s="1"/>
  <c r="R221" i="13"/>
  <c r="AV221" i="13" s="1"/>
  <c r="N218" i="15" s="1"/>
  <c r="P221" i="13"/>
  <c r="AT221" i="13" s="1"/>
  <c r="L218" i="15" s="1"/>
  <c r="N221" i="13"/>
  <c r="AR221" i="13" s="1"/>
  <c r="J218" i="15" s="1"/>
  <c r="L221" i="13"/>
  <c r="AP221" i="13" s="1"/>
  <c r="H218" i="15" s="1"/>
  <c r="J221" i="13"/>
  <c r="AN221" i="13" s="1"/>
  <c r="F218" i="15" s="1"/>
  <c r="H221" i="13"/>
  <c r="AL221" i="13" s="1"/>
  <c r="D218" i="15" s="1"/>
  <c r="W221" i="13"/>
  <c r="BA221" i="13" s="1"/>
  <c r="S218" i="15" s="1"/>
  <c r="U221" i="13"/>
  <c r="AY221" i="13" s="1"/>
  <c r="Q218" i="15" s="1"/>
  <c r="S221" i="13"/>
  <c r="AW221" i="13" s="1"/>
  <c r="O218" i="15" s="1"/>
  <c r="Q221" i="13"/>
  <c r="AU221" i="13" s="1"/>
  <c r="M218" i="15" s="1"/>
  <c r="O221" i="13"/>
  <c r="AS221" i="13" s="1"/>
  <c r="K218" i="15" s="1"/>
  <c r="M221" i="13"/>
  <c r="AQ221" i="13" s="1"/>
  <c r="I218" i="15" s="1"/>
  <c r="K221" i="13"/>
  <c r="AO221" i="13" s="1"/>
  <c r="G218" i="15" s="1"/>
  <c r="I221" i="13"/>
  <c r="AM221" i="13" s="1"/>
  <c r="E218" i="15" s="1"/>
  <c r="AD214" i="13"/>
  <c r="W216" i="13"/>
  <c r="BA216" i="13" s="1"/>
  <c r="S215" i="15" s="1"/>
  <c r="U216" i="13"/>
  <c r="AY216" i="13" s="1"/>
  <c r="Q215" i="15" s="1"/>
  <c r="S216" i="13"/>
  <c r="AW216" i="13" s="1"/>
  <c r="O215" i="15" s="1"/>
  <c r="Q216" i="13"/>
  <c r="AU216" i="13" s="1"/>
  <c r="M215" i="15" s="1"/>
  <c r="O216" i="13"/>
  <c r="AS216" i="13" s="1"/>
  <c r="K215" i="15" s="1"/>
  <c r="M216" i="13"/>
  <c r="AQ216" i="13" s="1"/>
  <c r="I215" i="15" s="1"/>
  <c r="K216" i="13"/>
  <c r="AO216" i="13" s="1"/>
  <c r="G215" i="15" s="1"/>
  <c r="I216" i="13"/>
  <c r="AM216" i="13" s="1"/>
  <c r="E215" i="15" s="1"/>
  <c r="N216" i="13"/>
  <c r="AR216" i="13" s="1"/>
  <c r="J215" i="15" s="1"/>
  <c r="J216" i="13"/>
  <c r="AN216" i="13" s="1"/>
  <c r="F215" i="15" s="1"/>
  <c r="X216" i="13"/>
  <c r="BB216" i="13" s="1"/>
  <c r="T215" i="15" s="1"/>
  <c r="V216" i="13"/>
  <c r="AZ216" i="13" s="1"/>
  <c r="R215" i="15" s="1"/>
  <c r="T216" i="13"/>
  <c r="AX216" i="13" s="1"/>
  <c r="P215" i="15" s="1"/>
  <c r="R216" i="13"/>
  <c r="AV216" i="13" s="1"/>
  <c r="N215" i="15" s="1"/>
  <c r="P216" i="13"/>
  <c r="AT216" i="13" s="1"/>
  <c r="L215" i="15" s="1"/>
  <c r="L216" i="13"/>
  <c r="AP216" i="13" s="1"/>
  <c r="H215" i="15" s="1"/>
  <c r="H216" i="13"/>
  <c r="AL216" i="13" s="1"/>
  <c r="D215" i="15" s="1"/>
  <c r="AD211" i="13"/>
  <c r="X213" i="13"/>
  <c r="BB213" i="13" s="1"/>
  <c r="T212" i="15" s="1"/>
  <c r="V213" i="13"/>
  <c r="AZ213" i="13" s="1"/>
  <c r="R212" i="15" s="1"/>
  <c r="T213" i="13"/>
  <c r="AX213" i="13" s="1"/>
  <c r="P212" i="15" s="1"/>
  <c r="R213" i="13"/>
  <c r="AV213" i="13" s="1"/>
  <c r="N212" i="15" s="1"/>
  <c r="P213" i="13"/>
  <c r="AT213" i="13" s="1"/>
  <c r="L212" i="15" s="1"/>
  <c r="N213" i="13"/>
  <c r="AR213" i="13" s="1"/>
  <c r="J212" i="15" s="1"/>
  <c r="L213" i="13"/>
  <c r="AP213" i="13" s="1"/>
  <c r="H212" i="15" s="1"/>
  <c r="J213" i="13"/>
  <c r="AN213" i="13" s="1"/>
  <c r="F212" i="15" s="1"/>
  <c r="H213" i="13"/>
  <c r="AL213" i="13" s="1"/>
  <c r="D212" i="15" s="1"/>
  <c r="W213" i="13"/>
  <c r="BA213" i="13" s="1"/>
  <c r="S212" i="15" s="1"/>
  <c r="U213" i="13"/>
  <c r="AY213" i="13" s="1"/>
  <c r="Q212" i="15" s="1"/>
  <c r="S213" i="13"/>
  <c r="AW213" i="13" s="1"/>
  <c r="O212" i="15" s="1"/>
  <c r="Q213" i="13"/>
  <c r="AU213" i="13" s="1"/>
  <c r="M212" i="15" s="1"/>
  <c r="O213" i="13"/>
  <c r="AS213" i="13" s="1"/>
  <c r="K212" i="15" s="1"/>
  <c r="M213" i="13"/>
  <c r="AQ213" i="13" s="1"/>
  <c r="I212" i="15" s="1"/>
  <c r="K213" i="13"/>
  <c r="AO213" i="13" s="1"/>
  <c r="G212" i="15" s="1"/>
  <c r="I213" i="13"/>
  <c r="AM213" i="13" s="1"/>
  <c r="E212" i="15" s="1"/>
  <c r="AD205" i="13"/>
  <c r="X210" i="13"/>
  <c r="BB210" i="13" s="1"/>
  <c r="T206" i="15" s="1"/>
  <c r="V210" i="13"/>
  <c r="AZ210" i="13" s="1"/>
  <c r="R206" i="15" s="1"/>
  <c r="T210" i="13"/>
  <c r="AX210" i="13" s="1"/>
  <c r="P206" i="15" s="1"/>
  <c r="R210" i="13"/>
  <c r="AV210" i="13" s="1"/>
  <c r="N206" i="15" s="1"/>
  <c r="P210" i="13"/>
  <c r="AT210" i="13" s="1"/>
  <c r="L206" i="15" s="1"/>
  <c r="N210" i="13"/>
  <c r="AR210" i="13" s="1"/>
  <c r="J206" i="15" s="1"/>
  <c r="L210" i="13"/>
  <c r="AP210" i="13" s="1"/>
  <c r="H206" i="15" s="1"/>
  <c r="J210" i="13"/>
  <c r="AN210" i="13" s="1"/>
  <c r="F206" i="15" s="1"/>
  <c r="H210" i="13"/>
  <c r="AL210" i="13" s="1"/>
  <c r="D206" i="15" s="1"/>
  <c r="I210" i="13"/>
  <c r="AM210" i="13" s="1"/>
  <c r="E206" i="15" s="1"/>
  <c r="W210" i="13"/>
  <c r="BA210" i="13" s="1"/>
  <c r="S206" i="15" s="1"/>
  <c r="U210" i="13"/>
  <c r="AY210" i="13" s="1"/>
  <c r="Q206" i="15" s="1"/>
  <c r="S210" i="13"/>
  <c r="AW210" i="13" s="1"/>
  <c r="O206" i="15" s="1"/>
  <c r="Q210" i="13"/>
  <c r="AU210" i="13" s="1"/>
  <c r="M206" i="15" s="1"/>
  <c r="O210" i="13"/>
  <c r="AS210" i="13" s="1"/>
  <c r="K206" i="15" s="1"/>
  <c r="M210" i="13"/>
  <c r="AQ210" i="13" s="1"/>
  <c r="I206" i="15" s="1"/>
  <c r="K210" i="13"/>
  <c r="AO210" i="13" s="1"/>
  <c r="G206" i="15" s="1"/>
  <c r="I204" i="13"/>
  <c r="AM204" i="13" s="1"/>
  <c r="E201" i="15" s="1"/>
  <c r="K204" i="13"/>
  <c r="AO204" i="13" s="1"/>
  <c r="G201" i="15" s="1"/>
  <c r="M204" i="13"/>
  <c r="AQ204" i="13" s="1"/>
  <c r="I201" i="15" s="1"/>
  <c r="O204" i="13"/>
  <c r="AS204" i="13" s="1"/>
  <c r="K201" i="15" s="1"/>
  <c r="Q204" i="13"/>
  <c r="AU204" i="13" s="1"/>
  <c r="M201" i="15" s="1"/>
  <c r="S204" i="13"/>
  <c r="AW204" i="13" s="1"/>
  <c r="O201" i="15" s="1"/>
  <c r="U204" i="13"/>
  <c r="AY204" i="13" s="1"/>
  <c r="Q201" i="15" s="1"/>
  <c r="W204" i="13"/>
  <c r="BA204" i="13" s="1"/>
  <c r="S201" i="15" s="1"/>
  <c r="H204" i="13"/>
  <c r="AL204" i="13" s="1"/>
  <c r="D201" i="15" s="1"/>
  <c r="J204" i="13"/>
  <c r="AN204" i="13" s="1"/>
  <c r="F201" i="15" s="1"/>
  <c r="L204" i="13"/>
  <c r="AP204" i="13" s="1"/>
  <c r="H201" i="15" s="1"/>
  <c r="N204" i="13"/>
  <c r="AR204" i="13" s="1"/>
  <c r="J201" i="15" s="1"/>
  <c r="P204" i="13"/>
  <c r="AT204" i="13" s="1"/>
  <c r="L201" i="15" s="1"/>
  <c r="R204" i="13"/>
  <c r="AV204" i="13" s="1"/>
  <c r="N201" i="15" s="1"/>
  <c r="T204" i="13"/>
  <c r="AX204" i="13" s="1"/>
  <c r="P201" i="15" s="1"/>
  <c r="V204" i="13"/>
  <c r="AZ204" i="13" s="1"/>
  <c r="R201" i="15" s="1"/>
  <c r="X204" i="13"/>
  <c r="BB204" i="13" s="1"/>
  <c r="T201" i="15" s="1"/>
  <c r="AD198" i="13"/>
  <c r="AG198" i="13" s="1"/>
  <c r="X199" i="13"/>
  <c r="BB199" i="13" s="1"/>
  <c r="T199" i="15" s="1"/>
  <c r="V199" i="13"/>
  <c r="AZ199" i="13" s="1"/>
  <c r="R199" i="15" s="1"/>
  <c r="T199" i="13"/>
  <c r="AX199" i="13" s="1"/>
  <c r="P199" i="15" s="1"/>
  <c r="R199" i="13"/>
  <c r="AV199" i="13" s="1"/>
  <c r="N199" i="15" s="1"/>
  <c r="P199" i="13"/>
  <c r="AT199" i="13" s="1"/>
  <c r="L199" i="15" s="1"/>
  <c r="N199" i="13"/>
  <c r="AR199" i="13" s="1"/>
  <c r="J199" i="15" s="1"/>
  <c r="L199" i="13"/>
  <c r="AP199" i="13" s="1"/>
  <c r="H199" i="15" s="1"/>
  <c r="J199" i="13"/>
  <c r="AN199" i="13" s="1"/>
  <c r="F199" i="15" s="1"/>
  <c r="H199" i="13"/>
  <c r="AL199" i="13" s="1"/>
  <c r="D199" i="15" s="1"/>
  <c r="W199" i="13"/>
  <c r="BA199" i="13" s="1"/>
  <c r="S199" i="15" s="1"/>
  <c r="U199" i="13"/>
  <c r="AY199" i="13" s="1"/>
  <c r="Q199" i="15" s="1"/>
  <c r="S199" i="13"/>
  <c r="AW199" i="13" s="1"/>
  <c r="O199" i="15" s="1"/>
  <c r="Q199" i="13"/>
  <c r="AU199" i="13" s="1"/>
  <c r="M199" i="15" s="1"/>
  <c r="O199" i="13"/>
  <c r="AS199" i="13" s="1"/>
  <c r="K199" i="15" s="1"/>
  <c r="M199" i="13"/>
  <c r="AQ199" i="13" s="1"/>
  <c r="I199" i="15" s="1"/>
  <c r="K199" i="13"/>
  <c r="AO199" i="13" s="1"/>
  <c r="G199" i="15" s="1"/>
  <c r="I199" i="13"/>
  <c r="AM199" i="13" s="1"/>
  <c r="E199" i="15" s="1"/>
  <c r="AD195" i="13"/>
  <c r="AG195" i="13" s="1"/>
  <c r="I197" i="13"/>
  <c r="AM197" i="13" s="1"/>
  <c r="E196" i="15" s="1"/>
  <c r="K197" i="13"/>
  <c r="AO197" i="13" s="1"/>
  <c r="G196" i="15" s="1"/>
  <c r="M197" i="13"/>
  <c r="AQ197" i="13" s="1"/>
  <c r="I196" i="15" s="1"/>
  <c r="O197" i="13"/>
  <c r="AS197" i="13" s="1"/>
  <c r="K196" i="15" s="1"/>
  <c r="T197" i="13"/>
  <c r="AX197" i="13" s="1"/>
  <c r="P196" i="15" s="1"/>
  <c r="X197" i="13"/>
  <c r="BB197" i="13" s="1"/>
  <c r="T196" i="15" s="1"/>
  <c r="H197" i="13"/>
  <c r="AL197" i="13" s="1"/>
  <c r="D196" i="15" s="1"/>
  <c r="J197" i="13"/>
  <c r="AN197" i="13" s="1"/>
  <c r="F196" i="15" s="1"/>
  <c r="L197" i="13"/>
  <c r="AP197" i="13" s="1"/>
  <c r="H196" i="15" s="1"/>
  <c r="N197" i="13"/>
  <c r="AR197" i="13" s="1"/>
  <c r="J196" i="15" s="1"/>
  <c r="P197" i="13"/>
  <c r="AT197" i="13" s="1"/>
  <c r="L196" i="15" s="1"/>
  <c r="S197" i="13"/>
  <c r="AW197" i="13" s="1"/>
  <c r="O196" i="15" s="1"/>
  <c r="U197" i="13"/>
  <c r="AY197" i="13" s="1"/>
  <c r="Q196" i="15" s="1"/>
  <c r="W197" i="13"/>
  <c r="BA197" i="13" s="1"/>
  <c r="S196" i="15" s="1"/>
  <c r="R197" i="13"/>
  <c r="AV197" i="13" s="1"/>
  <c r="N196" i="15" s="1"/>
  <c r="Q197" i="13"/>
  <c r="AU197" i="13" s="1"/>
  <c r="M196" i="15" s="1"/>
  <c r="V197" i="13"/>
  <c r="AZ197" i="13" s="1"/>
  <c r="R196" i="15" s="1"/>
  <c r="AD189" i="13"/>
  <c r="W194" i="13"/>
  <c r="BA194" i="13" s="1"/>
  <c r="S190" i="15" s="1"/>
  <c r="U194" i="13"/>
  <c r="AY194" i="13" s="1"/>
  <c r="Q190" i="15" s="1"/>
  <c r="S194" i="13"/>
  <c r="AW194" i="13" s="1"/>
  <c r="O190" i="15" s="1"/>
  <c r="Q194" i="13"/>
  <c r="AU194" i="13" s="1"/>
  <c r="M190" i="15" s="1"/>
  <c r="O194" i="13"/>
  <c r="AS194" i="13" s="1"/>
  <c r="K190" i="15" s="1"/>
  <c r="M194" i="13"/>
  <c r="AQ194" i="13" s="1"/>
  <c r="I190" i="15" s="1"/>
  <c r="K194" i="13"/>
  <c r="AO194" i="13" s="1"/>
  <c r="G190" i="15" s="1"/>
  <c r="I194" i="13"/>
  <c r="AM194" i="13" s="1"/>
  <c r="E190" i="15" s="1"/>
  <c r="J194" i="13"/>
  <c r="AN194" i="13" s="1"/>
  <c r="F190" i="15" s="1"/>
  <c r="X194" i="13"/>
  <c r="BB194" i="13" s="1"/>
  <c r="T190" i="15" s="1"/>
  <c r="V194" i="13"/>
  <c r="AZ194" i="13" s="1"/>
  <c r="R190" i="15" s="1"/>
  <c r="T194" i="13"/>
  <c r="AX194" i="13" s="1"/>
  <c r="P190" i="15" s="1"/>
  <c r="R194" i="13"/>
  <c r="AV194" i="13" s="1"/>
  <c r="N190" i="15" s="1"/>
  <c r="P194" i="13"/>
  <c r="AT194" i="13" s="1"/>
  <c r="L190" i="15" s="1"/>
  <c r="N194" i="13"/>
  <c r="AR194" i="13" s="1"/>
  <c r="J190" i="15" s="1"/>
  <c r="L194" i="13"/>
  <c r="AP194" i="13" s="1"/>
  <c r="H190" i="15" s="1"/>
  <c r="H194" i="13"/>
  <c r="AL194" i="13" s="1"/>
  <c r="D190" i="15" s="1"/>
  <c r="AH189" i="13"/>
  <c r="AH194" i="13" s="1"/>
  <c r="AE194" i="13"/>
  <c r="W184" i="13"/>
  <c r="BA184" i="13" s="1"/>
  <c r="S182" i="15" s="1"/>
  <c r="U184" i="13"/>
  <c r="AY184" i="13" s="1"/>
  <c r="Q182" i="15" s="1"/>
  <c r="S184" i="13"/>
  <c r="AW184" i="13" s="1"/>
  <c r="O182" i="15" s="1"/>
  <c r="Q184" i="13"/>
  <c r="AU184" i="13" s="1"/>
  <c r="M182" i="15" s="1"/>
  <c r="O184" i="13"/>
  <c r="AS184" i="13" s="1"/>
  <c r="K182" i="15" s="1"/>
  <c r="M184" i="13"/>
  <c r="AQ184" i="13" s="1"/>
  <c r="I182" i="15" s="1"/>
  <c r="K184" i="13"/>
  <c r="AO184" i="13" s="1"/>
  <c r="G182" i="15" s="1"/>
  <c r="I184" i="13"/>
  <c r="AM184" i="13" s="1"/>
  <c r="E182" i="15" s="1"/>
  <c r="N184" i="13"/>
  <c r="AR184" i="13" s="1"/>
  <c r="J182" i="15" s="1"/>
  <c r="J184" i="13"/>
  <c r="AN184" i="13" s="1"/>
  <c r="F182" i="15" s="1"/>
  <c r="X184" i="13"/>
  <c r="BB184" i="13" s="1"/>
  <c r="T182" i="15" s="1"/>
  <c r="V184" i="13"/>
  <c r="AZ184" i="13" s="1"/>
  <c r="R182" i="15" s="1"/>
  <c r="T184" i="13"/>
  <c r="AX184" i="13" s="1"/>
  <c r="P182" i="15" s="1"/>
  <c r="R184" i="13"/>
  <c r="AV184" i="13" s="1"/>
  <c r="N182" i="15" s="1"/>
  <c r="P184" i="13"/>
  <c r="AT184" i="13" s="1"/>
  <c r="L182" i="15" s="1"/>
  <c r="L184" i="13"/>
  <c r="AP184" i="13" s="1"/>
  <c r="H182" i="15" s="1"/>
  <c r="H184" i="13"/>
  <c r="AL184" i="13" s="1"/>
  <c r="D182" i="15" s="1"/>
  <c r="X180" i="13"/>
  <c r="BB180" i="13" s="1"/>
  <c r="T176" i="15" s="1"/>
  <c r="V180" i="13"/>
  <c r="AZ180" i="13" s="1"/>
  <c r="R176" i="15" s="1"/>
  <c r="T180" i="13"/>
  <c r="AX180" i="13" s="1"/>
  <c r="P176" i="15" s="1"/>
  <c r="R180" i="13"/>
  <c r="AV180" i="13" s="1"/>
  <c r="N176" i="15" s="1"/>
  <c r="P180" i="13"/>
  <c r="AT180" i="13" s="1"/>
  <c r="L176" i="15" s="1"/>
  <c r="N180" i="13"/>
  <c r="AR180" i="13" s="1"/>
  <c r="J176" i="15" s="1"/>
  <c r="L180" i="13"/>
  <c r="AP180" i="13" s="1"/>
  <c r="H176" i="15" s="1"/>
  <c r="J180" i="13"/>
  <c r="AN180" i="13" s="1"/>
  <c r="F176" i="15" s="1"/>
  <c r="H180" i="13"/>
  <c r="AL180" i="13" s="1"/>
  <c r="D176" i="15" s="1"/>
  <c r="K180" i="13"/>
  <c r="AO180" i="13" s="1"/>
  <c r="G176" i="15" s="1"/>
  <c r="W180" i="13"/>
  <c r="BA180" i="13" s="1"/>
  <c r="S176" i="15" s="1"/>
  <c r="U180" i="13"/>
  <c r="AY180" i="13" s="1"/>
  <c r="Q176" i="15" s="1"/>
  <c r="S180" i="13"/>
  <c r="AW180" i="13" s="1"/>
  <c r="O176" i="15" s="1"/>
  <c r="Q180" i="13"/>
  <c r="AU180" i="13" s="1"/>
  <c r="M176" i="15" s="1"/>
  <c r="O180" i="13"/>
  <c r="AS180" i="13" s="1"/>
  <c r="K176" i="15" s="1"/>
  <c r="M180" i="13"/>
  <c r="AQ180" i="13" s="1"/>
  <c r="I176" i="15" s="1"/>
  <c r="I180" i="13"/>
  <c r="AM180" i="13" s="1"/>
  <c r="E176" i="15" s="1"/>
  <c r="W174" i="13"/>
  <c r="BA174" i="13" s="1"/>
  <c r="S172" i="15" s="1"/>
  <c r="U174" i="13"/>
  <c r="AY174" i="13" s="1"/>
  <c r="Q172" i="15" s="1"/>
  <c r="S174" i="13"/>
  <c r="AW174" i="13" s="1"/>
  <c r="O172" i="15" s="1"/>
  <c r="Q174" i="13"/>
  <c r="AU174" i="13" s="1"/>
  <c r="M172" i="15" s="1"/>
  <c r="O174" i="13"/>
  <c r="AS174" i="13" s="1"/>
  <c r="K172" i="15" s="1"/>
  <c r="M174" i="13"/>
  <c r="AQ174" i="13" s="1"/>
  <c r="I172" i="15" s="1"/>
  <c r="I174" i="13"/>
  <c r="AM174" i="13" s="1"/>
  <c r="E172" i="15" s="1"/>
  <c r="X174" i="13"/>
  <c r="BB174" i="13" s="1"/>
  <c r="T172" i="15" s="1"/>
  <c r="V174" i="13"/>
  <c r="AZ174" i="13" s="1"/>
  <c r="R172" i="15" s="1"/>
  <c r="T174" i="13"/>
  <c r="AX174" i="13" s="1"/>
  <c r="P172" i="15" s="1"/>
  <c r="R174" i="13"/>
  <c r="AV174" i="13" s="1"/>
  <c r="N172" i="15" s="1"/>
  <c r="P174" i="13"/>
  <c r="AT174" i="13" s="1"/>
  <c r="L172" i="15" s="1"/>
  <c r="N174" i="13"/>
  <c r="AR174" i="13" s="1"/>
  <c r="J172" i="15" s="1"/>
  <c r="L174" i="13"/>
  <c r="AP174" i="13" s="1"/>
  <c r="H172" i="15" s="1"/>
  <c r="J174" i="13"/>
  <c r="AN174" i="13" s="1"/>
  <c r="F172" i="15" s="1"/>
  <c r="H174" i="13"/>
  <c r="AL174" i="13" s="1"/>
  <c r="D172" i="15" s="1"/>
  <c r="K174" i="13"/>
  <c r="AO174" i="13" s="1"/>
  <c r="G172" i="15" s="1"/>
  <c r="AE174" i="13"/>
  <c r="AH171" i="13"/>
  <c r="AH174" i="13" s="1"/>
  <c r="W165" i="13"/>
  <c r="BA165" i="13" s="1"/>
  <c r="S163" i="15" s="1"/>
  <c r="U165" i="13"/>
  <c r="AY165" i="13" s="1"/>
  <c r="Q163" i="15" s="1"/>
  <c r="S165" i="13"/>
  <c r="AW165" i="13" s="1"/>
  <c r="O163" i="15" s="1"/>
  <c r="Q165" i="13"/>
  <c r="AU165" i="13" s="1"/>
  <c r="M163" i="15" s="1"/>
  <c r="O165" i="13"/>
  <c r="AS165" i="13" s="1"/>
  <c r="K163" i="15" s="1"/>
  <c r="K165" i="13"/>
  <c r="AO165" i="13" s="1"/>
  <c r="G163" i="15" s="1"/>
  <c r="X165" i="13"/>
  <c r="BB165" i="13" s="1"/>
  <c r="T163" i="15" s="1"/>
  <c r="V165" i="13"/>
  <c r="AZ165" i="13" s="1"/>
  <c r="R163" i="15" s="1"/>
  <c r="T165" i="13"/>
  <c r="AX165" i="13" s="1"/>
  <c r="P163" i="15" s="1"/>
  <c r="R165" i="13"/>
  <c r="AV165" i="13" s="1"/>
  <c r="N163" i="15" s="1"/>
  <c r="P165" i="13"/>
  <c r="AT165" i="13" s="1"/>
  <c r="L163" i="15" s="1"/>
  <c r="N165" i="13"/>
  <c r="AR165" i="13" s="1"/>
  <c r="J163" i="15" s="1"/>
  <c r="L165" i="13"/>
  <c r="AP165" i="13" s="1"/>
  <c r="H163" i="15" s="1"/>
  <c r="J165" i="13"/>
  <c r="AN165" i="13" s="1"/>
  <c r="F163" i="15" s="1"/>
  <c r="H165" i="13"/>
  <c r="AL165" i="13" s="1"/>
  <c r="D163" i="15" s="1"/>
  <c r="M165" i="13"/>
  <c r="AQ165" i="13" s="1"/>
  <c r="I163" i="15" s="1"/>
  <c r="I165" i="13"/>
  <c r="AM165" i="13" s="1"/>
  <c r="E163" i="15" s="1"/>
  <c r="X161" i="13"/>
  <c r="BB161" i="13" s="1"/>
  <c r="T159" i="15" s="1"/>
  <c r="V161" i="13"/>
  <c r="AZ161" i="13" s="1"/>
  <c r="R159" i="15" s="1"/>
  <c r="T161" i="13"/>
  <c r="AX161" i="13" s="1"/>
  <c r="P159" i="15" s="1"/>
  <c r="R161" i="13"/>
  <c r="AV161" i="13" s="1"/>
  <c r="N159" i="15" s="1"/>
  <c r="N161" i="13"/>
  <c r="AR161" i="13" s="1"/>
  <c r="J159" i="15" s="1"/>
  <c r="J161" i="13"/>
  <c r="AN161" i="13" s="1"/>
  <c r="F159" i="15" s="1"/>
  <c r="W161" i="13"/>
  <c r="BA161" i="13" s="1"/>
  <c r="S159" i="15" s="1"/>
  <c r="U161" i="13"/>
  <c r="AY161" i="13" s="1"/>
  <c r="Q159" i="15" s="1"/>
  <c r="S161" i="13"/>
  <c r="AW161" i="13" s="1"/>
  <c r="O159" i="15" s="1"/>
  <c r="Q161" i="13"/>
  <c r="AU161" i="13" s="1"/>
  <c r="M159" i="15" s="1"/>
  <c r="O161" i="13"/>
  <c r="AS161" i="13" s="1"/>
  <c r="K159" i="15" s="1"/>
  <c r="M161" i="13"/>
  <c r="AQ161" i="13" s="1"/>
  <c r="I159" i="15" s="1"/>
  <c r="K161" i="13"/>
  <c r="AO161" i="13" s="1"/>
  <c r="G159" i="15" s="1"/>
  <c r="I161" i="13"/>
  <c r="AM161" i="13" s="1"/>
  <c r="E159" i="15" s="1"/>
  <c r="P161" i="13"/>
  <c r="AT161" i="13" s="1"/>
  <c r="L159" i="15" s="1"/>
  <c r="L161" i="13"/>
  <c r="AP161" i="13" s="1"/>
  <c r="H159" i="15" s="1"/>
  <c r="H161" i="13"/>
  <c r="AL161" i="13" s="1"/>
  <c r="D159" i="15" s="1"/>
  <c r="AH157" i="13"/>
  <c r="AD147" i="13"/>
  <c r="X148" i="13"/>
  <c r="V148" i="13"/>
  <c r="T148" i="13"/>
  <c r="R148" i="13"/>
  <c r="P148" i="13"/>
  <c r="N148" i="13"/>
  <c r="L148" i="13"/>
  <c r="J148" i="13"/>
  <c r="H148" i="13"/>
  <c r="W148" i="13"/>
  <c r="U148" i="13"/>
  <c r="S148" i="13"/>
  <c r="Q148" i="13"/>
  <c r="O148" i="13"/>
  <c r="M148" i="13"/>
  <c r="K148" i="13"/>
  <c r="I148" i="13"/>
  <c r="W146" i="13"/>
  <c r="BA146" i="13" s="1"/>
  <c r="S144" i="15" s="1"/>
  <c r="U146" i="13"/>
  <c r="AY146" i="13" s="1"/>
  <c r="Q144" i="15" s="1"/>
  <c r="S146" i="13"/>
  <c r="AW146" i="13" s="1"/>
  <c r="O144" i="15" s="1"/>
  <c r="Q146" i="13"/>
  <c r="AU146" i="13" s="1"/>
  <c r="M144" i="15" s="1"/>
  <c r="M146" i="13"/>
  <c r="AQ146" i="13" s="1"/>
  <c r="I144" i="15" s="1"/>
  <c r="I146" i="13"/>
  <c r="AM146" i="13" s="1"/>
  <c r="E144" i="15" s="1"/>
  <c r="X146" i="13"/>
  <c r="BB146" i="13" s="1"/>
  <c r="T144" i="15" s="1"/>
  <c r="V146" i="13"/>
  <c r="AZ146" i="13" s="1"/>
  <c r="R144" i="15" s="1"/>
  <c r="T146" i="13"/>
  <c r="AX146" i="13" s="1"/>
  <c r="P144" i="15" s="1"/>
  <c r="R146" i="13"/>
  <c r="AV146" i="13" s="1"/>
  <c r="N144" i="15" s="1"/>
  <c r="P146" i="13"/>
  <c r="AT146" i="13" s="1"/>
  <c r="L144" i="15" s="1"/>
  <c r="N146" i="13"/>
  <c r="AR146" i="13" s="1"/>
  <c r="J144" i="15" s="1"/>
  <c r="L146" i="13"/>
  <c r="AP146" i="13" s="1"/>
  <c r="H144" i="15" s="1"/>
  <c r="J146" i="13"/>
  <c r="AN146" i="13" s="1"/>
  <c r="F144" i="15" s="1"/>
  <c r="H146" i="13"/>
  <c r="AL146" i="13" s="1"/>
  <c r="D144" i="15" s="1"/>
  <c r="O146" i="13"/>
  <c r="AS146" i="13" s="1"/>
  <c r="K144" i="15" s="1"/>
  <c r="K146" i="13"/>
  <c r="AO146" i="13" s="1"/>
  <c r="G144" i="15" s="1"/>
  <c r="W142" i="13"/>
  <c r="BA142" i="13" s="1"/>
  <c r="S140" i="15" s="1"/>
  <c r="U142" i="13"/>
  <c r="AY142" i="13" s="1"/>
  <c r="Q140" i="15" s="1"/>
  <c r="S142" i="13"/>
  <c r="AW142" i="13" s="1"/>
  <c r="O140" i="15" s="1"/>
  <c r="Q142" i="13"/>
  <c r="AU142" i="13" s="1"/>
  <c r="M140" i="15" s="1"/>
  <c r="O142" i="13"/>
  <c r="AS142" i="13" s="1"/>
  <c r="K140" i="15" s="1"/>
  <c r="M142" i="13"/>
  <c r="AQ142" i="13" s="1"/>
  <c r="I140" i="15" s="1"/>
  <c r="K142" i="13"/>
  <c r="AO142" i="13" s="1"/>
  <c r="G140" i="15" s="1"/>
  <c r="I142" i="13"/>
  <c r="AM142" i="13" s="1"/>
  <c r="E140" i="15" s="1"/>
  <c r="X142" i="13"/>
  <c r="BB142" i="13" s="1"/>
  <c r="T140" i="15" s="1"/>
  <c r="V142" i="13"/>
  <c r="AZ142" i="13" s="1"/>
  <c r="R140" i="15" s="1"/>
  <c r="T142" i="13"/>
  <c r="AX142" i="13" s="1"/>
  <c r="P140" i="15" s="1"/>
  <c r="R142" i="13"/>
  <c r="AV142" i="13" s="1"/>
  <c r="N140" i="15" s="1"/>
  <c r="P142" i="13"/>
  <c r="AT142" i="13" s="1"/>
  <c r="L140" i="15" s="1"/>
  <c r="N142" i="13"/>
  <c r="AR142" i="13" s="1"/>
  <c r="J140" i="15" s="1"/>
  <c r="L142" i="13"/>
  <c r="AP142" i="13" s="1"/>
  <c r="H140" i="15" s="1"/>
  <c r="J142" i="13"/>
  <c r="AN142" i="13" s="1"/>
  <c r="F140" i="15" s="1"/>
  <c r="H142" i="13"/>
  <c r="AL142" i="13" s="1"/>
  <c r="D140" i="15" s="1"/>
  <c r="AE142" i="13"/>
  <c r="AH139" i="13"/>
  <c r="AH142" i="13" s="1"/>
  <c r="W134" i="13"/>
  <c r="BA134" i="13" s="1"/>
  <c r="S131" i="15" s="1"/>
  <c r="U134" i="13"/>
  <c r="AY134" i="13" s="1"/>
  <c r="Q131" i="15" s="1"/>
  <c r="S134" i="13"/>
  <c r="AW134" i="13" s="1"/>
  <c r="O131" i="15" s="1"/>
  <c r="Q134" i="13"/>
  <c r="AU134" i="13" s="1"/>
  <c r="M131" i="15" s="1"/>
  <c r="O134" i="13"/>
  <c r="AS134" i="13" s="1"/>
  <c r="K131" i="15" s="1"/>
  <c r="K134" i="13"/>
  <c r="AO134" i="13" s="1"/>
  <c r="G131" i="15" s="1"/>
  <c r="X134" i="13"/>
  <c r="BB134" i="13" s="1"/>
  <c r="T131" i="15" s="1"/>
  <c r="V134" i="13"/>
  <c r="AZ134" i="13" s="1"/>
  <c r="R131" i="15" s="1"/>
  <c r="T134" i="13"/>
  <c r="AX134" i="13" s="1"/>
  <c r="P131" i="15" s="1"/>
  <c r="R134" i="13"/>
  <c r="AV134" i="13" s="1"/>
  <c r="N131" i="15" s="1"/>
  <c r="P134" i="13"/>
  <c r="AT134" i="13" s="1"/>
  <c r="L131" i="15" s="1"/>
  <c r="N134" i="13"/>
  <c r="AR134" i="13" s="1"/>
  <c r="J131" i="15" s="1"/>
  <c r="L134" i="13"/>
  <c r="AP134" i="13" s="1"/>
  <c r="H131" i="15" s="1"/>
  <c r="J134" i="13"/>
  <c r="AN134" i="13" s="1"/>
  <c r="F131" i="15" s="1"/>
  <c r="H134" i="13"/>
  <c r="AL134" i="13" s="1"/>
  <c r="D131" i="15" s="1"/>
  <c r="M134" i="13"/>
  <c r="AQ134" i="13" s="1"/>
  <c r="I131" i="15" s="1"/>
  <c r="I134" i="13"/>
  <c r="AM134" i="13" s="1"/>
  <c r="E131" i="15" s="1"/>
  <c r="H129" i="13"/>
  <c r="AL129" i="13" s="1"/>
  <c r="D125" i="15" s="1"/>
  <c r="J129" i="13"/>
  <c r="AN129" i="13" s="1"/>
  <c r="F125" i="15" s="1"/>
  <c r="L129" i="13"/>
  <c r="AP129" i="13" s="1"/>
  <c r="H125" i="15" s="1"/>
  <c r="N129" i="13"/>
  <c r="AR129" i="13" s="1"/>
  <c r="J125" i="15" s="1"/>
  <c r="P129" i="13"/>
  <c r="AT129" i="13" s="1"/>
  <c r="L125" i="15" s="1"/>
  <c r="R129" i="13"/>
  <c r="AV129" i="13" s="1"/>
  <c r="N125" i="15" s="1"/>
  <c r="U129" i="13"/>
  <c r="AY129" i="13" s="1"/>
  <c r="Q125" i="15" s="1"/>
  <c r="W129" i="13"/>
  <c r="BA129" i="13" s="1"/>
  <c r="S125" i="15" s="1"/>
  <c r="S129" i="13"/>
  <c r="AW129" i="13" s="1"/>
  <c r="O125" i="15" s="1"/>
  <c r="I129" i="13"/>
  <c r="AM129" i="13" s="1"/>
  <c r="E125" i="15" s="1"/>
  <c r="K129" i="13"/>
  <c r="AO129" i="13" s="1"/>
  <c r="G125" i="15" s="1"/>
  <c r="M129" i="13"/>
  <c r="AQ129" i="13" s="1"/>
  <c r="I125" i="15" s="1"/>
  <c r="O129" i="13"/>
  <c r="AS129" i="13" s="1"/>
  <c r="K125" i="15" s="1"/>
  <c r="Q129" i="13"/>
  <c r="AU129" i="13" s="1"/>
  <c r="M125" i="15" s="1"/>
  <c r="T129" i="13"/>
  <c r="AX129" i="13" s="1"/>
  <c r="P125" i="15" s="1"/>
  <c r="V129" i="13"/>
  <c r="AZ129" i="13" s="1"/>
  <c r="R125" i="15" s="1"/>
  <c r="X129" i="13"/>
  <c r="BB129" i="13" s="1"/>
  <c r="T125" i="15" s="1"/>
  <c r="H123" i="13"/>
  <c r="AL123" i="13" s="1"/>
  <c r="D120" i="15" s="1"/>
  <c r="J123" i="13"/>
  <c r="AN123" i="13" s="1"/>
  <c r="F120" i="15" s="1"/>
  <c r="L123" i="13"/>
  <c r="AP123" i="13" s="1"/>
  <c r="H120" i="15" s="1"/>
  <c r="N123" i="13"/>
  <c r="AR123" i="13" s="1"/>
  <c r="J120" i="15" s="1"/>
  <c r="P123" i="13"/>
  <c r="AT123" i="13" s="1"/>
  <c r="L120" i="15" s="1"/>
  <c r="R123" i="13"/>
  <c r="AV123" i="13" s="1"/>
  <c r="N120" i="15" s="1"/>
  <c r="W123" i="13"/>
  <c r="BA123" i="13" s="1"/>
  <c r="S120" i="15" s="1"/>
  <c r="I123" i="13"/>
  <c r="AM123" i="13" s="1"/>
  <c r="E120" i="15" s="1"/>
  <c r="K123" i="13"/>
  <c r="AO123" i="13" s="1"/>
  <c r="G120" i="15" s="1"/>
  <c r="M123" i="13"/>
  <c r="AQ123" i="13" s="1"/>
  <c r="I120" i="15" s="1"/>
  <c r="O123" i="13"/>
  <c r="AS123" i="13" s="1"/>
  <c r="K120" i="15" s="1"/>
  <c r="Q123" i="13"/>
  <c r="AU123" i="13" s="1"/>
  <c r="M120" i="15" s="1"/>
  <c r="T123" i="13"/>
  <c r="AX123" i="13" s="1"/>
  <c r="P120" i="15" s="1"/>
  <c r="V123" i="13"/>
  <c r="AZ123" i="13" s="1"/>
  <c r="R120" i="15" s="1"/>
  <c r="X123" i="13"/>
  <c r="BB123" i="13" s="1"/>
  <c r="T120" i="15" s="1"/>
  <c r="U123" i="13"/>
  <c r="AY123" i="13" s="1"/>
  <c r="Q120" i="15" s="1"/>
  <c r="S123" i="13"/>
  <c r="AW123" i="13" s="1"/>
  <c r="O120" i="15" s="1"/>
  <c r="I118" i="13"/>
  <c r="AM118" i="13" s="1"/>
  <c r="E111" i="15" s="1"/>
  <c r="K118" i="13"/>
  <c r="AO118" i="13" s="1"/>
  <c r="G111" i="15" s="1"/>
  <c r="M118" i="13"/>
  <c r="AQ118" i="13" s="1"/>
  <c r="I111" i="15" s="1"/>
  <c r="O118" i="13"/>
  <c r="AS118" i="13" s="1"/>
  <c r="K111" i="15" s="1"/>
  <c r="Q118" i="13"/>
  <c r="AU118" i="13" s="1"/>
  <c r="M111" i="15" s="1"/>
  <c r="T118" i="13"/>
  <c r="AX118" i="13" s="1"/>
  <c r="P111" i="15" s="1"/>
  <c r="V118" i="13"/>
  <c r="AZ118" i="13" s="1"/>
  <c r="R111" i="15" s="1"/>
  <c r="H118" i="13"/>
  <c r="AL118" i="13" s="1"/>
  <c r="D111" i="15" s="1"/>
  <c r="J118" i="13"/>
  <c r="AN118" i="13" s="1"/>
  <c r="F111" i="15" s="1"/>
  <c r="L118" i="13"/>
  <c r="AP118" i="13" s="1"/>
  <c r="H111" i="15" s="1"/>
  <c r="N118" i="13"/>
  <c r="AR118" i="13" s="1"/>
  <c r="J111" i="15" s="1"/>
  <c r="P118" i="13"/>
  <c r="AT118" i="13" s="1"/>
  <c r="L111" i="15" s="1"/>
  <c r="S118" i="13"/>
  <c r="AW118" i="13" s="1"/>
  <c r="O111" i="15" s="1"/>
  <c r="U118" i="13"/>
  <c r="AY118" i="13" s="1"/>
  <c r="Q111" i="15" s="1"/>
  <c r="W118" i="13"/>
  <c r="BA118" i="13" s="1"/>
  <c r="S111" i="15" s="1"/>
  <c r="R118" i="13"/>
  <c r="AV118" i="13" s="1"/>
  <c r="N111" i="15" s="1"/>
  <c r="X118" i="13"/>
  <c r="BB118" i="13" s="1"/>
  <c r="T111" i="15" s="1"/>
  <c r="AE118" i="13"/>
  <c r="AH110" i="13"/>
  <c r="AH118" i="13" s="1"/>
  <c r="I105" i="13"/>
  <c r="AM105" i="13" s="1"/>
  <c r="K105" i="13"/>
  <c r="AO105" i="13" s="1"/>
  <c r="M105" i="13"/>
  <c r="AQ105" i="13" s="1"/>
  <c r="O105" i="13"/>
  <c r="AS105" i="13" s="1"/>
  <c r="Q105" i="13"/>
  <c r="AU105" i="13" s="1"/>
  <c r="T105" i="13"/>
  <c r="AX105" i="13" s="1"/>
  <c r="V105" i="13"/>
  <c r="AZ105" i="13" s="1"/>
  <c r="H105" i="13"/>
  <c r="AL105" i="13" s="1"/>
  <c r="J105" i="13"/>
  <c r="AN105" i="13" s="1"/>
  <c r="L105" i="13"/>
  <c r="AP105" i="13" s="1"/>
  <c r="N105" i="13"/>
  <c r="AR105" i="13" s="1"/>
  <c r="P105" i="13"/>
  <c r="AT105" i="13" s="1"/>
  <c r="S105" i="13"/>
  <c r="AW105" i="13" s="1"/>
  <c r="U105" i="13"/>
  <c r="AY105" i="13" s="1"/>
  <c r="W105" i="13"/>
  <c r="BA105" i="13" s="1"/>
  <c r="R105" i="13"/>
  <c r="AV105" i="13" s="1"/>
  <c r="X105" i="13"/>
  <c r="BB105" i="13" s="1"/>
  <c r="AE105" i="13"/>
  <c r="AH98" i="13"/>
  <c r="AH105" i="13" s="1"/>
  <c r="I94" i="13"/>
  <c r="AM94" i="13" s="1"/>
  <c r="E86" i="15" s="1"/>
  <c r="K94" i="13"/>
  <c r="AO94" i="13" s="1"/>
  <c r="G86" i="15" s="1"/>
  <c r="M94" i="13"/>
  <c r="AQ94" i="13" s="1"/>
  <c r="I86" i="15" s="1"/>
  <c r="O94" i="13"/>
  <c r="AS94" i="13" s="1"/>
  <c r="K86" i="15" s="1"/>
  <c r="Q94" i="13"/>
  <c r="AU94" i="13" s="1"/>
  <c r="M86" i="15" s="1"/>
  <c r="T94" i="13"/>
  <c r="AX94" i="13" s="1"/>
  <c r="P86" i="15" s="1"/>
  <c r="V94" i="13"/>
  <c r="AZ94" i="13" s="1"/>
  <c r="R86" i="15" s="1"/>
  <c r="X94" i="13"/>
  <c r="BB94" i="13" s="1"/>
  <c r="T86" i="15" s="1"/>
  <c r="H94" i="13"/>
  <c r="AL94" i="13" s="1"/>
  <c r="D86" i="15" s="1"/>
  <c r="J94" i="13"/>
  <c r="AN94" i="13" s="1"/>
  <c r="F86" i="15" s="1"/>
  <c r="L94" i="13"/>
  <c r="AP94" i="13" s="1"/>
  <c r="H86" i="15" s="1"/>
  <c r="N94" i="13"/>
  <c r="AR94" i="13" s="1"/>
  <c r="J86" i="15" s="1"/>
  <c r="P94" i="13"/>
  <c r="AT94" i="13" s="1"/>
  <c r="L86" i="15" s="1"/>
  <c r="S94" i="13"/>
  <c r="AW94" i="13" s="1"/>
  <c r="O86" i="15" s="1"/>
  <c r="U94" i="13"/>
  <c r="AY94" i="13" s="1"/>
  <c r="Q86" i="15" s="1"/>
  <c r="W94" i="13"/>
  <c r="BA94" i="13" s="1"/>
  <c r="S86" i="15" s="1"/>
  <c r="R94" i="13"/>
  <c r="AV94" i="13" s="1"/>
  <c r="N86" i="15" s="1"/>
  <c r="I84" i="13"/>
  <c r="AM84" i="13" s="1"/>
  <c r="K84" i="13"/>
  <c r="AO84" i="13" s="1"/>
  <c r="M84" i="13"/>
  <c r="AQ84" i="13" s="1"/>
  <c r="O84" i="13"/>
  <c r="AS84" i="13" s="1"/>
  <c r="Q84" i="13"/>
  <c r="AU84" i="13" s="1"/>
  <c r="T84" i="13"/>
  <c r="AX84" i="13" s="1"/>
  <c r="V84" i="13"/>
  <c r="AZ84" i="13" s="1"/>
  <c r="H84" i="13"/>
  <c r="AL84" i="13" s="1"/>
  <c r="J84" i="13"/>
  <c r="AN84" i="13" s="1"/>
  <c r="L84" i="13"/>
  <c r="AP84" i="13" s="1"/>
  <c r="N84" i="13"/>
  <c r="AR84" i="13" s="1"/>
  <c r="P84" i="13"/>
  <c r="AT84" i="13" s="1"/>
  <c r="S84" i="13"/>
  <c r="AW84" i="13" s="1"/>
  <c r="U84" i="13"/>
  <c r="AY84" i="13" s="1"/>
  <c r="W84" i="13"/>
  <c r="BA84" i="13" s="1"/>
  <c r="R84" i="13"/>
  <c r="AV84" i="13" s="1"/>
  <c r="X84" i="13"/>
  <c r="BB84" i="13" s="1"/>
  <c r="I63" i="13"/>
  <c r="AM63" i="13" s="1"/>
  <c r="K63" i="13"/>
  <c r="AO63" i="13" s="1"/>
  <c r="M63" i="13"/>
  <c r="AQ63" i="13" s="1"/>
  <c r="O63" i="13"/>
  <c r="AS63" i="13" s="1"/>
  <c r="Q63" i="13"/>
  <c r="AU63" i="13" s="1"/>
  <c r="T63" i="13"/>
  <c r="AX63" i="13" s="1"/>
  <c r="V63" i="13"/>
  <c r="AZ63" i="13" s="1"/>
  <c r="X63" i="13"/>
  <c r="BB63" i="13" s="1"/>
  <c r="H63" i="13"/>
  <c r="AL63" i="13" s="1"/>
  <c r="J63" i="13"/>
  <c r="AN63" i="13" s="1"/>
  <c r="L63" i="13"/>
  <c r="AP63" i="13" s="1"/>
  <c r="N63" i="13"/>
  <c r="AR63" i="13" s="1"/>
  <c r="P63" i="13"/>
  <c r="AT63" i="13" s="1"/>
  <c r="S63" i="13"/>
  <c r="AW63" i="13" s="1"/>
  <c r="U63" i="13"/>
  <c r="AY63" i="13" s="1"/>
  <c r="W63" i="13"/>
  <c r="BA63" i="13" s="1"/>
  <c r="R63" i="13"/>
  <c r="AV63" i="13" s="1"/>
  <c r="H32" i="13"/>
  <c r="AL32" i="13" s="1"/>
  <c r="J32" i="13"/>
  <c r="AN32" i="13" s="1"/>
  <c r="L32" i="13"/>
  <c r="AP32" i="13" s="1"/>
  <c r="N32" i="13"/>
  <c r="AR32" i="13" s="1"/>
  <c r="P32" i="13"/>
  <c r="AT32" i="13" s="1"/>
  <c r="S32" i="13"/>
  <c r="AW32" i="13" s="1"/>
  <c r="U32" i="13"/>
  <c r="AY32" i="13" s="1"/>
  <c r="W32" i="13"/>
  <c r="BA32" i="13" s="1"/>
  <c r="I32" i="13"/>
  <c r="AM32" i="13" s="1"/>
  <c r="K32" i="13"/>
  <c r="AO32" i="13" s="1"/>
  <c r="M32" i="13"/>
  <c r="AQ32" i="13" s="1"/>
  <c r="O32" i="13"/>
  <c r="AS32" i="13" s="1"/>
  <c r="Q32" i="13"/>
  <c r="AU32" i="13" s="1"/>
  <c r="T32" i="13"/>
  <c r="AX32" i="13" s="1"/>
  <c r="V32" i="13"/>
  <c r="AZ32" i="13" s="1"/>
  <c r="X32" i="13"/>
  <c r="BB32" i="13" s="1"/>
  <c r="R32" i="13"/>
  <c r="AV32" i="13" s="1"/>
  <c r="X26" i="13"/>
  <c r="BB26" i="13" s="1"/>
  <c r="V26" i="13"/>
  <c r="AZ26" i="13" s="1"/>
  <c r="T26" i="13"/>
  <c r="AX26" i="13" s="1"/>
  <c r="R26" i="13"/>
  <c r="AV26" i="13" s="1"/>
  <c r="P26" i="13"/>
  <c r="AT26" i="13" s="1"/>
  <c r="N26" i="13"/>
  <c r="AR26" i="13" s="1"/>
  <c r="L26" i="13"/>
  <c r="AP26" i="13" s="1"/>
  <c r="J26" i="13"/>
  <c r="AN26" i="13" s="1"/>
  <c r="H26" i="13"/>
  <c r="AL26" i="13" s="1"/>
  <c r="W26" i="13"/>
  <c r="BA26" i="13" s="1"/>
  <c r="U26" i="13"/>
  <c r="AY26" i="13" s="1"/>
  <c r="S26" i="13"/>
  <c r="AW26" i="13" s="1"/>
  <c r="Q26" i="13"/>
  <c r="AU26" i="13" s="1"/>
  <c r="O26" i="13"/>
  <c r="AS26" i="13" s="1"/>
  <c r="M26" i="13"/>
  <c r="AQ26" i="13" s="1"/>
  <c r="K26" i="13"/>
  <c r="AO26" i="13" s="1"/>
  <c r="I26" i="13"/>
  <c r="AM26" i="13" s="1"/>
  <c r="I18" i="13"/>
  <c r="AM18" i="13" s="1"/>
  <c r="K18" i="13"/>
  <c r="AO18" i="13" s="1"/>
  <c r="M18" i="13"/>
  <c r="AQ18" i="13" s="1"/>
  <c r="O18" i="13"/>
  <c r="AS18" i="13" s="1"/>
  <c r="Q18" i="13"/>
  <c r="AU18" i="13" s="1"/>
  <c r="T18" i="13"/>
  <c r="AX18" i="13" s="1"/>
  <c r="V18" i="13"/>
  <c r="AZ18" i="13" s="1"/>
  <c r="X18" i="13"/>
  <c r="BB18" i="13" s="1"/>
  <c r="H18" i="13"/>
  <c r="AL18" i="13" s="1"/>
  <c r="J18" i="13"/>
  <c r="AN18" i="13" s="1"/>
  <c r="L18" i="13"/>
  <c r="AP18" i="13" s="1"/>
  <c r="N18" i="13"/>
  <c r="AR18" i="13" s="1"/>
  <c r="P18" i="13"/>
  <c r="AT18" i="13" s="1"/>
  <c r="S18" i="13"/>
  <c r="AW18" i="13" s="1"/>
  <c r="U18" i="13"/>
  <c r="AY18" i="13" s="1"/>
  <c r="W18" i="13"/>
  <c r="BA18" i="13" s="1"/>
  <c r="R18" i="13"/>
  <c r="AV18" i="13" s="1"/>
  <c r="AF11" i="13"/>
  <c r="AH14" i="13"/>
  <c r="AH18" i="13" s="1"/>
  <c r="AE18" i="13"/>
  <c r="H10" i="13"/>
  <c r="AL10" i="13" s="1"/>
  <c r="D5" i="15" s="1"/>
  <c r="J10" i="13"/>
  <c r="AN10" i="13" s="1"/>
  <c r="F5" i="15" s="1"/>
  <c r="L10" i="13"/>
  <c r="AP10" i="13" s="1"/>
  <c r="H5" i="15" s="1"/>
  <c r="N10" i="13"/>
  <c r="AR10" i="13" s="1"/>
  <c r="J5" i="15" s="1"/>
  <c r="P10" i="13"/>
  <c r="AT10" i="13" s="1"/>
  <c r="L5" i="15" s="1"/>
  <c r="R10" i="13"/>
  <c r="AV10" i="13" s="1"/>
  <c r="N5" i="15" s="1"/>
  <c r="U10" i="13"/>
  <c r="AY10" i="13" s="1"/>
  <c r="Q5" i="15" s="1"/>
  <c r="W10" i="13"/>
  <c r="BA10" i="13" s="1"/>
  <c r="S5" i="15" s="1"/>
  <c r="S10" i="13"/>
  <c r="AW10" i="13" s="1"/>
  <c r="O5" i="15" s="1"/>
  <c r="I10" i="13"/>
  <c r="AM10" i="13" s="1"/>
  <c r="E5" i="15" s="1"/>
  <c r="K10" i="13"/>
  <c r="AO10" i="13" s="1"/>
  <c r="G5" i="15" s="1"/>
  <c r="M10" i="13"/>
  <c r="AQ10" i="13" s="1"/>
  <c r="I5" i="15" s="1"/>
  <c r="O10" i="13"/>
  <c r="AS10" i="13" s="1"/>
  <c r="K5" i="15" s="1"/>
  <c r="Q10" i="13"/>
  <c r="AU10" i="13" s="1"/>
  <c r="M5" i="15" s="1"/>
  <c r="T10" i="13"/>
  <c r="AX10" i="13" s="1"/>
  <c r="P5" i="15" s="1"/>
  <c r="V10" i="13"/>
  <c r="AZ10" i="13" s="1"/>
  <c r="R5" i="15" s="1"/>
  <c r="X10" i="13"/>
  <c r="BB10" i="13" s="1"/>
  <c r="T5" i="15" s="1"/>
  <c r="AE10" i="13"/>
  <c r="AH10" i="13"/>
  <c r="W245" i="13"/>
  <c r="BA245" i="13" s="1"/>
  <c r="S239" i="15" s="1"/>
  <c r="U245" i="13"/>
  <c r="AY245" i="13" s="1"/>
  <c r="Q239" i="15" s="1"/>
  <c r="S245" i="13"/>
  <c r="AW245" i="13" s="1"/>
  <c r="O239" i="15" s="1"/>
  <c r="Q245" i="13"/>
  <c r="AU245" i="13" s="1"/>
  <c r="M239" i="15" s="1"/>
  <c r="O245" i="13"/>
  <c r="AS245" i="13" s="1"/>
  <c r="K239" i="15" s="1"/>
  <c r="M245" i="13"/>
  <c r="AQ245" i="13" s="1"/>
  <c r="I239" i="15" s="1"/>
  <c r="I245" i="13"/>
  <c r="AM245" i="13" s="1"/>
  <c r="E239" i="15" s="1"/>
  <c r="X245" i="13"/>
  <c r="BB245" i="13" s="1"/>
  <c r="T239" i="15" s="1"/>
  <c r="V245" i="13"/>
  <c r="AZ245" i="13" s="1"/>
  <c r="R239" i="15" s="1"/>
  <c r="T245" i="13"/>
  <c r="AX245" i="13" s="1"/>
  <c r="P239" i="15" s="1"/>
  <c r="R245" i="13"/>
  <c r="AV245" i="13" s="1"/>
  <c r="N239" i="15" s="1"/>
  <c r="P245" i="13"/>
  <c r="AT245" i="13" s="1"/>
  <c r="L239" i="15" s="1"/>
  <c r="N245" i="13"/>
  <c r="AR245" i="13" s="1"/>
  <c r="J239" i="15" s="1"/>
  <c r="L245" i="13"/>
  <c r="AP245" i="13" s="1"/>
  <c r="H239" i="15" s="1"/>
  <c r="J245" i="13"/>
  <c r="AN245" i="13" s="1"/>
  <c r="F239" i="15" s="1"/>
  <c r="H245" i="13"/>
  <c r="AL245" i="13" s="1"/>
  <c r="D239" i="15" s="1"/>
  <c r="K245" i="13"/>
  <c r="AO245" i="13" s="1"/>
  <c r="G239" i="15" s="1"/>
  <c r="W53" i="13"/>
  <c r="BA53" i="13" s="1"/>
  <c r="U53" i="13"/>
  <c r="AY53" i="13" s="1"/>
  <c r="S53" i="13"/>
  <c r="AW53" i="13" s="1"/>
  <c r="Q53" i="13"/>
  <c r="AU53" i="13" s="1"/>
  <c r="O53" i="13"/>
  <c r="AS53" i="13" s="1"/>
  <c r="M53" i="13"/>
  <c r="AQ53" i="13" s="1"/>
  <c r="K53" i="13"/>
  <c r="AO53" i="13" s="1"/>
  <c r="I53" i="13"/>
  <c r="AM53" i="13" s="1"/>
  <c r="J53" i="13"/>
  <c r="AN53" i="13" s="1"/>
  <c r="X53" i="13"/>
  <c r="BB53" i="13" s="1"/>
  <c r="V53" i="13"/>
  <c r="AZ53" i="13" s="1"/>
  <c r="T53" i="13"/>
  <c r="AX53" i="13" s="1"/>
  <c r="R53" i="13"/>
  <c r="AV53" i="13" s="1"/>
  <c r="P53" i="13"/>
  <c r="AT53" i="13" s="1"/>
  <c r="N53" i="13"/>
  <c r="AR53" i="13" s="1"/>
  <c r="L53" i="13"/>
  <c r="AP53" i="13" s="1"/>
  <c r="H53" i="13"/>
  <c r="AL53" i="13" s="1"/>
  <c r="AE53" i="13"/>
  <c r="AH46" i="13"/>
  <c r="AH53" i="13" s="1"/>
  <c r="X41" i="13"/>
  <c r="BB41" i="13" s="1"/>
  <c r="T36" i="15" s="1"/>
  <c r="V41" i="13"/>
  <c r="AZ41" i="13" s="1"/>
  <c r="R36" i="15" s="1"/>
  <c r="T41" i="13"/>
  <c r="AX41" i="13" s="1"/>
  <c r="P36" i="15" s="1"/>
  <c r="R41" i="13"/>
  <c r="AV41" i="13" s="1"/>
  <c r="N36" i="15" s="1"/>
  <c r="W41" i="13"/>
  <c r="BA41" i="13" s="1"/>
  <c r="S36" i="15" s="1"/>
  <c r="U41" i="13"/>
  <c r="AY41" i="13" s="1"/>
  <c r="Q36" i="15" s="1"/>
  <c r="S41" i="13"/>
  <c r="AW41" i="13" s="1"/>
  <c r="O36" i="15" s="1"/>
  <c r="AD230" i="13"/>
  <c r="AG230" i="13" s="1"/>
  <c r="X231" i="13"/>
  <c r="BB231" i="13" s="1"/>
  <c r="T231" i="15" s="1"/>
  <c r="V231" i="13"/>
  <c r="AZ231" i="13" s="1"/>
  <c r="R231" i="15" s="1"/>
  <c r="T231" i="13"/>
  <c r="AX231" i="13" s="1"/>
  <c r="P231" i="15" s="1"/>
  <c r="R231" i="13"/>
  <c r="AV231" i="13" s="1"/>
  <c r="N231" i="15" s="1"/>
  <c r="P231" i="13"/>
  <c r="AT231" i="13" s="1"/>
  <c r="L231" i="15" s="1"/>
  <c r="N231" i="13"/>
  <c r="AR231" i="13" s="1"/>
  <c r="J231" i="15" s="1"/>
  <c r="L231" i="13"/>
  <c r="AP231" i="13" s="1"/>
  <c r="H231" i="15" s="1"/>
  <c r="J231" i="13"/>
  <c r="AN231" i="13" s="1"/>
  <c r="F231" i="15" s="1"/>
  <c r="H231" i="13"/>
  <c r="AL231" i="13" s="1"/>
  <c r="D231" i="15" s="1"/>
  <c r="W231" i="13"/>
  <c r="BA231" i="13" s="1"/>
  <c r="S231" i="15" s="1"/>
  <c r="U231" i="13"/>
  <c r="AY231" i="13" s="1"/>
  <c r="Q231" i="15" s="1"/>
  <c r="S231" i="13"/>
  <c r="AW231" i="13" s="1"/>
  <c r="O231" i="15" s="1"/>
  <c r="Q231" i="13"/>
  <c r="AU231" i="13" s="1"/>
  <c r="M231" i="15" s="1"/>
  <c r="O231" i="13"/>
  <c r="AS231" i="13" s="1"/>
  <c r="K231" i="15" s="1"/>
  <c r="M231" i="13"/>
  <c r="AQ231" i="13" s="1"/>
  <c r="I231" i="15" s="1"/>
  <c r="K231" i="13"/>
  <c r="AO231" i="13" s="1"/>
  <c r="G231" i="15" s="1"/>
  <c r="I231" i="13"/>
  <c r="AM231" i="13" s="1"/>
  <c r="E231" i="15" s="1"/>
  <c r="H67" i="13"/>
  <c r="AL67" i="13" s="1"/>
  <c r="J67" i="13"/>
  <c r="AN67" i="13" s="1"/>
  <c r="L67" i="13"/>
  <c r="AP67" i="13" s="1"/>
  <c r="N67" i="13"/>
  <c r="AR67" i="13" s="1"/>
  <c r="P67" i="13"/>
  <c r="AT67" i="13" s="1"/>
  <c r="S67" i="13"/>
  <c r="AW67" i="13" s="1"/>
  <c r="U67" i="13"/>
  <c r="AY67" i="13" s="1"/>
  <c r="W67" i="13"/>
  <c r="BA67" i="13" s="1"/>
  <c r="R67" i="13"/>
  <c r="AV67" i="13" s="1"/>
  <c r="I67" i="13"/>
  <c r="AM67" i="13" s="1"/>
  <c r="K67" i="13"/>
  <c r="AO67" i="13" s="1"/>
  <c r="M67" i="13"/>
  <c r="AQ67" i="13" s="1"/>
  <c r="O67" i="13"/>
  <c r="AS67" i="13" s="1"/>
  <c r="Q67" i="13"/>
  <c r="AU67" i="13" s="1"/>
  <c r="T67" i="13"/>
  <c r="AX67" i="13" s="1"/>
  <c r="V67" i="13"/>
  <c r="AZ67" i="13" s="1"/>
  <c r="X67" i="13"/>
  <c r="AD33" i="13"/>
  <c r="AG33" i="13" s="1"/>
  <c r="I34" i="13"/>
  <c r="AM34" i="13" s="1"/>
  <c r="K34" i="13"/>
  <c r="AO34" i="13" s="1"/>
  <c r="M34" i="13"/>
  <c r="AQ34" i="13" s="1"/>
  <c r="O34" i="13"/>
  <c r="AS34" i="13" s="1"/>
  <c r="Q34" i="13"/>
  <c r="AU34" i="13" s="1"/>
  <c r="T34" i="13"/>
  <c r="AX34" i="13" s="1"/>
  <c r="V34" i="13"/>
  <c r="AZ34" i="13" s="1"/>
  <c r="X34" i="13"/>
  <c r="BB34" i="13" s="1"/>
  <c r="H34" i="13"/>
  <c r="AL34" i="13" s="1"/>
  <c r="J34" i="13"/>
  <c r="AN34" i="13" s="1"/>
  <c r="L34" i="13"/>
  <c r="AP34" i="13" s="1"/>
  <c r="N34" i="13"/>
  <c r="AR34" i="13" s="1"/>
  <c r="P34" i="13"/>
  <c r="AT34" i="13" s="1"/>
  <c r="S34" i="13"/>
  <c r="AW34" i="13" s="1"/>
  <c r="U34" i="13"/>
  <c r="AY34" i="13" s="1"/>
  <c r="W34" i="13"/>
  <c r="BA34" i="13" s="1"/>
  <c r="R34" i="13"/>
  <c r="AV34" i="13" s="1"/>
  <c r="AD246" i="13"/>
  <c r="AG246" i="13" s="1"/>
  <c r="AD72" i="13"/>
  <c r="AD27" i="13"/>
  <c r="AD162" i="13"/>
  <c r="AG162" i="13" s="1"/>
  <c r="AD181" i="13"/>
  <c r="AG181" i="13" s="1"/>
  <c r="AD119" i="13"/>
  <c r="AG119" i="13" s="1"/>
  <c r="AD110" i="13"/>
  <c r="AG110" i="13" s="1"/>
  <c r="AD64" i="13"/>
  <c r="AG64" i="13" s="1"/>
  <c r="AD54" i="13"/>
  <c r="AD19" i="13"/>
  <c r="AF19" i="13" s="1"/>
  <c r="AD11" i="13"/>
  <c r="AD200" i="13"/>
  <c r="AG200" i="13" s="1"/>
  <c r="AF4" i="13"/>
  <c r="AD232" i="13"/>
  <c r="AG232" i="13" s="1"/>
  <c r="AD130" i="13"/>
  <c r="AG130" i="13" s="1"/>
  <c r="AD46" i="13"/>
  <c r="AG46" i="13" s="1"/>
  <c r="AD35" i="13"/>
  <c r="AD238" i="13"/>
  <c r="AG238" i="13" s="1"/>
  <c r="AD226" i="13"/>
  <c r="AG226" i="13" s="1"/>
  <c r="AD217" i="13"/>
  <c r="AG217" i="13" s="1"/>
  <c r="AG211" i="13"/>
  <c r="AD175" i="13"/>
  <c r="AG175" i="13" s="1"/>
  <c r="AD171" i="13"/>
  <c r="AG171" i="13" s="1"/>
  <c r="AD158" i="13"/>
  <c r="AG158" i="13" s="1"/>
  <c r="AD149" i="13"/>
  <c r="AG149" i="13" s="1"/>
  <c r="AD143" i="13"/>
  <c r="AG143" i="13" s="1"/>
  <c r="AD139" i="13"/>
  <c r="AG139" i="13" s="1"/>
  <c r="AD124" i="13"/>
  <c r="AD98" i="13"/>
  <c r="AD105" i="13" s="1"/>
  <c r="AD85" i="13"/>
  <c r="AG85" i="13" s="1"/>
  <c r="AF54" i="13"/>
  <c r="AF98" i="13"/>
  <c r="AF105" i="13" s="1"/>
  <c r="AD4" i="13"/>
  <c r="AF27" i="13"/>
  <c r="AF35" i="13"/>
  <c r="AF184" i="13"/>
  <c r="AG205" i="13"/>
  <c r="AG214" i="13"/>
  <c r="AF134" i="13"/>
  <c r="AF165" i="13"/>
  <c r="AF221" i="13"/>
  <c r="AF94" i="13"/>
  <c r="AG147" i="13"/>
  <c r="AF254" i="13"/>
  <c r="AG72" i="13"/>
  <c r="AG189" i="13"/>
  <c r="J202" i="8"/>
  <c r="H202" i="8"/>
  <c r="AI165" i="13" l="1"/>
  <c r="U163" i="15" s="1"/>
  <c r="AI204" i="13"/>
  <c r="U201" i="15" s="1"/>
  <c r="AI221" i="13"/>
  <c r="U218" i="15" s="1"/>
  <c r="AI94" i="13"/>
  <c r="U86" i="15" s="1"/>
  <c r="AI146" i="13"/>
  <c r="U144" i="15" s="1"/>
  <c r="AI148" i="13"/>
  <c r="U148" i="15" s="1"/>
  <c r="AI199" i="13"/>
  <c r="U199" i="15" s="1"/>
  <c r="AI129" i="13"/>
  <c r="U125" i="15" s="1"/>
  <c r="AI231" i="13"/>
  <c r="U231" i="15" s="1"/>
  <c r="AI26" i="13"/>
  <c r="U20" i="15" s="1"/>
  <c r="AG11" i="13"/>
  <c r="AI253" i="13"/>
  <c r="U247" i="15" s="1"/>
  <c r="AI237" i="13"/>
  <c r="U233" i="15" s="1"/>
  <c r="AI229" i="13"/>
  <c r="U227" i="15" s="1"/>
  <c r="AI216" i="13"/>
  <c r="U215" i="15" s="1"/>
  <c r="AI213" i="13"/>
  <c r="U212" i="15" s="1"/>
  <c r="AI210" i="13"/>
  <c r="U206" i="15" s="1"/>
  <c r="AI197" i="13"/>
  <c r="U196" i="15" s="1"/>
  <c r="AI194" i="13"/>
  <c r="U190" i="15" s="1"/>
  <c r="AI184" i="13"/>
  <c r="U182" i="15" s="1"/>
  <c r="AI180" i="13"/>
  <c r="U176" i="15" s="1"/>
  <c r="AI174" i="13"/>
  <c r="U172" i="15" s="1"/>
  <c r="AI161" i="13"/>
  <c r="U159" i="15" s="1"/>
  <c r="AM148" i="13"/>
  <c r="E148" i="15" s="1"/>
  <c r="I157" i="13"/>
  <c r="AM157" i="13" s="1"/>
  <c r="E150" i="15" s="1"/>
  <c r="AQ148" i="13"/>
  <c r="I148" i="15" s="1"/>
  <c r="M157" i="13"/>
  <c r="AQ157" i="13" s="1"/>
  <c r="I150" i="15" s="1"/>
  <c r="AU148" i="13"/>
  <c r="M148" i="15" s="1"/>
  <c r="Q157" i="13"/>
  <c r="AU157" i="13" s="1"/>
  <c r="M150" i="15" s="1"/>
  <c r="AY148" i="13"/>
  <c r="Q148" i="15" s="1"/>
  <c r="U157" i="13"/>
  <c r="AY157" i="13" s="1"/>
  <c r="Q150" i="15" s="1"/>
  <c r="AL148" i="13"/>
  <c r="D148" i="15" s="1"/>
  <c r="H157" i="13"/>
  <c r="AP148" i="13"/>
  <c r="H148" i="15" s="1"/>
  <c r="L157" i="13"/>
  <c r="AP157" i="13" s="1"/>
  <c r="H150" i="15" s="1"/>
  <c r="AT148" i="13"/>
  <c r="L148" i="15" s="1"/>
  <c r="P157" i="13"/>
  <c r="AT157" i="13" s="1"/>
  <c r="L150" i="15" s="1"/>
  <c r="AX148" i="13"/>
  <c r="P148" i="15" s="1"/>
  <c r="T157" i="13"/>
  <c r="AX157" i="13" s="1"/>
  <c r="P150" i="15" s="1"/>
  <c r="BB148" i="13"/>
  <c r="T148" i="15" s="1"/>
  <c r="X157" i="13"/>
  <c r="BB157" i="13" s="1"/>
  <c r="T150" i="15" s="1"/>
  <c r="AO148" i="13"/>
  <c r="G148" i="15" s="1"/>
  <c r="K157" i="13"/>
  <c r="AO157" i="13" s="1"/>
  <c r="G150" i="15" s="1"/>
  <c r="AS148" i="13"/>
  <c r="K148" i="15" s="1"/>
  <c r="O157" i="13"/>
  <c r="AS157" i="13" s="1"/>
  <c r="K150" i="15" s="1"/>
  <c r="AW148" i="13"/>
  <c r="O148" i="15" s="1"/>
  <c r="S157" i="13"/>
  <c r="AW157" i="13" s="1"/>
  <c r="O150" i="15" s="1"/>
  <c r="BA148" i="13"/>
  <c r="S148" i="15" s="1"/>
  <c r="W157" i="13"/>
  <c r="BA157" i="13" s="1"/>
  <c r="S150" i="15" s="1"/>
  <c r="AN148" i="13"/>
  <c r="F148" i="15" s="1"/>
  <c r="J157" i="13"/>
  <c r="AN157" i="13" s="1"/>
  <c r="F150" i="15" s="1"/>
  <c r="AR148" i="13"/>
  <c r="J148" i="15" s="1"/>
  <c r="N157" i="13"/>
  <c r="AR157" i="13" s="1"/>
  <c r="J150" i="15" s="1"/>
  <c r="AV148" i="13"/>
  <c r="N148" i="15" s="1"/>
  <c r="R157" i="13"/>
  <c r="AV157" i="13" s="1"/>
  <c r="N150" i="15" s="1"/>
  <c r="AZ148" i="13"/>
  <c r="R148" i="15" s="1"/>
  <c r="V157" i="13"/>
  <c r="AZ157" i="13" s="1"/>
  <c r="R150" i="15" s="1"/>
  <c r="AI142" i="13"/>
  <c r="U140" i="15" s="1"/>
  <c r="AI134" i="13"/>
  <c r="U131" i="15" s="1"/>
  <c r="AI123" i="13"/>
  <c r="U120" i="15" s="1"/>
  <c r="AI118" i="13"/>
  <c r="U111" i="15" s="1"/>
  <c r="AI105" i="13"/>
  <c r="U99" i="15" s="1"/>
  <c r="N99" i="15"/>
  <c r="N97" i="15"/>
  <c r="Q99" i="15"/>
  <c r="Q97" i="15"/>
  <c r="L99" i="15"/>
  <c r="L97" i="15"/>
  <c r="H99" i="15"/>
  <c r="H97" i="15"/>
  <c r="D99" i="15"/>
  <c r="D97" i="15"/>
  <c r="P99" i="15"/>
  <c r="P97" i="15"/>
  <c r="K99" i="15"/>
  <c r="K97" i="15"/>
  <c r="G99" i="15"/>
  <c r="G97" i="15"/>
  <c r="T99" i="15"/>
  <c r="T97" i="15"/>
  <c r="S99" i="15"/>
  <c r="S97" i="15"/>
  <c r="O99" i="15"/>
  <c r="O97" i="15"/>
  <c r="J99" i="15"/>
  <c r="J97" i="15"/>
  <c r="F99" i="15"/>
  <c r="F97" i="15"/>
  <c r="R99" i="15"/>
  <c r="R97" i="15"/>
  <c r="M99" i="15"/>
  <c r="M97" i="15"/>
  <c r="I99" i="15"/>
  <c r="I97" i="15"/>
  <c r="E99" i="15"/>
  <c r="E97" i="15"/>
  <c r="T73" i="15"/>
  <c r="T76" i="15"/>
  <c r="AI84" i="13"/>
  <c r="U73" i="15" s="1"/>
  <c r="N73" i="15"/>
  <c r="N76" i="15"/>
  <c r="Q73" i="15"/>
  <c r="Q76" i="15"/>
  <c r="L73" i="15"/>
  <c r="L76" i="15"/>
  <c r="H73" i="15"/>
  <c r="H76" i="15"/>
  <c r="D73" i="15"/>
  <c r="D76" i="15"/>
  <c r="P73" i="15"/>
  <c r="P76" i="15"/>
  <c r="K73" i="15"/>
  <c r="K76" i="15"/>
  <c r="G73" i="15"/>
  <c r="G76" i="15"/>
  <c r="S73" i="15"/>
  <c r="S76" i="15"/>
  <c r="O73" i="15"/>
  <c r="O76" i="15"/>
  <c r="J73" i="15"/>
  <c r="J76" i="15"/>
  <c r="F73" i="15"/>
  <c r="F76" i="15"/>
  <c r="R73" i="15"/>
  <c r="R76" i="15"/>
  <c r="M73" i="15"/>
  <c r="M76" i="15"/>
  <c r="I73" i="15"/>
  <c r="I76" i="15"/>
  <c r="E73" i="15"/>
  <c r="E76" i="15"/>
  <c r="AI67" i="13"/>
  <c r="U65" i="15" s="1"/>
  <c r="BB67" i="13"/>
  <c r="P61" i="15"/>
  <c r="P65" i="15"/>
  <c r="K65" i="15"/>
  <c r="K61" i="15"/>
  <c r="G65" i="15"/>
  <c r="G61" i="15"/>
  <c r="N61" i="15"/>
  <c r="N65" i="15"/>
  <c r="Q65" i="15"/>
  <c r="Q61" i="15"/>
  <c r="L61" i="15"/>
  <c r="L65" i="15"/>
  <c r="H61" i="15"/>
  <c r="H65" i="15"/>
  <c r="D65" i="15"/>
  <c r="D61" i="15"/>
  <c r="R61" i="15"/>
  <c r="R65" i="15"/>
  <c r="M65" i="15"/>
  <c r="M61" i="15"/>
  <c r="I65" i="15"/>
  <c r="I61" i="15"/>
  <c r="E65" i="15"/>
  <c r="E61" i="15"/>
  <c r="S65" i="15"/>
  <c r="S61" i="15"/>
  <c r="O65" i="15"/>
  <c r="O61" i="15"/>
  <c r="J61" i="15"/>
  <c r="J65" i="15"/>
  <c r="F61" i="15"/>
  <c r="F65" i="15"/>
  <c r="AI63" i="13"/>
  <c r="U55" i="15" s="1"/>
  <c r="S55" i="15"/>
  <c r="S57" i="15"/>
  <c r="O55" i="15"/>
  <c r="O57" i="15"/>
  <c r="J55" i="15"/>
  <c r="J57" i="15"/>
  <c r="F55" i="15"/>
  <c r="F57" i="15"/>
  <c r="T55" i="15"/>
  <c r="T57" i="15"/>
  <c r="P55" i="15"/>
  <c r="P57" i="15"/>
  <c r="K55" i="15"/>
  <c r="K57" i="15"/>
  <c r="G55" i="15"/>
  <c r="G57" i="15"/>
  <c r="N55" i="15"/>
  <c r="N57" i="15"/>
  <c r="Q55" i="15"/>
  <c r="Q57" i="15"/>
  <c r="L55" i="15"/>
  <c r="L57" i="15"/>
  <c r="H55" i="15"/>
  <c r="H57" i="15"/>
  <c r="D55" i="15"/>
  <c r="D57" i="15"/>
  <c r="R55" i="15"/>
  <c r="R57" i="15"/>
  <c r="M55" i="15"/>
  <c r="M57" i="15"/>
  <c r="I55" i="15"/>
  <c r="I57" i="15"/>
  <c r="E55" i="15"/>
  <c r="E57" i="15"/>
  <c r="AI32" i="13"/>
  <c r="AG19" i="13"/>
  <c r="AI18" i="13"/>
  <c r="U12" i="15" s="1"/>
  <c r="AI34" i="13"/>
  <c r="X256" i="13"/>
  <c r="AI245" i="13"/>
  <c r="U239" i="15" s="1"/>
  <c r="D47" i="15"/>
  <c r="D48" i="15"/>
  <c r="AI53" i="13"/>
  <c r="U47" i="15" s="1"/>
  <c r="H47" i="15"/>
  <c r="H48" i="15"/>
  <c r="L47" i="15"/>
  <c r="L48" i="15"/>
  <c r="P47" i="15"/>
  <c r="P48" i="15"/>
  <c r="T47" i="15"/>
  <c r="T48" i="15"/>
  <c r="E48" i="15"/>
  <c r="E47" i="15"/>
  <c r="I48" i="15"/>
  <c r="I47" i="15"/>
  <c r="M48" i="15"/>
  <c r="M47" i="15"/>
  <c r="Q48" i="15"/>
  <c r="Q47" i="15"/>
  <c r="J47" i="15"/>
  <c r="J48" i="15"/>
  <c r="N47" i="15"/>
  <c r="N48" i="15"/>
  <c r="R47" i="15"/>
  <c r="R48" i="15"/>
  <c r="F47" i="15"/>
  <c r="F48" i="15"/>
  <c r="G48" i="15"/>
  <c r="G47" i="15"/>
  <c r="K48" i="15"/>
  <c r="K47" i="15"/>
  <c r="O48" i="15"/>
  <c r="O47" i="15"/>
  <c r="S48" i="15"/>
  <c r="S47" i="15"/>
  <c r="P41" i="13"/>
  <c r="AT41" i="13" s="1"/>
  <c r="L36" i="15" s="1"/>
  <c r="N41" i="13"/>
  <c r="AR41" i="13" s="1"/>
  <c r="J36" i="15" s="1"/>
  <c r="L41" i="13"/>
  <c r="AP41" i="13" s="1"/>
  <c r="H36" i="15" s="1"/>
  <c r="J41" i="13"/>
  <c r="AN41" i="13" s="1"/>
  <c r="F36" i="15" s="1"/>
  <c r="H41" i="13"/>
  <c r="Q41" i="13"/>
  <c r="AU41" i="13" s="1"/>
  <c r="M36" i="15" s="1"/>
  <c r="O41" i="13"/>
  <c r="AS41" i="13" s="1"/>
  <c r="K36" i="15" s="1"/>
  <c r="M41" i="13"/>
  <c r="AQ41" i="13" s="1"/>
  <c r="I36" i="15" s="1"/>
  <c r="K41" i="13"/>
  <c r="AO41" i="13" s="1"/>
  <c r="G36" i="15" s="1"/>
  <c r="I41" i="13"/>
  <c r="AM41" i="13" s="1"/>
  <c r="E36" i="15" s="1"/>
  <c r="T255" i="13"/>
  <c r="Q255" i="13"/>
  <c r="AG54" i="13"/>
  <c r="AD134" i="13"/>
  <c r="AG134" i="13" s="1"/>
  <c r="AD67" i="13"/>
  <c r="AG35" i="13"/>
  <c r="AD41" i="13"/>
  <c r="AD94" i="13"/>
  <c r="AG94" i="13" s="1"/>
  <c r="AF67" i="13"/>
  <c r="AG67" i="13" s="1"/>
  <c r="AD165" i="13"/>
  <c r="AG165" i="13" s="1"/>
  <c r="AG124" i="13"/>
  <c r="AG4" i="13"/>
  <c r="AG105" i="13"/>
  <c r="AF41" i="13"/>
  <c r="AD221" i="13"/>
  <c r="AG221" i="13" s="1"/>
  <c r="AD184" i="13"/>
  <c r="AG184" i="13" s="1"/>
  <c r="AG98" i="13"/>
  <c r="AD254" i="13"/>
  <c r="AG254" i="13" s="1"/>
  <c r="AG27" i="13"/>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0" i="8"/>
  <c r="H219" i="8"/>
  <c r="H218" i="8"/>
  <c r="H217" i="8"/>
  <c r="H216" i="8"/>
  <c r="H215" i="8"/>
  <c r="H214" i="8"/>
  <c r="H213" i="8"/>
  <c r="H212" i="8"/>
  <c r="H211" i="8"/>
  <c r="H210" i="8"/>
  <c r="H209" i="8"/>
  <c r="H208" i="8"/>
  <c r="H207" i="8"/>
  <c r="H206" i="8"/>
  <c r="H205" i="8"/>
  <c r="H204" i="8"/>
  <c r="H203" i="8"/>
  <c r="H201" i="8"/>
  <c r="H200" i="8"/>
  <c r="H199" i="8"/>
  <c r="H198" i="8"/>
  <c r="H197" i="8"/>
  <c r="H196" i="8"/>
  <c r="H195" i="8"/>
  <c r="H194" i="8"/>
  <c r="H193" i="8"/>
  <c r="H192" i="8"/>
  <c r="H191" i="8"/>
  <c r="H190" i="8"/>
  <c r="H189" i="8"/>
  <c r="H183" i="8"/>
  <c r="H182" i="8"/>
  <c r="H181" i="8"/>
  <c r="H180" i="8"/>
  <c r="H179" i="8"/>
  <c r="H178" i="8"/>
  <c r="H177" i="8"/>
  <c r="H176" i="8"/>
  <c r="H175" i="8"/>
  <c r="H174" i="8"/>
  <c r="H173" i="8"/>
  <c r="H172" i="8"/>
  <c r="H171"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3" i="8"/>
  <c r="H132" i="8"/>
  <c r="H131" i="8"/>
  <c r="H130" i="8"/>
  <c r="H129" i="8"/>
  <c r="H128" i="8"/>
  <c r="H127" i="8"/>
  <c r="H126" i="8"/>
  <c r="H125" i="8"/>
  <c r="H124" i="8"/>
  <c r="H123" i="8"/>
  <c r="H122" i="8"/>
  <c r="H121" i="8"/>
  <c r="H120" i="8"/>
  <c r="H119" i="8"/>
  <c r="H118" i="8"/>
  <c r="H117" i="8"/>
  <c r="H116" i="8"/>
  <c r="H115" i="8"/>
  <c r="H114" i="8"/>
  <c r="H113" i="8"/>
  <c r="H112" i="8"/>
  <c r="H111" i="8"/>
  <c r="H110" i="8"/>
  <c r="H104" i="8"/>
  <c r="H103" i="8"/>
  <c r="H102" i="8"/>
  <c r="H101" i="8"/>
  <c r="H100" i="8"/>
  <c r="H99" i="8"/>
  <c r="H98" i="8"/>
  <c r="H93" i="8"/>
  <c r="H92" i="8"/>
  <c r="H91" i="8"/>
  <c r="H90" i="8"/>
  <c r="H89" i="8"/>
  <c r="H88" i="8"/>
  <c r="H87" i="8"/>
  <c r="H86" i="8"/>
  <c r="H85" i="8"/>
  <c r="H84" i="8"/>
  <c r="H83" i="8"/>
  <c r="H82" i="8"/>
  <c r="H81" i="8"/>
  <c r="H80" i="8"/>
  <c r="H79" i="8"/>
  <c r="H78" i="8"/>
  <c r="H77" i="8"/>
  <c r="H76" i="8"/>
  <c r="H75" i="8"/>
  <c r="H74" i="8"/>
  <c r="H73" i="8"/>
  <c r="H72"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4" i="8"/>
  <c r="I43" i="8"/>
  <c r="S255" i="13" l="1"/>
  <c r="M255" i="13"/>
  <c r="W255" i="13"/>
  <c r="X255" i="13"/>
  <c r="I255" i="13"/>
  <c r="N255" i="13"/>
  <c r="P255" i="13"/>
  <c r="J255" i="13"/>
  <c r="U255" i="13"/>
  <c r="H255" i="13"/>
  <c r="L255" i="13"/>
  <c r="O255" i="13"/>
  <c r="K255" i="13"/>
  <c r="R255" i="13"/>
  <c r="H256" i="13"/>
  <c r="T256" i="13"/>
  <c r="S256" i="13"/>
  <c r="U256" i="13"/>
  <c r="AL157" i="13"/>
  <c r="D150" i="15" s="1"/>
  <c r="AI157" i="13"/>
  <c r="U150" i="15" s="1"/>
  <c r="W256" i="13"/>
  <c r="V256" i="13"/>
  <c r="R256" i="13"/>
  <c r="T61" i="15"/>
  <c r="T65" i="15"/>
  <c r="O256" i="13"/>
  <c r="L256" i="13"/>
  <c r="M256" i="13"/>
  <c r="J256" i="13"/>
  <c r="K256" i="13"/>
  <c r="P256" i="13"/>
  <c r="I256" i="13"/>
  <c r="I254" i="13" s="1"/>
  <c r="Q256" i="13"/>
  <c r="N256" i="13"/>
  <c r="U34" i="15"/>
  <c r="U28" i="15"/>
  <c r="AL41" i="13"/>
  <c r="D36" i="15" s="1"/>
  <c r="AI41" i="13"/>
  <c r="U36" i="15" s="1"/>
  <c r="V255" i="13"/>
  <c r="AI10" i="13"/>
  <c r="U5" i="15" s="1"/>
  <c r="AG41" i="13"/>
  <c r="F41" i="11"/>
  <c r="D2" i="11"/>
  <c r="E2" i="11"/>
  <c r="F2" i="11"/>
  <c r="G2" i="11"/>
  <c r="H2" i="11"/>
  <c r="Q2" i="11" s="1"/>
  <c r="D4" i="11"/>
  <c r="D5" i="11"/>
  <c r="E5" i="11"/>
  <c r="G5" i="11"/>
  <c r="H5" i="11"/>
  <c r="D6" i="11"/>
  <c r="E6" i="11"/>
  <c r="G6" i="11"/>
  <c r="H6" i="11"/>
  <c r="D7" i="11"/>
  <c r="E7" i="11"/>
  <c r="G7" i="11"/>
  <c r="H7" i="11"/>
  <c r="D8" i="11"/>
  <c r="E8" i="11"/>
  <c r="G8" i="11"/>
  <c r="H8" i="11"/>
  <c r="D9" i="11"/>
  <c r="E9" i="11"/>
  <c r="G9" i="11"/>
  <c r="H9" i="11"/>
  <c r="D10" i="11"/>
  <c r="E10" i="11"/>
  <c r="F10" i="11"/>
  <c r="G10" i="11"/>
  <c r="H10" i="11"/>
  <c r="D11" i="11"/>
  <c r="D12" i="11"/>
  <c r="E12" i="11"/>
  <c r="G12" i="11"/>
  <c r="H12" i="11"/>
  <c r="E13" i="11"/>
  <c r="G13" i="11"/>
  <c r="H13" i="11"/>
  <c r="D14" i="11"/>
  <c r="E14" i="11"/>
  <c r="G14" i="11"/>
  <c r="H14" i="11"/>
  <c r="D15" i="11"/>
  <c r="E15" i="11"/>
  <c r="G15" i="11"/>
  <c r="H15" i="11"/>
  <c r="D16" i="11"/>
  <c r="E16" i="11"/>
  <c r="G16" i="11"/>
  <c r="H16" i="11"/>
  <c r="D17" i="11"/>
  <c r="E17" i="11"/>
  <c r="G17" i="11"/>
  <c r="H17" i="11"/>
  <c r="D18" i="11"/>
  <c r="E18" i="11"/>
  <c r="F18" i="11"/>
  <c r="G18" i="11"/>
  <c r="H18" i="11"/>
  <c r="D19" i="11"/>
  <c r="D20" i="11"/>
  <c r="E20" i="11"/>
  <c r="G20" i="11"/>
  <c r="H20" i="11"/>
  <c r="D21" i="11"/>
  <c r="E21" i="11"/>
  <c r="G21" i="11"/>
  <c r="H21" i="11"/>
  <c r="D22" i="11"/>
  <c r="E22" i="11"/>
  <c r="G22" i="11"/>
  <c r="H22" i="11"/>
  <c r="D23" i="11"/>
  <c r="E23" i="11"/>
  <c r="G23" i="11"/>
  <c r="H23" i="11"/>
  <c r="D24" i="11"/>
  <c r="E24" i="11"/>
  <c r="G24" i="11"/>
  <c r="H24" i="11"/>
  <c r="D25" i="11"/>
  <c r="E25" i="11"/>
  <c r="G25" i="11"/>
  <c r="H25" i="11"/>
  <c r="E26" i="11"/>
  <c r="F26" i="11"/>
  <c r="G26" i="11"/>
  <c r="H26" i="11"/>
  <c r="D27" i="11"/>
  <c r="D28" i="11"/>
  <c r="E28" i="11"/>
  <c r="G28" i="11"/>
  <c r="H28" i="11"/>
  <c r="D29" i="11"/>
  <c r="E29" i="11"/>
  <c r="G29" i="11"/>
  <c r="H29" i="11"/>
  <c r="D30" i="11"/>
  <c r="E30" i="11"/>
  <c r="G30" i="11"/>
  <c r="H30" i="11"/>
  <c r="D31" i="11"/>
  <c r="E31" i="11"/>
  <c r="G31" i="11"/>
  <c r="H31" i="11"/>
  <c r="D32" i="11"/>
  <c r="E32" i="11"/>
  <c r="F32" i="11"/>
  <c r="G32" i="11"/>
  <c r="H32" i="11"/>
  <c r="D33" i="11"/>
  <c r="D34" i="11"/>
  <c r="E34" i="11"/>
  <c r="F34" i="11"/>
  <c r="G34" i="11"/>
  <c r="H34" i="11"/>
  <c r="D35" i="11"/>
  <c r="E36" i="11"/>
  <c r="G36" i="11"/>
  <c r="H36" i="11"/>
  <c r="E37" i="11"/>
  <c r="G37" i="11"/>
  <c r="H37" i="11"/>
  <c r="D38" i="11"/>
  <c r="E38" i="11"/>
  <c r="G38" i="11"/>
  <c r="H38" i="11"/>
  <c r="D39" i="11"/>
  <c r="E39" i="11"/>
  <c r="G39" i="11"/>
  <c r="H39" i="11"/>
  <c r="D40" i="11"/>
  <c r="E40" i="11"/>
  <c r="G40" i="11"/>
  <c r="H40" i="11"/>
  <c r="D41" i="11"/>
  <c r="D46" i="11"/>
  <c r="D47" i="11"/>
  <c r="E47" i="11"/>
  <c r="G47" i="11"/>
  <c r="H47" i="11"/>
  <c r="D48" i="11"/>
  <c r="E48" i="11"/>
  <c r="G48" i="11"/>
  <c r="H48" i="11"/>
  <c r="D49" i="11"/>
  <c r="E49" i="11"/>
  <c r="G49" i="11"/>
  <c r="H49" i="11"/>
  <c r="D50" i="11"/>
  <c r="E50" i="11"/>
  <c r="G50" i="11"/>
  <c r="H50" i="11"/>
  <c r="D51" i="11"/>
  <c r="E51" i="11"/>
  <c r="G51" i="11"/>
  <c r="H51" i="11"/>
  <c r="D52" i="11"/>
  <c r="E52" i="11"/>
  <c r="G52" i="11"/>
  <c r="H52" i="11"/>
  <c r="D53" i="11"/>
  <c r="E53" i="11"/>
  <c r="F53" i="11"/>
  <c r="G53" i="11"/>
  <c r="H53" i="11"/>
  <c r="D54" i="11"/>
  <c r="D55" i="11"/>
  <c r="E55" i="11"/>
  <c r="G55" i="11"/>
  <c r="H55" i="11"/>
  <c r="D56" i="11"/>
  <c r="E56" i="11"/>
  <c r="G56" i="11"/>
  <c r="H56" i="11"/>
  <c r="D57" i="11"/>
  <c r="E57" i="11"/>
  <c r="G57" i="11"/>
  <c r="H57" i="11"/>
  <c r="D58" i="11"/>
  <c r="E58" i="11"/>
  <c r="G58" i="11"/>
  <c r="H58" i="11"/>
  <c r="D59" i="11"/>
  <c r="E59" i="11"/>
  <c r="G59" i="11"/>
  <c r="H59" i="11"/>
  <c r="D60" i="11"/>
  <c r="E60" i="11"/>
  <c r="G60" i="11"/>
  <c r="H60" i="11"/>
  <c r="D61" i="11"/>
  <c r="E61" i="11"/>
  <c r="G61" i="11"/>
  <c r="H61" i="11"/>
  <c r="D62" i="11"/>
  <c r="E62" i="11"/>
  <c r="G62" i="11"/>
  <c r="H62" i="11"/>
  <c r="D63" i="11"/>
  <c r="E63" i="11"/>
  <c r="F63" i="11"/>
  <c r="G63" i="11"/>
  <c r="H63" i="11"/>
  <c r="D64" i="11"/>
  <c r="D65" i="11"/>
  <c r="E65" i="11"/>
  <c r="G65" i="11"/>
  <c r="H65" i="11"/>
  <c r="D66" i="11"/>
  <c r="E66" i="11"/>
  <c r="G66" i="11"/>
  <c r="H66" i="11"/>
  <c r="D67" i="11"/>
  <c r="F67" i="11"/>
  <c r="D72" i="11"/>
  <c r="D73" i="11"/>
  <c r="E73" i="11"/>
  <c r="G73" i="11"/>
  <c r="H73" i="11"/>
  <c r="D74" i="11"/>
  <c r="E74" i="11"/>
  <c r="G74" i="11"/>
  <c r="H74" i="11"/>
  <c r="D75" i="11"/>
  <c r="E75" i="11"/>
  <c r="G75" i="11"/>
  <c r="H75" i="11"/>
  <c r="D76" i="11"/>
  <c r="E76" i="11"/>
  <c r="G76" i="11"/>
  <c r="H76" i="11"/>
  <c r="D77" i="11"/>
  <c r="E77" i="11"/>
  <c r="G77" i="11"/>
  <c r="H77" i="11"/>
  <c r="D78" i="11"/>
  <c r="E78" i="11"/>
  <c r="G78" i="11"/>
  <c r="H78" i="11"/>
  <c r="D79" i="11"/>
  <c r="E79" i="11"/>
  <c r="G79" i="11"/>
  <c r="H79" i="11"/>
  <c r="D80" i="11"/>
  <c r="E80" i="11"/>
  <c r="G80" i="11"/>
  <c r="H80" i="11"/>
  <c r="D81" i="11"/>
  <c r="E81" i="11"/>
  <c r="G81" i="11"/>
  <c r="H81" i="11"/>
  <c r="D82" i="11"/>
  <c r="E82" i="11"/>
  <c r="G82" i="11"/>
  <c r="H82" i="11"/>
  <c r="D83" i="11"/>
  <c r="E83" i="11"/>
  <c r="G83" i="11"/>
  <c r="H83" i="11"/>
  <c r="D84" i="11"/>
  <c r="E84" i="11"/>
  <c r="F84" i="11"/>
  <c r="G84" i="11"/>
  <c r="H84" i="11"/>
  <c r="D85" i="11"/>
  <c r="D86" i="11"/>
  <c r="E86" i="11"/>
  <c r="G86" i="11"/>
  <c r="H86" i="11"/>
  <c r="D87" i="11"/>
  <c r="E87" i="11"/>
  <c r="G87" i="11"/>
  <c r="H87" i="11"/>
  <c r="E88" i="11"/>
  <c r="G88" i="11"/>
  <c r="H88" i="11"/>
  <c r="E89" i="11"/>
  <c r="G89" i="11"/>
  <c r="H89" i="11"/>
  <c r="D90" i="11"/>
  <c r="E90" i="11"/>
  <c r="G90" i="11"/>
  <c r="H90" i="11"/>
  <c r="D91" i="11"/>
  <c r="E91" i="11"/>
  <c r="G91" i="11"/>
  <c r="H91" i="11"/>
  <c r="D92" i="11"/>
  <c r="E92" i="11"/>
  <c r="G92" i="11"/>
  <c r="H92" i="11"/>
  <c r="D93" i="11"/>
  <c r="E93" i="11"/>
  <c r="G93" i="11"/>
  <c r="H93" i="11"/>
  <c r="D94" i="11"/>
  <c r="F94" i="11"/>
  <c r="D98" i="11"/>
  <c r="D99" i="11"/>
  <c r="E99" i="11"/>
  <c r="G99" i="11"/>
  <c r="H99" i="11"/>
  <c r="D100" i="11"/>
  <c r="E100" i="11"/>
  <c r="G100" i="11"/>
  <c r="H100" i="11"/>
  <c r="D101" i="11"/>
  <c r="E101" i="11"/>
  <c r="G101" i="11"/>
  <c r="H101" i="11"/>
  <c r="D102" i="11"/>
  <c r="E102" i="11"/>
  <c r="G102" i="11"/>
  <c r="H102" i="11"/>
  <c r="D103" i="11"/>
  <c r="E103" i="11"/>
  <c r="G103" i="11"/>
  <c r="H103" i="11"/>
  <c r="D104" i="11"/>
  <c r="E104" i="11"/>
  <c r="G104" i="11"/>
  <c r="H104" i="11"/>
  <c r="D105" i="11"/>
  <c r="F105" i="11"/>
  <c r="D110" i="11"/>
  <c r="D111" i="11"/>
  <c r="E111" i="11"/>
  <c r="G111" i="11"/>
  <c r="H111" i="11"/>
  <c r="D112" i="11"/>
  <c r="E112" i="11"/>
  <c r="G112" i="11"/>
  <c r="H112" i="11"/>
  <c r="D113" i="11"/>
  <c r="E113" i="11"/>
  <c r="G113" i="11"/>
  <c r="H113" i="11"/>
  <c r="D114" i="11"/>
  <c r="E114" i="11"/>
  <c r="G114" i="11"/>
  <c r="H114" i="11"/>
  <c r="D115" i="11"/>
  <c r="E115" i="11"/>
  <c r="G115" i="11"/>
  <c r="H115" i="11"/>
  <c r="D116" i="11"/>
  <c r="E116" i="11"/>
  <c r="G116" i="11"/>
  <c r="H116" i="11"/>
  <c r="D117" i="11"/>
  <c r="E117" i="11"/>
  <c r="G117" i="11"/>
  <c r="H117" i="11"/>
  <c r="D118" i="11"/>
  <c r="E118" i="11"/>
  <c r="F118" i="11"/>
  <c r="G118" i="11"/>
  <c r="H118" i="11"/>
  <c r="D119" i="11"/>
  <c r="D120" i="11"/>
  <c r="E120" i="11"/>
  <c r="G120" i="11"/>
  <c r="H120" i="11"/>
  <c r="D121" i="11"/>
  <c r="E121" i="11"/>
  <c r="G121" i="11"/>
  <c r="H121" i="11"/>
  <c r="D122" i="11"/>
  <c r="E122" i="11"/>
  <c r="G122" i="11"/>
  <c r="H122" i="11"/>
  <c r="D123" i="11"/>
  <c r="E123" i="11"/>
  <c r="F123" i="11"/>
  <c r="G123" i="11"/>
  <c r="H123" i="11"/>
  <c r="D124" i="11"/>
  <c r="D125" i="11"/>
  <c r="E125" i="11"/>
  <c r="G125" i="11"/>
  <c r="H125" i="11"/>
  <c r="D126" i="11"/>
  <c r="E126" i="11"/>
  <c r="G126" i="11"/>
  <c r="H126" i="11"/>
  <c r="D127" i="11"/>
  <c r="E127" i="11"/>
  <c r="G127" i="11"/>
  <c r="H127" i="11"/>
  <c r="D128" i="11"/>
  <c r="E128" i="11"/>
  <c r="G128" i="11"/>
  <c r="H128" i="11"/>
  <c r="D129" i="11"/>
  <c r="E129" i="11"/>
  <c r="F129" i="11"/>
  <c r="G129" i="11"/>
  <c r="H129" i="11"/>
  <c r="D130" i="11"/>
  <c r="D131" i="11"/>
  <c r="E131" i="11"/>
  <c r="G131" i="11"/>
  <c r="H131" i="11"/>
  <c r="D132" i="11"/>
  <c r="E132" i="11"/>
  <c r="G132" i="11"/>
  <c r="H132" i="11"/>
  <c r="D133" i="11"/>
  <c r="E133" i="11"/>
  <c r="G133" i="11"/>
  <c r="H133" i="11"/>
  <c r="D134" i="11"/>
  <c r="F134" i="11"/>
  <c r="D139" i="11"/>
  <c r="D140" i="11"/>
  <c r="E140" i="11"/>
  <c r="G140" i="11"/>
  <c r="H140" i="11"/>
  <c r="D141" i="11"/>
  <c r="E141" i="11"/>
  <c r="G141" i="11"/>
  <c r="H141" i="11"/>
  <c r="D142" i="11"/>
  <c r="E142" i="11"/>
  <c r="F142" i="11"/>
  <c r="G142" i="11"/>
  <c r="H142" i="11"/>
  <c r="D143" i="11"/>
  <c r="D144" i="11"/>
  <c r="E144" i="11"/>
  <c r="G144" i="11"/>
  <c r="H144" i="11"/>
  <c r="D145" i="11"/>
  <c r="E145" i="11"/>
  <c r="G145" i="11"/>
  <c r="H145" i="11"/>
  <c r="D146" i="11"/>
  <c r="E146" i="11"/>
  <c r="F146" i="11"/>
  <c r="G146" i="11"/>
  <c r="H146" i="11"/>
  <c r="D147" i="11"/>
  <c r="D148" i="11"/>
  <c r="E148" i="11"/>
  <c r="F148" i="11"/>
  <c r="G148" i="11"/>
  <c r="H148" i="11"/>
  <c r="D149" i="11"/>
  <c r="D150" i="11"/>
  <c r="E150" i="11"/>
  <c r="G150" i="11"/>
  <c r="H150" i="11"/>
  <c r="D151" i="11"/>
  <c r="E151" i="11"/>
  <c r="G151" i="11"/>
  <c r="H151" i="11"/>
  <c r="D152" i="11"/>
  <c r="E152" i="11"/>
  <c r="G152" i="11"/>
  <c r="H152" i="11"/>
  <c r="D153" i="11"/>
  <c r="E153" i="11"/>
  <c r="G153" i="11"/>
  <c r="H153" i="11"/>
  <c r="D154" i="11"/>
  <c r="E154" i="11"/>
  <c r="G154" i="11"/>
  <c r="H154" i="11"/>
  <c r="D155" i="11"/>
  <c r="E155" i="11"/>
  <c r="G155" i="11"/>
  <c r="H155" i="11"/>
  <c r="D156" i="11"/>
  <c r="E156" i="11"/>
  <c r="G156" i="11"/>
  <c r="H156" i="11"/>
  <c r="D157" i="11"/>
  <c r="E157" i="11"/>
  <c r="F157" i="11"/>
  <c r="G157" i="11"/>
  <c r="H157" i="11"/>
  <c r="D158" i="11"/>
  <c r="E159" i="11"/>
  <c r="G159" i="11"/>
  <c r="H159" i="11"/>
  <c r="D160" i="11"/>
  <c r="E160" i="11"/>
  <c r="G160" i="11"/>
  <c r="H160" i="11"/>
  <c r="D161" i="11"/>
  <c r="E161" i="11"/>
  <c r="F161" i="11"/>
  <c r="G161" i="11"/>
  <c r="H161" i="11"/>
  <c r="D162" i="11"/>
  <c r="D163" i="11"/>
  <c r="E163" i="11"/>
  <c r="G163" i="11"/>
  <c r="H163" i="11"/>
  <c r="D164" i="11"/>
  <c r="E164" i="11"/>
  <c r="G164" i="11"/>
  <c r="H164" i="11"/>
  <c r="D165" i="11"/>
  <c r="F165" i="11"/>
  <c r="D171" i="11"/>
  <c r="D172" i="11"/>
  <c r="E172" i="11"/>
  <c r="G172" i="11"/>
  <c r="H172" i="11"/>
  <c r="D173" i="11"/>
  <c r="E173" i="11"/>
  <c r="G173" i="11"/>
  <c r="H173" i="11"/>
  <c r="D174" i="11"/>
  <c r="E174" i="11"/>
  <c r="F174" i="11"/>
  <c r="G174" i="11"/>
  <c r="H174" i="11"/>
  <c r="D175" i="11"/>
  <c r="D176" i="11"/>
  <c r="E176" i="11"/>
  <c r="G176" i="11"/>
  <c r="H176" i="11"/>
  <c r="D177" i="11"/>
  <c r="E177" i="11"/>
  <c r="G177" i="11"/>
  <c r="H177" i="11"/>
  <c r="D178" i="11"/>
  <c r="E178" i="11"/>
  <c r="G178" i="11"/>
  <c r="H178" i="11"/>
  <c r="D179" i="11"/>
  <c r="E179" i="11"/>
  <c r="G179" i="11"/>
  <c r="H179" i="11"/>
  <c r="D180" i="11"/>
  <c r="E180" i="11"/>
  <c r="F180" i="11"/>
  <c r="G180" i="11"/>
  <c r="H180" i="11"/>
  <c r="D182" i="11"/>
  <c r="E182" i="11"/>
  <c r="G182" i="11"/>
  <c r="H182" i="11"/>
  <c r="D183" i="11"/>
  <c r="E183" i="11"/>
  <c r="G183" i="11"/>
  <c r="H183" i="11"/>
  <c r="D184" i="11"/>
  <c r="F184" i="11"/>
  <c r="D189" i="11"/>
  <c r="D190" i="11"/>
  <c r="E190" i="11"/>
  <c r="G190" i="11"/>
  <c r="H190" i="11"/>
  <c r="D191" i="11"/>
  <c r="E191" i="11"/>
  <c r="G191" i="11"/>
  <c r="H191" i="11"/>
  <c r="D192" i="11"/>
  <c r="E192" i="11"/>
  <c r="G192" i="11"/>
  <c r="H192" i="11"/>
  <c r="D193" i="11"/>
  <c r="E193" i="11"/>
  <c r="G193" i="11"/>
  <c r="H193" i="11"/>
  <c r="D194" i="11"/>
  <c r="E194" i="11"/>
  <c r="F194" i="11"/>
  <c r="G194" i="11"/>
  <c r="H194" i="11"/>
  <c r="D195" i="11"/>
  <c r="D196" i="11"/>
  <c r="E196" i="11"/>
  <c r="G196" i="11"/>
  <c r="H196" i="11"/>
  <c r="D197" i="11"/>
  <c r="E197" i="11"/>
  <c r="F197" i="11"/>
  <c r="G197" i="11"/>
  <c r="H197" i="11"/>
  <c r="D198" i="11"/>
  <c r="D199" i="11"/>
  <c r="E199" i="11"/>
  <c r="F199" i="11"/>
  <c r="G199" i="11"/>
  <c r="H199" i="11"/>
  <c r="D200" i="11"/>
  <c r="D201" i="11"/>
  <c r="E201" i="11"/>
  <c r="G201" i="11"/>
  <c r="H201" i="11"/>
  <c r="D202" i="11"/>
  <c r="E202" i="11"/>
  <c r="G202" i="11"/>
  <c r="H202" i="11"/>
  <c r="D203" i="11"/>
  <c r="E203" i="11"/>
  <c r="F203" i="11"/>
  <c r="G203" i="11"/>
  <c r="H203" i="11"/>
  <c r="D204" i="11"/>
  <c r="D205" i="11"/>
  <c r="E205" i="11"/>
  <c r="G205" i="11"/>
  <c r="H205" i="11"/>
  <c r="D206" i="11"/>
  <c r="E206" i="11"/>
  <c r="G206" i="11"/>
  <c r="H206" i="11"/>
  <c r="D207" i="11"/>
  <c r="E207" i="11"/>
  <c r="G207" i="11"/>
  <c r="H207" i="11"/>
  <c r="D208" i="11"/>
  <c r="E208" i="11"/>
  <c r="G208" i="11"/>
  <c r="H208" i="11"/>
  <c r="D209" i="11"/>
  <c r="E209" i="11"/>
  <c r="F209" i="11"/>
  <c r="G209" i="11"/>
  <c r="H209" i="11"/>
  <c r="D210" i="11"/>
  <c r="D211" i="11"/>
  <c r="E211" i="11"/>
  <c r="G211" i="11"/>
  <c r="H211" i="11"/>
  <c r="D212" i="11"/>
  <c r="E212" i="11"/>
  <c r="F212" i="11"/>
  <c r="G212" i="11"/>
  <c r="H212" i="11"/>
  <c r="D213" i="11"/>
  <c r="D214" i="11"/>
  <c r="E214" i="11"/>
  <c r="G214" i="11"/>
  <c r="H214" i="11"/>
  <c r="D215" i="11"/>
  <c r="E215" i="11"/>
  <c r="F215" i="11"/>
  <c r="G215" i="11"/>
  <c r="H215" i="11"/>
  <c r="D216" i="11"/>
  <c r="D217" i="11"/>
  <c r="E217" i="11"/>
  <c r="G217" i="11"/>
  <c r="H217" i="11"/>
  <c r="D218" i="11"/>
  <c r="E218" i="11"/>
  <c r="G218" i="11"/>
  <c r="H218" i="11"/>
  <c r="D219" i="11"/>
  <c r="E219" i="11"/>
  <c r="G219" i="11"/>
  <c r="H219" i="11"/>
  <c r="D220" i="11"/>
  <c r="F220" i="11"/>
  <c r="D225" i="11"/>
  <c r="D226" i="11"/>
  <c r="E226" i="11"/>
  <c r="G226" i="11"/>
  <c r="H226" i="11"/>
  <c r="D227" i="11"/>
  <c r="E227" i="11"/>
  <c r="G227" i="11"/>
  <c r="H227" i="11"/>
  <c r="D228" i="11"/>
  <c r="E228" i="11"/>
  <c r="F228" i="11"/>
  <c r="G228" i="11"/>
  <c r="H228" i="11"/>
  <c r="D229" i="11"/>
  <c r="D230" i="11"/>
  <c r="E230" i="11"/>
  <c r="F230" i="11"/>
  <c r="G230" i="11"/>
  <c r="H230" i="11"/>
  <c r="D231" i="11"/>
  <c r="D232" i="11"/>
  <c r="E232" i="11"/>
  <c r="G232" i="11"/>
  <c r="H232" i="11"/>
  <c r="D233" i="11"/>
  <c r="E233" i="11"/>
  <c r="G233" i="11"/>
  <c r="H233" i="11"/>
  <c r="D234" i="11"/>
  <c r="E234" i="11"/>
  <c r="G234" i="11"/>
  <c r="H234" i="11"/>
  <c r="D235" i="11"/>
  <c r="E235" i="11"/>
  <c r="G235" i="11"/>
  <c r="H235" i="11"/>
  <c r="D236" i="11"/>
  <c r="E236" i="11"/>
  <c r="F236" i="11"/>
  <c r="G236" i="11"/>
  <c r="H236" i="11"/>
  <c r="D237" i="11"/>
  <c r="D238" i="11"/>
  <c r="E238" i="11"/>
  <c r="G238" i="11"/>
  <c r="H238" i="11"/>
  <c r="D239" i="11"/>
  <c r="E239" i="11"/>
  <c r="G239" i="11"/>
  <c r="H239" i="11"/>
  <c r="D240" i="11"/>
  <c r="E240" i="11"/>
  <c r="G240" i="11"/>
  <c r="H240" i="11"/>
  <c r="D241" i="11"/>
  <c r="E241" i="11"/>
  <c r="G241" i="11"/>
  <c r="H241" i="11"/>
  <c r="D242" i="11"/>
  <c r="E242" i="11"/>
  <c r="G242" i="11"/>
  <c r="H242" i="11"/>
  <c r="D243" i="11"/>
  <c r="E243" i="11"/>
  <c r="G243" i="11"/>
  <c r="H243" i="11"/>
  <c r="D244" i="11"/>
  <c r="E244" i="11"/>
  <c r="F244" i="11"/>
  <c r="G244" i="11"/>
  <c r="H244" i="11"/>
  <c r="D245" i="11"/>
  <c r="D246" i="11"/>
  <c r="E246" i="11"/>
  <c r="G246" i="11"/>
  <c r="H246" i="11"/>
  <c r="D247" i="11"/>
  <c r="E247" i="11"/>
  <c r="G247" i="11"/>
  <c r="H247" i="11"/>
  <c r="D248" i="11"/>
  <c r="E248" i="11"/>
  <c r="G248" i="11"/>
  <c r="H248" i="11"/>
  <c r="D249" i="11"/>
  <c r="E249" i="11"/>
  <c r="G249" i="11"/>
  <c r="H249" i="11"/>
  <c r="D250" i="11"/>
  <c r="E250" i="11"/>
  <c r="G250" i="11"/>
  <c r="H250" i="11"/>
  <c r="D251" i="11"/>
  <c r="E251" i="11"/>
  <c r="G251" i="11"/>
  <c r="H251" i="11"/>
  <c r="D252" i="11"/>
  <c r="F252" i="11"/>
  <c r="I246" i="8"/>
  <c r="I238" i="8"/>
  <c r="I232" i="8"/>
  <c r="I230" i="8"/>
  <c r="I226" i="8"/>
  <c r="I217" i="8"/>
  <c r="I214" i="8"/>
  <c r="I211" i="8"/>
  <c r="I205" i="8"/>
  <c r="I200" i="8"/>
  <c r="I198" i="8"/>
  <c r="I195" i="8"/>
  <c r="I189" i="8"/>
  <c r="I175" i="8"/>
  <c r="I171" i="8"/>
  <c r="I162" i="8"/>
  <c r="I149" i="8"/>
  <c r="I147" i="8"/>
  <c r="I143" i="8"/>
  <c r="I139" i="8"/>
  <c r="I130" i="8"/>
  <c r="I124" i="8"/>
  <c r="I119" i="8"/>
  <c r="I110" i="8"/>
  <c r="I98" i="8"/>
  <c r="I72" i="8"/>
  <c r="I64" i="8"/>
  <c r="I54" i="8"/>
  <c r="I46" i="8"/>
  <c r="I33" i="8"/>
  <c r="I27" i="8"/>
  <c r="I19" i="8"/>
  <c r="I4" i="8"/>
  <c r="J193" i="8"/>
  <c r="F193" i="11" s="1"/>
  <c r="J141" i="8"/>
  <c r="F141" i="11" s="1"/>
  <c r="J5" i="8"/>
  <c r="J6" i="8"/>
  <c r="F6" i="11" s="1"/>
  <c r="J7" i="8"/>
  <c r="F7" i="11" s="1"/>
  <c r="J8" i="8"/>
  <c r="F8" i="11" s="1"/>
  <c r="J9" i="8"/>
  <c r="F9" i="11" s="1"/>
  <c r="J11" i="8"/>
  <c r="F11" i="11" s="1"/>
  <c r="J12" i="8"/>
  <c r="F12" i="11" s="1"/>
  <c r="J13" i="8"/>
  <c r="F13" i="11" s="1"/>
  <c r="J14" i="8"/>
  <c r="F14" i="11" s="1"/>
  <c r="J15" i="8"/>
  <c r="F15" i="11" s="1"/>
  <c r="J16" i="8"/>
  <c r="F16" i="11" s="1"/>
  <c r="J17" i="8"/>
  <c r="F17" i="11" s="1"/>
  <c r="J19" i="8"/>
  <c r="J20" i="8"/>
  <c r="F20" i="11" s="1"/>
  <c r="J21" i="8"/>
  <c r="F21" i="11" s="1"/>
  <c r="J22" i="8"/>
  <c r="F22" i="11" s="1"/>
  <c r="J23" i="8"/>
  <c r="F23" i="11" s="1"/>
  <c r="J24" i="8"/>
  <c r="F24" i="11" s="1"/>
  <c r="J25" i="8"/>
  <c r="F25" i="11" s="1"/>
  <c r="J27" i="8"/>
  <c r="J28" i="8"/>
  <c r="F28" i="11" s="1"/>
  <c r="J29" i="8"/>
  <c r="F29" i="11" s="1"/>
  <c r="J30" i="8"/>
  <c r="F30" i="11" s="1"/>
  <c r="J31" i="8"/>
  <c r="F31" i="11" s="1"/>
  <c r="J33" i="8"/>
  <c r="J35" i="8"/>
  <c r="F35" i="11" s="1"/>
  <c r="J36" i="8"/>
  <c r="F36" i="11" s="1"/>
  <c r="J37" i="8"/>
  <c r="F37" i="11" s="1"/>
  <c r="J38" i="8"/>
  <c r="F38" i="11" s="1"/>
  <c r="J39" i="8"/>
  <c r="F39" i="11" s="1"/>
  <c r="J40" i="8"/>
  <c r="F40" i="11" s="1"/>
  <c r="J46" i="8"/>
  <c r="J47" i="8"/>
  <c r="F47" i="11" s="1"/>
  <c r="J48" i="8"/>
  <c r="F48" i="11" s="1"/>
  <c r="J49" i="8"/>
  <c r="F49" i="11" s="1"/>
  <c r="J50" i="8"/>
  <c r="F50" i="11" s="1"/>
  <c r="J51" i="8"/>
  <c r="F51" i="11" s="1"/>
  <c r="J52" i="8"/>
  <c r="F52" i="11" s="1"/>
  <c r="J54" i="8"/>
  <c r="F54" i="11" s="1"/>
  <c r="J55" i="8"/>
  <c r="F55" i="11" s="1"/>
  <c r="J56" i="8"/>
  <c r="F56" i="11" s="1"/>
  <c r="J57" i="8"/>
  <c r="F57" i="11" s="1"/>
  <c r="J58" i="8"/>
  <c r="F58" i="11" s="1"/>
  <c r="J59" i="8"/>
  <c r="F59" i="11" s="1"/>
  <c r="J60" i="8"/>
  <c r="F60" i="11" s="1"/>
  <c r="J61" i="8"/>
  <c r="F61" i="11" s="1"/>
  <c r="J62" i="8"/>
  <c r="F62" i="11" s="1"/>
  <c r="J64" i="8"/>
  <c r="J65" i="8"/>
  <c r="F65" i="11" s="1"/>
  <c r="J66" i="8"/>
  <c r="F66" i="11" s="1"/>
  <c r="J72" i="8"/>
  <c r="J73" i="8"/>
  <c r="F73" i="11" s="1"/>
  <c r="J74" i="8"/>
  <c r="F74" i="11" s="1"/>
  <c r="J75" i="8"/>
  <c r="F75" i="11" s="1"/>
  <c r="J76" i="8"/>
  <c r="F76" i="11" s="1"/>
  <c r="J77" i="8"/>
  <c r="F77" i="11" s="1"/>
  <c r="J78" i="8"/>
  <c r="F78" i="11" s="1"/>
  <c r="J79" i="8"/>
  <c r="F79" i="11" s="1"/>
  <c r="J80" i="8"/>
  <c r="F80" i="11" s="1"/>
  <c r="J81" i="8"/>
  <c r="F81" i="11" s="1"/>
  <c r="J82" i="8"/>
  <c r="F82" i="11" s="1"/>
  <c r="J83" i="8"/>
  <c r="F83" i="11" s="1"/>
  <c r="J85" i="8"/>
  <c r="F85" i="11" s="1"/>
  <c r="J86" i="8"/>
  <c r="F86" i="11" s="1"/>
  <c r="J87" i="8"/>
  <c r="F87" i="11" s="1"/>
  <c r="J88" i="8"/>
  <c r="F88" i="11" s="1"/>
  <c r="J89" i="8"/>
  <c r="F89" i="11" s="1"/>
  <c r="J90" i="8"/>
  <c r="F90" i="11" s="1"/>
  <c r="J91" i="8"/>
  <c r="F91" i="11" s="1"/>
  <c r="J92" i="8"/>
  <c r="F92" i="11" s="1"/>
  <c r="J93" i="8"/>
  <c r="F93" i="11" s="1"/>
  <c r="J98" i="8"/>
  <c r="J99" i="8"/>
  <c r="F99" i="11" s="1"/>
  <c r="J100" i="8"/>
  <c r="F100" i="11" s="1"/>
  <c r="J101" i="8"/>
  <c r="F101" i="11" s="1"/>
  <c r="J102" i="8"/>
  <c r="F102" i="11" s="1"/>
  <c r="J103" i="8"/>
  <c r="F103" i="11" s="1"/>
  <c r="J104" i="8"/>
  <c r="F104" i="11" s="1"/>
  <c r="J110" i="8"/>
  <c r="J111" i="8"/>
  <c r="F111" i="11" s="1"/>
  <c r="J112" i="8"/>
  <c r="F112" i="11" s="1"/>
  <c r="J113" i="8"/>
  <c r="F113" i="11" s="1"/>
  <c r="J114" i="8"/>
  <c r="F114" i="11" s="1"/>
  <c r="J115" i="8"/>
  <c r="F115" i="11" s="1"/>
  <c r="J116" i="8"/>
  <c r="F116" i="11" s="1"/>
  <c r="J117" i="8"/>
  <c r="F117" i="11" s="1"/>
  <c r="J119" i="8"/>
  <c r="J120" i="8"/>
  <c r="F120" i="11" s="1"/>
  <c r="J121" i="8"/>
  <c r="F121" i="11" s="1"/>
  <c r="J122" i="8"/>
  <c r="F122" i="11" s="1"/>
  <c r="J124" i="8"/>
  <c r="J125" i="8"/>
  <c r="F125" i="11" s="1"/>
  <c r="J126" i="8"/>
  <c r="F126" i="11" s="1"/>
  <c r="J127" i="8"/>
  <c r="F127" i="11" s="1"/>
  <c r="J128" i="8"/>
  <c r="F128" i="11" s="1"/>
  <c r="J130" i="8"/>
  <c r="J131" i="8"/>
  <c r="F131" i="11" s="1"/>
  <c r="J132" i="8"/>
  <c r="F132" i="11" s="1"/>
  <c r="J133" i="8"/>
  <c r="F133" i="11" s="1"/>
  <c r="J139" i="8"/>
  <c r="F139" i="11" s="1"/>
  <c r="J140" i="8"/>
  <c r="F140" i="11" s="1"/>
  <c r="J143" i="8"/>
  <c r="J144" i="8"/>
  <c r="F144" i="11" s="1"/>
  <c r="J145" i="8"/>
  <c r="F145" i="11" s="1"/>
  <c r="J147" i="8"/>
  <c r="J149" i="8"/>
  <c r="J150" i="8"/>
  <c r="F150" i="11" s="1"/>
  <c r="J151" i="8"/>
  <c r="F151" i="11" s="1"/>
  <c r="J152" i="8"/>
  <c r="F152" i="11" s="1"/>
  <c r="J153" i="8"/>
  <c r="F153" i="11" s="1"/>
  <c r="J154" i="8"/>
  <c r="F154" i="11" s="1"/>
  <c r="J155" i="8"/>
  <c r="F155" i="11" s="1"/>
  <c r="J156" i="8"/>
  <c r="F156" i="11" s="1"/>
  <c r="J158" i="8"/>
  <c r="F158" i="11" s="1"/>
  <c r="J159" i="8"/>
  <c r="F159" i="11" s="1"/>
  <c r="J160" i="8"/>
  <c r="F160" i="11" s="1"/>
  <c r="J162" i="8"/>
  <c r="J163" i="8"/>
  <c r="F163" i="11" s="1"/>
  <c r="J164" i="8"/>
  <c r="F164" i="11" s="1"/>
  <c r="J171" i="8"/>
  <c r="J172" i="8"/>
  <c r="F172" i="11" s="1"/>
  <c r="J173" i="8"/>
  <c r="F173" i="11" s="1"/>
  <c r="J175" i="8"/>
  <c r="J176" i="8"/>
  <c r="F176" i="11" s="1"/>
  <c r="J177" i="8"/>
  <c r="F177" i="11" s="1"/>
  <c r="J178" i="8"/>
  <c r="F178" i="11" s="1"/>
  <c r="J179" i="8"/>
  <c r="F179" i="11" s="1"/>
  <c r="J181" i="8"/>
  <c r="J182" i="8"/>
  <c r="F182" i="11" s="1"/>
  <c r="J183" i="8"/>
  <c r="F183" i="11" s="1"/>
  <c r="J189" i="8"/>
  <c r="F189" i="11" s="1"/>
  <c r="J190" i="8"/>
  <c r="F190" i="11" s="1"/>
  <c r="J191" i="8"/>
  <c r="F191" i="11" s="1"/>
  <c r="J192" i="8"/>
  <c r="F192" i="11" s="1"/>
  <c r="J195" i="8"/>
  <c r="J196" i="8"/>
  <c r="F196" i="11" s="1"/>
  <c r="J198" i="8"/>
  <c r="J200" i="8"/>
  <c r="J201" i="8"/>
  <c r="F201" i="11" s="1"/>
  <c r="J203" i="8"/>
  <c r="F202" i="11" s="1"/>
  <c r="J205" i="8"/>
  <c r="J206" i="8"/>
  <c r="F205" i="11" s="1"/>
  <c r="J207" i="8"/>
  <c r="F206" i="11" s="1"/>
  <c r="J208" i="8"/>
  <c r="F207" i="11" s="1"/>
  <c r="J209" i="8"/>
  <c r="F208" i="11" s="1"/>
  <c r="J211" i="8"/>
  <c r="J212" i="8"/>
  <c r="F211" i="11" s="1"/>
  <c r="J214" i="8"/>
  <c r="J215" i="8"/>
  <c r="F214" i="11" s="1"/>
  <c r="J217" i="8"/>
  <c r="F216" i="11" s="1"/>
  <c r="J218" i="8"/>
  <c r="F217" i="11" s="1"/>
  <c r="J219" i="8"/>
  <c r="F218" i="11" s="1"/>
  <c r="J220" i="8"/>
  <c r="F219" i="11" s="1"/>
  <c r="J226" i="8"/>
  <c r="J227" i="8"/>
  <c r="F226" i="11" s="1"/>
  <c r="J228" i="8"/>
  <c r="F227" i="11" s="1"/>
  <c r="J230" i="8"/>
  <c r="K230" i="8" s="1"/>
  <c r="G229" i="11" s="1"/>
  <c r="J232" i="8"/>
  <c r="J233" i="8"/>
  <c r="F232" i="11" s="1"/>
  <c r="J234" i="8"/>
  <c r="F233" i="11" s="1"/>
  <c r="J235" i="8"/>
  <c r="F234" i="11" s="1"/>
  <c r="J236" i="8"/>
  <c r="F235" i="11" s="1"/>
  <c r="J238" i="8"/>
  <c r="J239" i="8"/>
  <c r="F238" i="11" s="1"/>
  <c r="J240" i="8"/>
  <c r="F239" i="11" s="1"/>
  <c r="J241" i="8"/>
  <c r="F240" i="11" s="1"/>
  <c r="J242" i="8"/>
  <c r="F241" i="11" s="1"/>
  <c r="J243" i="8"/>
  <c r="F242" i="11" s="1"/>
  <c r="J244" i="8"/>
  <c r="F243" i="11" s="1"/>
  <c r="J246" i="8"/>
  <c r="J247" i="8"/>
  <c r="F246" i="11" s="1"/>
  <c r="J248" i="8"/>
  <c r="F247" i="11" s="1"/>
  <c r="J249" i="8"/>
  <c r="F248" i="11" s="1"/>
  <c r="J250" i="8"/>
  <c r="F249" i="11" s="1"/>
  <c r="J251" i="8"/>
  <c r="F250" i="11" s="1"/>
  <c r="J252" i="8"/>
  <c r="F251" i="11" s="1"/>
  <c r="J4" i="8"/>
  <c r="F4" i="11" s="1"/>
  <c r="D13" i="11"/>
  <c r="D36" i="11"/>
  <c r="D37" i="11"/>
  <c r="D88" i="11"/>
  <c r="D89" i="11"/>
  <c r="D159" i="11"/>
  <c r="I181" i="8"/>
  <c r="E245" i="11" l="1"/>
  <c r="E231" i="11"/>
  <c r="L230" i="8"/>
  <c r="D231" i="16" s="1"/>
  <c r="E225" i="11"/>
  <c r="E213" i="11"/>
  <c r="E204" i="11"/>
  <c r="E189" i="11"/>
  <c r="E171" i="11"/>
  <c r="E149" i="11"/>
  <c r="E130" i="11"/>
  <c r="E119" i="11"/>
  <c r="E98" i="11"/>
  <c r="E64" i="11"/>
  <c r="E46" i="11"/>
  <c r="E27" i="11"/>
  <c r="E4" i="11"/>
  <c r="W254" i="13"/>
  <c r="N254" i="13"/>
  <c r="X254" i="13"/>
  <c r="R254" i="13"/>
  <c r="H254" i="13"/>
  <c r="J254" i="13"/>
  <c r="K254" i="13"/>
  <c r="V254" i="13"/>
  <c r="O254" i="13"/>
  <c r="P254" i="13"/>
  <c r="Q254" i="13"/>
  <c r="S254" i="13"/>
  <c r="T254" i="13"/>
  <c r="U254" i="13"/>
  <c r="L254" i="13"/>
  <c r="M254" i="13"/>
  <c r="K238" i="8"/>
  <c r="G237" i="11" s="1"/>
  <c r="K205" i="8"/>
  <c r="G204" i="11" s="1"/>
  <c r="F204" i="11"/>
  <c r="K198" i="8"/>
  <c r="G198" i="11" s="1"/>
  <c r="F198" i="11"/>
  <c r="K195" i="8"/>
  <c r="G195" i="11" s="1"/>
  <c r="F195" i="11"/>
  <c r="K175" i="8"/>
  <c r="G175" i="11" s="1"/>
  <c r="F175" i="11"/>
  <c r="K162" i="8"/>
  <c r="G162" i="11" s="1"/>
  <c r="F162" i="11"/>
  <c r="K147" i="8"/>
  <c r="G147" i="11" s="1"/>
  <c r="F147" i="11"/>
  <c r="K124" i="8"/>
  <c r="G124" i="11" s="1"/>
  <c r="F124" i="11"/>
  <c r="K119" i="8"/>
  <c r="G119" i="11" s="1"/>
  <c r="F119" i="11"/>
  <c r="K110" i="8"/>
  <c r="F110" i="11"/>
  <c r="K72" i="8"/>
  <c r="G72" i="11" s="1"/>
  <c r="F72" i="11"/>
  <c r="K33" i="8"/>
  <c r="G33" i="11" s="1"/>
  <c r="F33" i="11"/>
  <c r="K19" i="8"/>
  <c r="G19" i="11" s="1"/>
  <c r="F19" i="11"/>
  <c r="K4" i="8"/>
  <c r="G4" i="11" s="1"/>
  <c r="F5" i="11"/>
  <c r="K246" i="8"/>
  <c r="G245" i="11" s="1"/>
  <c r="K232" i="8"/>
  <c r="G231" i="11" s="1"/>
  <c r="K226" i="8"/>
  <c r="K217" i="8"/>
  <c r="G216" i="11" s="1"/>
  <c r="K214" i="8"/>
  <c r="G213" i="11" s="1"/>
  <c r="K211" i="8"/>
  <c r="G210" i="11" s="1"/>
  <c r="F210" i="11"/>
  <c r="K200" i="8"/>
  <c r="G200" i="11" s="1"/>
  <c r="F200" i="11"/>
  <c r="K181" i="8"/>
  <c r="G181" i="11" s="1"/>
  <c r="K171" i="8"/>
  <c r="G171" i="11" s="1"/>
  <c r="F171" i="11"/>
  <c r="K149" i="8"/>
  <c r="G149" i="11" s="1"/>
  <c r="F149" i="11"/>
  <c r="K143" i="8"/>
  <c r="G143" i="11" s="1"/>
  <c r="F143" i="11"/>
  <c r="K130" i="8"/>
  <c r="G130" i="11" s="1"/>
  <c r="F130" i="11"/>
  <c r="K98" i="8"/>
  <c r="L98" i="8" s="1"/>
  <c r="D99" i="16" s="1"/>
  <c r="F98" i="11"/>
  <c r="K64" i="8"/>
  <c r="G64" i="11" s="1"/>
  <c r="F64" i="11"/>
  <c r="K46" i="8"/>
  <c r="G46" i="11" s="1"/>
  <c r="F46" i="11"/>
  <c r="K27" i="8"/>
  <c r="G27" i="11" s="1"/>
  <c r="F27" i="11"/>
  <c r="F245" i="11"/>
  <c r="F237" i="11"/>
  <c r="F231" i="11"/>
  <c r="F229" i="11"/>
  <c r="F225" i="11"/>
  <c r="F213" i="11"/>
  <c r="K54" i="8"/>
  <c r="I105" i="8"/>
  <c r="E105" i="11" s="1"/>
  <c r="I221" i="8"/>
  <c r="E220" i="11" s="1"/>
  <c r="I253" i="8"/>
  <c r="E252" i="11" s="1"/>
  <c r="E210" i="11"/>
  <c r="E198" i="11"/>
  <c r="E143" i="11"/>
  <c r="E216" i="11"/>
  <c r="E19" i="11"/>
  <c r="E33" i="11"/>
  <c r="E54" i="11"/>
  <c r="E72" i="11"/>
  <c r="E110" i="11"/>
  <c r="I134" i="8"/>
  <c r="E124" i="11"/>
  <c r="E139" i="11"/>
  <c r="E147" i="11"/>
  <c r="E162" i="11"/>
  <c r="E175" i="11"/>
  <c r="E195" i="11"/>
  <c r="E200" i="11"/>
  <c r="E229" i="11"/>
  <c r="E237" i="11"/>
  <c r="I67" i="8"/>
  <c r="I11" i="8"/>
  <c r="K35" i="8"/>
  <c r="I35" i="8"/>
  <c r="K158" i="8"/>
  <c r="I158" i="8"/>
  <c r="F181" i="11"/>
  <c r="E181" i="11"/>
  <c r="I184" i="8"/>
  <c r="E184" i="11" s="1"/>
  <c r="D181" i="11"/>
  <c r="K85" i="8"/>
  <c r="G85" i="11" s="1"/>
  <c r="I85" i="8"/>
  <c r="L85" i="8" s="1"/>
  <c r="D86" i="16" s="1"/>
  <c r="K11" i="8"/>
  <c r="G11" i="11" s="1"/>
  <c r="K189" i="8"/>
  <c r="L189" i="8" s="1"/>
  <c r="D190" i="16" s="1"/>
  <c r="K139" i="8"/>
  <c r="G139" i="11" s="1"/>
  <c r="H229" i="11" l="1"/>
  <c r="Q53" i="11" s="1"/>
  <c r="W63" i="11" s="1"/>
  <c r="L35" i="8"/>
  <c r="D36" i="16" s="1"/>
  <c r="L158" i="8"/>
  <c r="D159" i="16" s="1"/>
  <c r="L11" i="8"/>
  <c r="D12" i="16" s="1"/>
  <c r="L246" i="8"/>
  <c r="D247" i="16" s="1"/>
  <c r="L238" i="8"/>
  <c r="L232" i="8"/>
  <c r="D233" i="16" s="1"/>
  <c r="L226" i="8"/>
  <c r="D227" i="16" s="1"/>
  <c r="L217" i="8"/>
  <c r="D218" i="16" s="1"/>
  <c r="L214" i="8"/>
  <c r="L211" i="8"/>
  <c r="D212" i="16" s="1"/>
  <c r="L205" i="8"/>
  <c r="L200" i="8"/>
  <c r="D201" i="16" s="1"/>
  <c r="L198" i="8"/>
  <c r="L195" i="8"/>
  <c r="D196" i="16" s="1"/>
  <c r="L181" i="8"/>
  <c r="D182" i="16" s="1"/>
  <c r="L175" i="8"/>
  <c r="D176" i="16" s="1"/>
  <c r="L171" i="8"/>
  <c r="D172" i="16" s="1"/>
  <c r="L162" i="8"/>
  <c r="D163" i="16" s="1"/>
  <c r="L149" i="8"/>
  <c r="D150" i="16" s="1"/>
  <c r="L147" i="8"/>
  <c r="D148" i="16" s="1"/>
  <c r="L143" i="8"/>
  <c r="L139" i="8"/>
  <c r="D140" i="16" s="1"/>
  <c r="L130" i="8"/>
  <c r="L124" i="8"/>
  <c r="D125" i="16" s="1"/>
  <c r="L119" i="8"/>
  <c r="D120" i="16" s="1"/>
  <c r="L110" i="8"/>
  <c r="D111" i="16" s="1"/>
  <c r="L72" i="8"/>
  <c r="D73" i="16" s="1"/>
  <c r="L64" i="8"/>
  <c r="D65" i="16" s="1"/>
  <c r="L54" i="8"/>
  <c r="D55" i="16" s="1"/>
  <c r="L46" i="8"/>
  <c r="D47" i="16" s="1"/>
  <c r="L27" i="8"/>
  <c r="D28" i="16" s="1"/>
  <c r="L19" i="8"/>
  <c r="D20" i="16" s="1"/>
  <c r="L4" i="8"/>
  <c r="D5" i="16" s="1"/>
  <c r="L33" i="8"/>
  <c r="K184" i="8"/>
  <c r="G184" i="11" s="1"/>
  <c r="H19" i="11"/>
  <c r="Q6" i="11" s="1"/>
  <c r="W16" i="11" s="1"/>
  <c r="K94" i="8"/>
  <c r="G94" i="11" s="1"/>
  <c r="H200" i="11"/>
  <c r="Q45" i="11" s="1"/>
  <c r="W55" i="11" s="1"/>
  <c r="H139" i="11"/>
  <c r="Q29" i="11" s="1"/>
  <c r="W39" i="11" s="1"/>
  <c r="G98" i="11"/>
  <c r="K105" i="8"/>
  <c r="G225" i="11"/>
  <c r="K253" i="8"/>
  <c r="H98" i="11"/>
  <c r="Q20" i="11" s="1"/>
  <c r="W30" i="11" s="1"/>
  <c r="G110" i="11"/>
  <c r="K134" i="8"/>
  <c r="G134" i="11" s="1"/>
  <c r="G189" i="11"/>
  <c r="K221" i="8"/>
  <c r="H189" i="11"/>
  <c r="Q42" i="11" s="1"/>
  <c r="W52" i="11" s="1"/>
  <c r="H149" i="11"/>
  <c r="Q32" i="11" s="1"/>
  <c r="W42" i="11" s="1"/>
  <c r="H216" i="11"/>
  <c r="Q49" i="11" s="1"/>
  <c r="W59" i="11" s="1"/>
  <c r="G54" i="11"/>
  <c r="K67" i="8"/>
  <c r="G67" i="11" s="1"/>
  <c r="E67" i="11"/>
  <c r="E134" i="11"/>
  <c r="E11" i="11"/>
  <c r="G35" i="11"/>
  <c r="K41" i="8"/>
  <c r="G41" i="11" s="1"/>
  <c r="E35" i="11"/>
  <c r="I41" i="8"/>
  <c r="H35" i="11"/>
  <c r="Q9" i="11" s="1"/>
  <c r="W19" i="11" s="1"/>
  <c r="I165" i="8"/>
  <c r="E165" i="11" s="1"/>
  <c r="E158" i="11"/>
  <c r="H158" i="11"/>
  <c r="Q33" i="11" s="1"/>
  <c r="W43" i="11" s="1"/>
  <c r="G158" i="11"/>
  <c r="K165" i="8"/>
  <c r="E85" i="11"/>
  <c r="I94" i="8"/>
  <c r="H85" i="11"/>
  <c r="Q18" i="11" s="1"/>
  <c r="W28" i="11" s="1"/>
  <c r="H245" i="11" l="1"/>
  <c r="Q56" i="11" s="1"/>
  <c r="W66" i="11" s="1"/>
  <c r="H11" i="11"/>
  <c r="Q5" i="11" s="1"/>
  <c r="W15" i="11" s="1"/>
  <c r="H231" i="11"/>
  <c r="Q54" i="11" s="1"/>
  <c r="W64" i="11" s="1"/>
  <c r="H147" i="11"/>
  <c r="Q31" i="11" s="1"/>
  <c r="W41" i="11" s="1"/>
  <c r="H162" i="11"/>
  <c r="Q34" i="11" s="1"/>
  <c r="W44" i="11" s="1"/>
  <c r="H124" i="11"/>
  <c r="Q25" i="11" s="1"/>
  <c r="W35" i="11" s="1"/>
  <c r="H72" i="11"/>
  <c r="Q17" i="11" s="1"/>
  <c r="W27" i="11" s="1"/>
  <c r="H27" i="11"/>
  <c r="Q7" i="11" s="1"/>
  <c r="W17" i="11" s="1"/>
  <c r="H4" i="11"/>
  <c r="Q4" i="11" s="1"/>
  <c r="W14" i="11" s="1"/>
  <c r="H225" i="11"/>
  <c r="Q52" i="11" s="1"/>
  <c r="W62" i="11" s="1"/>
  <c r="H175" i="11"/>
  <c r="Q38" i="11" s="1"/>
  <c r="W48" i="11" s="1"/>
  <c r="D239" i="16"/>
  <c r="H237" i="11"/>
  <c r="Q55" i="11" s="1"/>
  <c r="W65" i="11" s="1"/>
  <c r="D215" i="16"/>
  <c r="H213" i="11"/>
  <c r="Q48" i="11" s="1"/>
  <c r="W58" i="11" s="1"/>
  <c r="H210" i="11"/>
  <c r="Q47" i="11" s="1"/>
  <c r="W57" i="11" s="1"/>
  <c r="D206" i="16"/>
  <c r="H204" i="11"/>
  <c r="Q46" i="11" s="1"/>
  <c r="W56" i="11" s="1"/>
  <c r="D199" i="16"/>
  <c r="H198" i="11"/>
  <c r="Q44" i="11" s="1"/>
  <c r="W54" i="11" s="1"/>
  <c r="H195" i="11"/>
  <c r="Q43" i="11" s="1"/>
  <c r="W53" i="11" s="1"/>
  <c r="H181" i="11"/>
  <c r="Q39" i="11" s="1"/>
  <c r="W49" i="11" s="1"/>
  <c r="H171" i="11"/>
  <c r="Q37" i="11" s="1"/>
  <c r="W47" i="11" s="1"/>
  <c r="D144" i="16"/>
  <c r="H143" i="11"/>
  <c r="Q30" i="11" s="1"/>
  <c r="W40" i="11" s="1"/>
  <c r="D131" i="16"/>
  <c r="H130" i="11"/>
  <c r="Q26" i="11" s="1"/>
  <c r="W36" i="11" s="1"/>
  <c r="H119" i="11"/>
  <c r="Q24" i="11" s="1"/>
  <c r="W34" i="11" s="1"/>
  <c r="H110" i="11"/>
  <c r="Q23" i="11" s="1"/>
  <c r="W33" i="11" s="1"/>
  <c r="H64" i="11"/>
  <c r="Q14" i="11" s="1"/>
  <c r="W24" i="11" s="1"/>
  <c r="H54" i="11"/>
  <c r="Q13" i="11" s="1"/>
  <c r="W23" i="11" s="1"/>
  <c r="H46" i="11"/>
  <c r="Q12" i="11" s="1"/>
  <c r="W22" i="11" s="1"/>
  <c r="D34" i="16"/>
  <c r="H33" i="11"/>
  <c r="Q8" i="11" s="1"/>
  <c r="W18" i="11" s="1"/>
  <c r="L184" i="8"/>
  <c r="H184" i="11" s="1"/>
  <c r="R36" i="11" s="1"/>
  <c r="V9" i="11" s="1"/>
  <c r="G10" i="17" s="1"/>
  <c r="L41" i="8"/>
  <c r="L134" i="8"/>
  <c r="H134" i="11" s="1"/>
  <c r="R22" i="11" s="1"/>
  <c r="V7" i="11" s="1"/>
  <c r="M7" i="17" s="1"/>
  <c r="L67" i="8"/>
  <c r="H67" i="11" s="1"/>
  <c r="R11" i="11" s="1"/>
  <c r="V4" i="11" s="1"/>
  <c r="G7" i="17" s="1"/>
  <c r="G220" i="11"/>
  <c r="L221" i="8"/>
  <c r="G252" i="11"/>
  <c r="L253" i="8"/>
  <c r="G105" i="11"/>
  <c r="L105" i="8"/>
  <c r="E41" i="11"/>
  <c r="L165" i="8"/>
  <c r="G165" i="11"/>
  <c r="E94" i="11"/>
  <c r="L94" i="8"/>
  <c r="H105" i="11" l="1"/>
  <c r="R20" i="11" s="1"/>
  <c r="V6" i="11" s="1"/>
  <c r="K7" i="17" s="1"/>
  <c r="H252" i="11"/>
  <c r="R51" i="11" s="1"/>
  <c r="V11" i="11" s="1"/>
  <c r="K10" i="17" s="1"/>
  <c r="H220" i="11"/>
  <c r="R41" i="11" s="1"/>
  <c r="V10" i="11" s="1"/>
  <c r="I10" i="17" s="1"/>
  <c r="H41" i="11"/>
  <c r="R3" i="11" s="1"/>
  <c r="V3" i="11" s="1"/>
  <c r="E7" i="17" s="1"/>
  <c r="H165" i="11"/>
  <c r="R28" i="11" s="1"/>
  <c r="V8" i="11" s="1"/>
  <c r="E10" i="17" s="1"/>
  <c r="H94" i="11"/>
  <c r="R16" i="11" s="1"/>
  <c r="V5" i="11" s="1"/>
  <c r="I7"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D2" authorId="0" shapeId="0" xr:uid="{604F8956-D7F6-42BF-BE86-3A4067A62A90}">
      <text>
        <r>
          <rPr>
            <b/>
            <sz val="9"/>
            <color indexed="81"/>
            <rFont val="MS P ゴシック"/>
            <family val="3"/>
            <charset val="128"/>
          </rPr>
          <t>記入の合計点</t>
        </r>
      </text>
    </comment>
    <comment ref="AE2" authorId="0" shapeId="0" xr:uid="{C6DA697F-DBA9-4D8C-B985-2B01B4A6AB4F}">
      <text>
        <r>
          <rPr>
            <b/>
            <sz val="9"/>
            <color indexed="81"/>
            <rFont val="MS P ゴシック"/>
            <family val="3"/>
            <charset val="128"/>
          </rPr>
          <t xml:space="preserve">採点対象項目
</t>
        </r>
      </text>
    </comment>
    <comment ref="AF2" authorId="0" shapeId="0" xr:uid="{E713EA0A-5E43-40A6-A3AB-AD9DBDEC6982}">
      <text>
        <r>
          <rPr>
            <b/>
            <sz val="9"/>
            <color indexed="81"/>
            <rFont val="MS P ゴシック"/>
            <family val="3"/>
            <charset val="128"/>
          </rPr>
          <t xml:space="preserve">採点対象項目数
</t>
        </r>
        <r>
          <rPr>
            <sz val="9"/>
            <color indexed="81"/>
            <rFont val="MS P ゴシック"/>
            <family val="3"/>
            <charset val="128"/>
          </rPr>
          <t xml:space="preserve">
</t>
        </r>
      </text>
    </comment>
    <comment ref="AG2" authorId="0" shapeId="0" xr:uid="{B8637DC2-DF88-4688-9F9D-2892FB4315EA}">
      <text>
        <r>
          <rPr>
            <b/>
            <sz val="9"/>
            <color indexed="81"/>
            <rFont val="MS P ゴシック"/>
            <family val="3"/>
            <charset val="128"/>
          </rPr>
          <t>項目群での平均採点点</t>
        </r>
      </text>
    </comment>
    <comment ref="AH2" authorId="0" shapeId="0" xr:uid="{57DC05CF-C4BF-4AC5-96C6-B1568A768EF0}">
      <text>
        <r>
          <rPr>
            <b/>
            <sz val="9"/>
            <color indexed="81"/>
            <rFont val="MS P ゴシック"/>
            <family val="3"/>
            <charset val="128"/>
          </rPr>
          <t>項目群でのSDGｓ満点値</t>
        </r>
      </text>
    </comment>
    <comment ref="AI10" authorId="0" shapeId="0" xr:uid="{86D5E4DB-4320-404F-A8D0-A007DC8F079F}">
      <text>
        <r>
          <rPr>
            <b/>
            <sz val="9"/>
            <color indexed="81"/>
            <rFont val="MS P ゴシック"/>
            <family val="3"/>
            <charset val="128"/>
          </rPr>
          <t>項目群での１００％に対する評価点</t>
        </r>
      </text>
    </comment>
  </commentList>
</comments>
</file>

<file path=xl/sharedStrings.xml><?xml version="1.0" encoding="utf-8"?>
<sst xmlns="http://schemas.openxmlformats.org/spreadsheetml/2006/main" count="1781" uniqueCount="541">
  <si>
    <t>会議用資料や事務手続書類の簡素化に取り組んでいる</t>
  </si>
  <si>
    <t>両面印刷、両面コピーを徹底している</t>
  </si>
  <si>
    <t>使用済み用紙の裏面の利用をしている</t>
  </si>
  <si>
    <t>使用済み封筒の再利用をしている</t>
  </si>
  <si>
    <t>Ａ４判化等による文書のスリム化に取り組んでいる</t>
  </si>
  <si>
    <t>使い捨て製品（紙コップ、紙皿、使い捨て容器入りの弁当等）の使用や購入を抑制している</t>
  </si>
  <si>
    <t>再使用又はリサイクルしやすい製品を優先的に購入、使用している</t>
  </si>
  <si>
    <t>コピー機、パソコン、プリンタ等について、リサイクルしやすい素材を使用しているものを採用している</t>
  </si>
  <si>
    <t>詰め替え可能な製品の利用や備品の修理などにより、製品等の長期使用を進めている</t>
  </si>
  <si>
    <t>包装・梱包（段ボール、魚箱等）の削減、再使用に取り組んでいる</t>
  </si>
  <si>
    <t>紙、金属缶、ガラスびん、プラスチック、電池等について、分別回収ボックスの適正配置などにより、ごみの分別を徹底している</t>
    <phoneticPr fontId="1"/>
  </si>
  <si>
    <t>回収した資源ごみがリサイクルされるよう確認している</t>
  </si>
  <si>
    <t>コピー機、プリンターのトナーカートリッジの回収とリサイクルを進めている</t>
  </si>
  <si>
    <t>食べ残し、食品残滓等の有機物質については可能な限りコンポスト化（堆肥化）し、土壌に還元、利用している</t>
  </si>
  <si>
    <t>廃食用油のせっけん等への再利用を行っている</t>
  </si>
  <si>
    <t>包装、梱包等のリサイクルに取り組んでいる</t>
  </si>
  <si>
    <t>簡易包装の推進、多重包装の見直し、量り売り、ばら売りの推進等により、包装紙、容器、買い物袋、食品トレイ、ラップ等の削減に取り組んでいる</t>
  </si>
  <si>
    <t>環境負荷の少ない梱包材への代替に取り組んでいる</t>
    <rPh sb="0" eb="2">
      <t>カンキョウ</t>
    </rPh>
    <rPh sb="2" eb="4">
      <t>フカ</t>
    </rPh>
    <rPh sb="5" eb="6">
      <t>スク</t>
    </rPh>
    <rPh sb="8" eb="9">
      <t>コン</t>
    </rPh>
    <rPh sb="9" eb="11">
      <t>コンポウザイ</t>
    </rPh>
    <phoneticPr fontId="1"/>
  </si>
  <si>
    <t>詰め替え式の容器・製品の販売促進に取り組んでいる</t>
  </si>
  <si>
    <t>リターナブル容器入りの製品の販売促進に取り組んでいる</t>
  </si>
  <si>
    <t>紙パック、食品トレイ、アルミ缶、スチール缶、ペットボトル等の店頭回収・リサイクルに取り組んでいる</t>
  </si>
  <si>
    <t>工程から発生する金属くず、紙くず、廃液などの回収・再利用のための設備を設置し、活用している</t>
  </si>
  <si>
    <t>廃棄物の最終処分先を定期的に、直接、チェックしている</t>
  </si>
  <si>
    <t>廃棄物焼却の際、焼却に適さないものが混入しないよう徹底するとともに、ばい煙の処理、近隣環境への配慮等を行っている</t>
    <phoneticPr fontId="1"/>
  </si>
  <si>
    <t>メタン発生防止のため、生ごみ等の分別・リサイクルや適正な焼却処分を極力行うことにより、有機物の埋立処分を抑制している</t>
  </si>
  <si>
    <t>有害廃棄物、医療廃棄物の管理（リストの作成、マニフェスト、適正処理のチェック）を徹底している</t>
  </si>
  <si>
    <t>日常の管理における大気汚染防止への配慮（燃焼管理等）を行っている</t>
  </si>
  <si>
    <t>大気汚染について、法令による基準より厳しい自主管理基準を設定し、その達成に努めている</t>
  </si>
  <si>
    <t>ばい煙等の測定・監視やばい煙処理設備の点検を定期的に行っている</t>
  </si>
  <si>
    <t>事故や災害の際の汚染防止対策のための準備や訓練を行っている</t>
  </si>
  <si>
    <t>排水処理装置を適切に設置している</t>
  </si>
  <si>
    <t>排水が閉鎖性水域（湖、内湾など）に流入する場合は、窒素・燐の除去対策を講じている</t>
  </si>
  <si>
    <t>排水処理にクローズド・システムを採用している</t>
  </si>
  <si>
    <t>排水に有害物質や有機汚濁物質（生ごみ等）が混入しないようにしている</t>
  </si>
  <si>
    <t>水質汚濁等について、法令による基準より厳しい自主管理基準を設定し、その達成に努めている</t>
  </si>
  <si>
    <t>排水等の測定・監視や排水処理設備の点検を定期的に行っている</t>
  </si>
  <si>
    <t>悪臭防止のため排出口の位置等の配慮を行っている</t>
  </si>
  <si>
    <t>低騒音型機器の使用、防音・防振設備の設置・管理等により騒音・振動を防止するとともに、日常的な測定・監視を実施している</t>
  </si>
  <si>
    <t>夜間照明による光害を防止するための措置を講じている</t>
  </si>
  <si>
    <t>有害性のおそれのある化学物質について、その種類、使用量、保管量、使用方法、使用場所、保管場所等を経時的に把握し、記録管理している</t>
    <rPh sb="10" eb="12">
      <t>カガク</t>
    </rPh>
    <rPh sb="58" eb="60">
      <t>カンリ</t>
    </rPh>
    <phoneticPr fontId="1"/>
  </si>
  <si>
    <t>有害性のおそれのある化学物質の環境への排出量の計測、推定等を行っている</t>
    <rPh sb="10" eb="12">
      <t>カガク</t>
    </rPh>
    <phoneticPr fontId="1"/>
  </si>
  <si>
    <t>有害性のおそれのある化学物質の製品への表示を徹底している</t>
    <rPh sb="10" eb="12">
      <t>カガク</t>
    </rPh>
    <phoneticPr fontId="1"/>
  </si>
  <si>
    <t>有害性のおそれのある物質のタンク、パイプ等の保守・点検を定期的に行っている</t>
  </si>
  <si>
    <t>使用した有害物質を回収するシステムができている</t>
  </si>
  <si>
    <t>有害性のおそれのある物質の輸送、保管等に当たり、事故等の汚染防止のための準備や訓練を行っている</t>
    <rPh sb="20" eb="21">
      <t>トウ</t>
    </rPh>
    <phoneticPr fontId="1"/>
  </si>
  <si>
    <t>有害性のおそれのある物質の削減に取り組んでいる</t>
  </si>
  <si>
    <t>燃料油や溶剤等の揮発の防止に取り組んでいる</t>
  </si>
  <si>
    <t>施設の消毒、除草や害虫駆除に当たり、薬剤使用の削減、合理化等に取り組んでいる</t>
    <rPh sb="14" eb="15">
      <t>トウ</t>
    </rPh>
    <phoneticPr fontId="1"/>
  </si>
  <si>
    <t>ＨＦＣ、ＰＦＣ、ＳＦ６ 等を使用しない製造工程に変換している</t>
    <rPh sb="12" eb="13">
      <t>トウ</t>
    </rPh>
    <phoneticPr fontId="1"/>
  </si>
  <si>
    <t>ＨＦＣ、ＰＦＣ、ＳＦ６ 等を使用している製品を廃棄する際の回収に取り組んでいる</t>
    <rPh sb="12" eb="13">
      <t>トウ</t>
    </rPh>
    <phoneticPr fontId="1"/>
  </si>
  <si>
    <t>雨水の貯留タンクや雨水利用施設の設置等により、雨水利用を行っている</t>
  </si>
  <si>
    <t>汚排水の再利用（中水利用）を行っている</t>
  </si>
  <si>
    <t>節水型の家電製品、水洗トイレ等を積極的に導入している</t>
  </si>
  <si>
    <t>蛇口に節水こま（適量の水を流す機能を持つこま）を設置している</t>
  </si>
  <si>
    <t>地盤沈下が問題となっている地域にあっては、地下水汲み上げの削減を行っている</t>
  </si>
  <si>
    <t>水道配管からの漏洩を定期的に点検している</t>
  </si>
  <si>
    <t>チェック欄数：７</t>
  </si>
  <si>
    <t>製品の小型化・軽量化等により、同一機能に対して資源使用量のミニマム化を指向している</t>
    <rPh sb="7" eb="10">
      <t>ケイリョウカ</t>
    </rPh>
    <phoneticPr fontId="1"/>
  </si>
  <si>
    <t>製品の長寿命化を指向している</t>
  </si>
  <si>
    <t>製品の使用過程でのエネルギー削減を指向している</t>
  </si>
  <si>
    <t>再生資源の積極的利用に取り組んでいる</t>
  </si>
  <si>
    <t>廃棄物の発生抑制のため、モデルチェンジの適正化に取り組んでいる</t>
  </si>
  <si>
    <t>リサイクルしやすいよう、素材の種類や製品の部品点数の削減や、ネジの数を減らすことなどによる解体しやすい構造を指向している</t>
    <phoneticPr fontId="1"/>
  </si>
  <si>
    <t>製品の包装は可能な限り簡素化している</t>
  </si>
  <si>
    <t>自社独自の環境保全型商品等の開発に積極的に取り組んでいる</t>
  </si>
  <si>
    <t>フロン類の回収に取り組んでいる</t>
    <rPh sb="3" eb="4">
      <t>ルイ</t>
    </rPh>
    <phoneticPr fontId="1"/>
  </si>
  <si>
    <t>フロン類の漏洩防止のための留意点など、製品に関する環境への負荷を低減するための消費者への情報提供を行っている</t>
    <rPh sb="3" eb="4">
      <t>ルイ</t>
    </rPh>
    <phoneticPr fontId="1"/>
  </si>
  <si>
    <t>修理部品の長期的な確保に自主的に取り組んでいる</t>
  </si>
  <si>
    <t>使用後の製品、容器包装等回収、リサイクルに取り組んでいる</t>
    <rPh sb="7" eb="9">
      <t>ヨウキ</t>
    </rPh>
    <rPh sb="9" eb="11">
      <t>ホウソウ</t>
    </rPh>
    <rPh sb="11" eb="12">
      <t>トウ</t>
    </rPh>
    <rPh sb="12" eb="14">
      <t>カイシュウ</t>
    </rPh>
    <rPh sb="21" eb="22">
      <t>ト</t>
    </rPh>
    <rPh sb="23" eb="24">
      <t>ク</t>
    </rPh>
    <phoneticPr fontId="1"/>
  </si>
  <si>
    <t>自社製品及び社外から購入する部品等について、想定される環境負荷のチェックリストを作成している</t>
  </si>
  <si>
    <t>新製品開発、モデルチェンジ等にあたり、環境負荷の測定・記録や製品アセスメント（製品が廃棄物になった場合の適正処理困難性の評価、製品の生産から消費、廃棄に至る各段階での環境負荷の評価（ライフサイクルアセスメント）等を含む）を実施している</t>
    <phoneticPr fontId="1"/>
  </si>
  <si>
    <t>製品の使用時や廃棄時の環境負荷の量をカタログ等に表示している</t>
  </si>
  <si>
    <t>既存製品についても、計画的に製品アセスメント等を実施している</t>
  </si>
  <si>
    <t>外部から製品の環境負荷に関するデータの提供の依頼があった場合、協力している</t>
  </si>
  <si>
    <t>再生資源を使用した商品、再生可能な商品、繰り返し使える商品、省資源・省エネルギー型の商品、容器包装を簡素化した商品、エコマーク製品等を重点的に販売している</t>
  </si>
  <si>
    <t>上記商品の販売目標を定め、販売促進に積極的に取り組んでいる</t>
  </si>
  <si>
    <t>販売の際に環境保全型製品の表示、製品アセスメントの結果の表示等を行っている</t>
  </si>
  <si>
    <t>消費者等に環境保全型商品に関する情報を積極的に提供している</t>
  </si>
  <si>
    <t>チェック欄数：２１</t>
  </si>
  <si>
    <t>新規事業を始める際、企画・計画・設計段階、建設段階、運用段階、改修・解体段階のそれぞれの段階における環境影響を評価し、これに基づいて環境保全のため適切な対策を行っている</t>
  </si>
  <si>
    <t>事業実施前に行われた環境影響評価の結果が妥当であったかどうかのフォローアップを、事業中及び事業後に行っている</t>
  </si>
  <si>
    <t>敷地内、壁面、屋上等の緑化を行っている（大気浄化、都市気象の緩和にも資する）</t>
  </si>
  <si>
    <t>地域の自然環境との調和に配慮し、生態系や景観の保全に取り組んでいる</t>
  </si>
  <si>
    <t>環境を改変する代替措置として環境修復（ミティゲーション）を計画・設計に盛り込んでいる</t>
  </si>
  <si>
    <t>建築物の建築・改築に当たり、環境負荷の少ない建築材の使用、建築材の使用合理化に取り組んでいる（合板型等の木材の使用合理化、高炉セメント、再生素材の積極的使用等）</t>
    <rPh sb="10" eb="11">
      <t>トウ</t>
    </rPh>
    <rPh sb="78" eb="79">
      <t>トウ</t>
    </rPh>
    <phoneticPr fontId="1"/>
  </si>
  <si>
    <t>低騒音型の建築機械の使用等により工事騒音・振動の防止に取り組んでいる</t>
  </si>
  <si>
    <t>アスベストや粉じんの飛散防止等に取り組んでいる</t>
  </si>
  <si>
    <t>工事濁水による水質汚濁の防止等に取り組んでいる</t>
  </si>
  <si>
    <t>出入り車輌の排ガス・騒音・振動の防止に取り組んでいる</t>
  </si>
  <si>
    <t>掘削工事、盛土工事における地盤の変化の防止に取り組んでいる</t>
  </si>
  <si>
    <t>工事中の樹木の保護を行っている</t>
  </si>
  <si>
    <t>木材、コンクリート塊、汚泥、残土等の建設副産物の削減、再利用、分別、リサイクルに取り組んでいる</t>
  </si>
  <si>
    <t>フロン、アスベストその他の有害物質の適正処理、代替材の使用等を行っている</t>
  </si>
  <si>
    <t>竣工建築の環境面に配慮した管理、メンテナンス等を行っている</t>
  </si>
  <si>
    <t>建造物の老朽化や運用の診断を行い、改善や環境保全設備の見直し等の提案を行っている</t>
  </si>
  <si>
    <t>建築物の耐久性の向上に取り組んでいる</t>
  </si>
  <si>
    <t>施設の閉鎖時に、環境影響評価を行っている</t>
  </si>
  <si>
    <t>建築物の解体に当たっては、吹きつけアスベストを事前に除去している</t>
    <rPh sb="7" eb="8">
      <t>トウ</t>
    </rPh>
    <phoneticPr fontId="1"/>
  </si>
  <si>
    <t>現状から用途転換をする等の計画プロジェクトの前に環境影響評価を行っている</t>
  </si>
  <si>
    <t>コピー用紙、コンピューター用紙、伝票・事務用箋等、印刷物・パンフレット等、トイレットペーパー、名刺、その他の紙について、再生紙又は未利用繊維への転換を進めている</t>
  </si>
  <si>
    <t>再生パルプの使用率や白色度を考慮した再生紙利用の目標・基準を立て、使用状況を把握しながら取り組んでいる</t>
  </si>
  <si>
    <t>再生パルプ使用率が印刷物等に明記されている</t>
  </si>
  <si>
    <t>エコマーク商品を優先的に購入している</t>
  </si>
  <si>
    <t>間伐材、未利用資源等を利用した製品を積極的に購入、使用している</t>
  </si>
  <si>
    <t>木材の調達に当たり、跡地の緑化・植林・環境修復が適切に行われていることに配慮し、又は跡地緑化等に協力している</t>
    <rPh sb="6" eb="7">
      <t>トウ</t>
    </rPh>
    <phoneticPr fontId="1"/>
  </si>
  <si>
    <t>その他、無漂白製品（衣料品等）、水性塗料等の環境への負荷の少ない製品を優先的に購入、使用している</t>
  </si>
  <si>
    <t>環境に配慮した物品等の調達に係る基準、リストを作成し、現状に合わせて、見直しを行っている</t>
  </si>
  <si>
    <t>基準、リストに基づく調達状況を把握している</t>
  </si>
  <si>
    <t>原料・中間材の購入に当たって環境配慮のチェックを行っている</t>
    <rPh sb="10" eb="11">
      <t>トウ</t>
    </rPh>
    <phoneticPr fontId="1"/>
  </si>
  <si>
    <t>チェック欄数：１１</t>
  </si>
  <si>
    <t>職員等に環境意識の向上や、環境保全活動に必要な教育を行う計画を定めている</t>
    <rPh sb="0" eb="2">
      <t>ショクイン</t>
    </rPh>
    <rPh sb="2" eb="3">
      <t>トウ</t>
    </rPh>
    <rPh sb="4" eb="6">
      <t>カンキョウ</t>
    </rPh>
    <rPh sb="6" eb="8">
      <t>イシキ</t>
    </rPh>
    <rPh sb="9" eb="11">
      <t>コウジョウ</t>
    </rPh>
    <rPh sb="17" eb="19">
      <t>カツドウ</t>
    </rPh>
    <rPh sb="28" eb="30">
      <t>ケイカク</t>
    </rPh>
    <rPh sb="31" eb="32">
      <t>サダ</t>
    </rPh>
    <phoneticPr fontId="1"/>
  </si>
  <si>
    <t>職員等に環境教育を実施している</t>
  </si>
  <si>
    <t>委託・協力会社などの職員等についても、必要な知識、能力等を保有するよう、対応をとっている</t>
  </si>
  <si>
    <t>ボランティア休暇など、組織の制度として支援システムがある</t>
  </si>
  <si>
    <t>環境に関する研究や活動を行っているサークル等に対する支援を行っている</t>
  </si>
  <si>
    <t>通勤等に公共交通機関を利用するよう指導している</t>
  </si>
  <si>
    <t>法規制等の最新情報を常に入手している</t>
    <rPh sb="5" eb="7">
      <t>サイシン</t>
    </rPh>
    <rPh sb="7" eb="9">
      <t>ジョウホウ</t>
    </rPh>
    <rPh sb="10" eb="11">
      <t>ツネ</t>
    </rPh>
    <rPh sb="12" eb="14">
      <t>ニュウシュ</t>
    </rPh>
    <phoneticPr fontId="1"/>
  </si>
  <si>
    <t>環境経営システムを実行するに当たり役割分担や責任、権限などが明確に定められている</t>
    <rPh sb="0" eb="2">
      <t>カンキョウ</t>
    </rPh>
    <rPh sb="2" eb="4">
      <t>ケイエイ</t>
    </rPh>
    <rPh sb="9" eb="11">
      <t>ジッコウ</t>
    </rPh>
    <rPh sb="14" eb="15">
      <t>ア</t>
    </rPh>
    <phoneticPr fontId="1"/>
  </si>
  <si>
    <t>環境保全活動等を所管する役員が任命されている</t>
    <rPh sb="4" eb="6">
      <t>カツドウ</t>
    </rPh>
    <rPh sb="6" eb="7">
      <t>トウ</t>
    </rPh>
    <phoneticPr fontId="1"/>
  </si>
  <si>
    <t>環境保全活動等を実行するに当たり必要な人材や情報、その他の資源が用意できる体制がある</t>
    <rPh sb="4" eb="6">
      <t>カツドウ</t>
    </rPh>
    <rPh sb="6" eb="7">
      <t>トウ</t>
    </rPh>
    <rPh sb="8" eb="10">
      <t>ジッコウ</t>
    </rPh>
    <rPh sb="13" eb="14">
      <t>ア</t>
    </rPh>
    <phoneticPr fontId="1"/>
  </si>
  <si>
    <t>職員の採用の際、環境への意識の高さ、環境に関する知識等を判断材料のひとつにしている</t>
  </si>
  <si>
    <t>環境保全活動に必要な情報やその実績、評価結果などが内部で適切に伝達される仕組みが整えられている</t>
    <rPh sb="2" eb="4">
      <t>ホゼン</t>
    </rPh>
    <phoneticPr fontId="1"/>
  </si>
  <si>
    <t>環境保全活動上、必要な作業手順や運用基準等が明確に定められている</t>
    <rPh sb="2" eb="4">
      <t>ホゼン</t>
    </rPh>
    <phoneticPr fontId="1"/>
  </si>
  <si>
    <t>必要な場合、委託・協力会社などに対しても作業手順や運用基準が徹底されるよう、配慮している</t>
  </si>
  <si>
    <t>協力会社、納入会社、委託業者、子会社等について、環境保全の面から評価し、その選定に活かすとともに、改善支援を行っている</t>
  </si>
  <si>
    <t>委託契約等に環境配慮が契約管理に組み込まれている</t>
  </si>
  <si>
    <t>協力会社、子会社等に教育プログラムを提供している</t>
  </si>
  <si>
    <t>顧客や発注者に対し、環境保全の提案をしている</t>
  </si>
  <si>
    <t>消費者等に対して、情報提供や啓発活動を行っている</t>
  </si>
  <si>
    <t>外部からの情報の提供、公表の依頼に対する窓口を置いている</t>
  </si>
  <si>
    <t>意見聴取を定期的に行い、環境に対する取組の際に考慮している</t>
  </si>
  <si>
    <t>環境に関する基金・団体の設置、既存の基金・団体を支援している（人材派遣、資金面での援助、従業員の給与の端数を集めた寄付、広報活動への協力等）</t>
  </si>
  <si>
    <t>環境関係の基金等へのマッチングギフト（従業員労働組合等の任意の寄付と同額の寄付を事業主として行うこと）を行っている</t>
  </si>
  <si>
    <t>地域のボランティア活動等に積極的に参加し、協力、支援を行っている</t>
  </si>
  <si>
    <t>大学に環境関係の寄付講座を開くなど、研究機関への支援を行っている</t>
  </si>
  <si>
    <t>開発環境保全技術やノウハウについて、海外への情報の提供を行っている</t>
  </si>
  <si>
    <t>技術者の派遣、国内研修の受入等により技術移転の推進を進めている</t>
  </si>
  <si>
    <t>海外における環境対策に資するＮＧＯ活動、緑化等の諸活動に積極的に協力している</t>
  </si>
  <si>
    <t>進出先の従業員、周辺住民等に必要な情報を積極的に提供し、環境配慮に関する企業広報を積極的に行っている</t>
  </si>
  <si>
    <t>進出先の環境配慮の取組に対する本社の支援体制を整備している</t>
  </si>
  <si>
    <t>進出先国の排出基準、目標等を遵守しているとともに、その基準が日本より緩やかな場合は、日本の基準を適用している</t>
  </si>
  <si>
    <t>進出に当たって、進出先の環境に与える影響の事前評価と、進出後の環境影響の事後評価によるフィードバックを行っている</t>
    <rPh sb="3" eb="4">
      <t>トウ</t>
    </rPh>
    <phoneticPr fontId="1"/>
  </si>
  <si>
    <t>投資・融資に当たり、環境面から審査を行っている</t>
    <rPh sb="6" eb="7">
      <t>トウ</t>
    </rPh>
    <phoneticPr fontId="1"/>
  </si>
  <si>
    <t>投資・融資対象事業の環境影響評価に関するノウハウをもっている</t>
  </si>
  <si>
    <t>社会的責任投資（ＳＲＩ）が方針として謳われている</t>
    <rPh sb="0" eb="2">
      <t>シャカイ</t>
    </rPh>
    <rPh sb="2" eb="3">
      <t>テキ</t>
    </rPh>
    <phoneticPr fontId="1"/>
  </si>
  <si>
    <t>環境審査担当のスタッフがいる</t>
  </si>
  <si>
    <t>環境面からの制限業種リストを作成し、融資窓口での制限を徹底するなど、環境上問題のある事業への投融資は制限している</t>
    <phoneticPr fontId="1"/>
  </si>
  <si>
    <t>環境保全に関する公的融資制度の利用を推進している</t>
    <phoneticPr fontId="1"/>
  </si>
  <si>
    <t>リターナブル容器（ビール瓶、一升瓶等）に入った製品を優先的に購入、使用している</t>
    <phoneticPr fontId="1"/>
  </si>
  <si>
    <t>事業活動に伴う重要な環境負荷・環境に関する主要な目標、環境担当者の連絡先等を公表している</t>
    <phoneticPr fontId="1"/>
  </si>
  <si>
    <t>　5 投資・融資における環境配慮</t>
    <rPh sb="3" eb="5">
      <t>トウシ</t>
    </rPh>
    <phoneticPr fontId="1"/>
  </si>
  <si>
    <t>&lt;項目① ： 廃棄物の排出抑制、リサイクル、適正処理&gt;</t>
    <phoneticPr fontId="1"/>
  </si>
  <si>
    <t>&lt;項目② ： 大気汚染、水質汚濁等の防止&gt;</t>
    <phoneticPr fontId="1"/>
  </si>
  <si>
    <t>&lt;項目⑧ ： 環境教育、環境保全のための仕組みの整備&gt;</t>
    <phoneticPr fontId="1"/>
  </si>
  <si>
    <t>&lt;項目⑨ ： その他（情報提供、社会貢献、地域の環境保全ほか）&gt;</t>
    <phoneticPr fontId="1"/>
  </si>
  <si>
    <t>アイドリングストップ等運転方法の配慮（急発進・急加速や空ぶかしの排除、駐停車中のエンジンの停止等）を行っている</t>
    <rPh sb="10" eb="11">
      <t>トウ</t>
    </rPh>
    <phoneticPr fontId="1"/>
  </si>
  <si>
    <t>ハイブリッド車や低燃費車、低排出ガス認定車、電気自動車、圧縮天然ガス自動車等の低公害車の利用に取り組んでいる</t>
    <rPh sb="6" eb="7">
      <t>シャ</t>
    </rPh>
    <rPh sb="8" eb="11">
      <t>テイネンピ</t>
    </rPh>
    <rPh sb="11" eb="12">
      <t>シャ</t>
    </rPh>
    <rPh sb="13" eb="14">
      <t>テイ</t>
    </rPh>
    <rPh sb="14" eb="16">
      <t>ハイシュツ</t>
    </rPh>
    <rPh sb="18" eb="20">
      <t>ニンテイ</t>
    </rPh>
    <rPh sb="20" eb="21">
      <t>シャ</t>
    </rPh>
    <phoneticPr fontId="1"/>
  </si>
  <si>
    <t>（チェック欄）</t>
    <rPh sb="5" eb="6">
      <t>ラン</t>
    </rPh>
    <phoneticPr fontId="1"/>
  </si>
  <si>
    <t>取組状況</t>
    <rPh sb="0" eb="2">
      <t>トリクミ</t>
    </rPh>
    <rPh sb="2" eb="4">
      <t>ジョウキョウ</t>
    </rPh>
    <phoneticPr fontId="1"/>
  </si>
  <si>
    <t>記号</t>
    <rPh sb="0" eb="2">
      <t>キゴウ</t>
    </rPh>
    <phoneticPr fontId="1"/>
  </si>
  <si>
    <t>○</t>
    <phoneticPr fontId="1"/>
  </si>
  <si>
    <t>△</t>
    <phoneticPr fontId="1"/>
  </si>
  <si>
    <t>×</t>
    <phoneticPr fontId="1"/>
  </si>
  <si>
    <t>―</t>
    <phoneticPr fontId="1"/>
  </si>
  <si>
    <t>&lt;項目③ ： 化学物質対策&gt;</t>
    <phoneticPr fontId="1"/>
  </si>
  <si>
    <t xml:space="preserve"> &lt;項目④ ： 節水・水の効率利用&gt;</t>
    <phoneticPr fontId="1"/>
  </si>
  <si>
    <t>&lt;項目⑤ ： 製品の開発・設計等における環境配慮&gt;</t>
    <phoneticPr fontId="1"/>
  </si>
  <si>
    <t>&lt;項目⑥ ： 建築物の建築・解体、開発事業に当たっての環境配慮&gt;</t>
    <rPh sb="22" eb="23">
      <t>トウ</t>
    </rPh>
    <phoneticPr fontId="1"/>
  </si>
  <si>
    <t>&lt;項目⑦ ： グリーン購入&gt;</t>
    <phoneticPr fontId="1"/>
  </si>
  <si>
    <r>
      <t>取組が十分に配慮、実行されている
（</t>
    </r>
    <r>
      <rPr>
        <sz val="12"/>
        <color rgb="FFFF0000"/>
        <rFont val="ＭＳ ゴシック"/>
        <family val="3"/>
        <charset val="128"/>
      </rPr>
      <t>おおむね７割以上対応できている）</t>
    </r>
    <rPh sb="0" eb="2">
      <t>トリクミ</t>
    </rPh>
    <rPh sb="3" eb="5">
      <t>ジュウブン</t>
    </rPh>
    <rPh sb="6" eb="8">
      <t>ハイリョ</t>
    </rPh>
    <rPh sb="9" eb="11">
      <t>ジッコウ</t>
    </rPh>
    <rPh sb="23" eb="24">
      <t>ワリ</t>
    </rPh>
    <rPh sb="24" eb="26">
      <t>イジョウ</t>
    </rPh>
    <rPh sb="26" eb="28">
      <t>タイオウ</t>
    </rPh>
    <phoneticPr fontId="1"/>
  </si>
  <si>
    <r>
      <t xml:space="preserve">取組が実行されているが、十分ではない
</t>
    </r>
    <r>
      <rPr>
        <sz val="12"/>
        <color rgb="FFFF0000"/>
        <rFont val="ＭＳ ゴシック"/>
        <family val="3"/>
        <charset val="128"/>
      </rPr>
      <t>（３割～７割程度の対応の出来である）</t>
    </r>
    <rPh sb="0" eb="2">
      <t>トリクミ</t>
    </rPh>
    <rPh sb="3" eb="5">
      <t>ジッコウ</t>
    </rPh>
    <rPh sb="12" eb="14">
      <t>ジュウブン</t>
    </rPh>
    <rPh sb="21" eb="22">
      <t>ワリ</t>
    </rPh>
    <rPh sb="24" eb="25">
      <t>ワリ</t>
    </rPh>
    <rPh sb="25" eb="27">
      <t>テイド</t>
    </rPh>
    <rPh sb="28" eb="30">
      <t>タイオウ</t>
    </rPh>
    <rPh sb="31" eb="33">
      <t>デキ</t>
    </rPh>
    <phoneticPr fontId="1"/>
  </si>
  <si>
    <r>
      <t xml:space="preserve">該当しない取組
</t>
    </r>
    <r>
      <rPr>
        <sz val="12"/>
        <color rgb="FFFF0000"/>
        <rFont val="ＭＳ ゴシック"/>
        <family val="3"/>
        <charset val="128"/>
      </rPr>
      <t>（事業者として該当していない）</t>
    </r>
    <rPh sb="0" eb="2">
      <t>ガイトウ</t>
    </rPh>
    <rPh sb="5" eb="7">
      <t>トリクミ</t>
    </rPh>
    <rPh sb="9" eb="12">
      <t>ジギョウシャ</t>
    </rPh>
    <rPh sb="15" eb="17">
      <t>ガイトウ</t>
    </rPh>
    <phoneticPr fontId="1"/>
  </si>
  <si>
    <t>秘密文書においても溶解処理等原料リサイクルに配慮している。</t>
    <rPh sb="9" eb="11">
      <t>ヨウカイ</t>
    </rPh>
    <rPh sb="11" eb="13">
      <t>ショリ</t>
    </rPh>
    <rPh sb="13" eb="14">
      <t>トウ</t>
    </rPh>
    <rPh sb="14" eb="16">
      <t>ゲンリョウ</t>
    </rPh>
    <rPh sb="22" eb="24">
      <t>ハイリョ</t>
    </rPh>
    <phoneticPr fontId="1"/>
  </si>
  <si>
    <t>チェック欄数：２３</t>
    <phoneticPr fontId="1"/>
  </si>
  <si>
    <t>廃棄物が適切に処分できるよう、廃棄物の性状に関する情報（WDS等を利用）を処分業者に伝えている。</t>
    <rPh sb="0" eb="3">
      <t>ハイキブツ</t>
    </rPh>
    <rPh sb="4" eb="6">
      <t>テキセツ</t>
    </rPh>
    <rPh sb="7" eb="9">
      <t>ショブン</t>
    </rPh>
    <rPh sb="15" eb="18">
      <t>ハイキブツ</t>
    </rPh>
    <rPh sb="19" eb="21">
      <t>セイジョウ</t>
    </rPh>
    <rPh sb="20" eb="21">
      <t>テキセイ</t>
    </rPh>
    <rPh sb="22" eb="23">
      <t>カン</t>
    </rPh>
    <rPh sb="25" eb="27">
      <t>ジョウホウ</t>
    </rPh>
    <rPh sb="31" eb="32">
      <t>トウ</t>
    </rPh>
    <rPh sb="33" eb="35">
      <t>リヨウ</t>
    </rPh>
    <rPh sb="37" eb="39">
      <t>ショブン</t>
    </rPh>
    <rPh sb="39" eb="41">
      <t>ギョウシャ</t>
    </rPh>
    <rPh sb="42" eb="43">
      <t>ツタ</t>
    </rPh>
    <phoneticPr fontId="1"/>
  </si>
  <si>
    <t>産業廃棄物管理票（マニフェスト）をもとに廃棄物の適正な処理を確認している</t>
    <phoneticPr fontId="1"/>
  </si>
  <si>
    <t>排水に含まれる有害物質が地下浸透しないよう配慮している</t>
    <rPh sb="0" eb="2">
      <t>ハイスイ</t>
    </rPh>
    <rPh sb="3" eb="4">
      <t>フク</t>
    </rPh>
    <rPh sb="7" eb="9">
      <t>ユウガイ</t>
    </rPh>
    <rPh sb="9" eb="11">
      <t>ブッシツ</t>
    </rPh>
    <rPh sb="12" eb="14">
      <t>チカ</t>
    </rPh>
    <rPh sb="14" eb="16">
      <t>シントウ</t>
    </rPh>
    <rPh sb="21" eb="23">
      <t>ハイリョ</t>
    </rPh>
    <phoneticPr fontId="1"/>
  </si>
  <si>
    <t>　2 温室効果ガス特定フロン（CFC,CHFC等)、代替フロン（ＨＦＣ、ＰＦＣ、ＳＦ６ 等）の排出抑制、削減、適正処理</t>
    <rPh sb="9" eb="11">
      <t>トクテイ</t>
    </rPh>
    <rPh sb="23" eb="24">
      <t>トウ</t>
    </rPh>
    <rPh sb="26" eb="28">
      <t>ダイガ</t>
    </rPh>
    <rPh sb="52" eb="54">
      <t>サクゲン</t>
    </rPh>
    <phoneticPr fontId="1"/>
  </si>
  <si>
    <t>環境教育の有効性を確認する効果測定等をおこなっている。</t>
    <rPh sb="0" eb="2">
      <t>カンキョウ</t>
    </rPh>
    <rPh sb="2" eb="4">
      <t>キョウイク</t>
    </rPh>
    <rPh sb="5" eb="8">
      <t>ユウコウセイ</t>
    </rPh>
    <rPh sb="9" eb="11">
      <t>カクニン</t>
    </rPh>
    <rPh sb="13" eb="15">
      <t>コウカ</t>
    </rPh>
    <rPh sb="15" eb="17">
      <t>ソクテイ</t>
    </rPh>
    <rPh sb="17" eb="18">
      <t>トウ</t>
    </rPh>
    <phoneticPr fontId="1"/>
  </si>
  <si>
    <t>業務プロセスについて法規制に対しての遵守評価がおこなわれている</t>
    <rPh sb="0" eb="2">
      <t>ギョウム</t>
    </rPh>
    <rPh sb="10" eb="11">
      <t>ホウ</t>
    </rPh>
    <rPh sb="11" eb="13">
      <t>キセイ</t>
    </rPh>
    <rPh sb="14" eb="15">
      <t>タイ</t>
    </rPh>
    <rPh sb="18" eb="20">
      <t>ジュンシュ</t>
    </rPh>
    <rPh sb="20" eb="22">
      <t>ヒョウカ</t>
    </rPh>
    <phoneticPr fontId="1"/>
  </si>
  <si>
    <t>温暖化対策や環境保全を目的とした設備・機器導入を設備計画に反映している</t>
    <rPh sb="0" eb="3">
      <t>オンダンカ</t>
    </rPh>
    <rPh sb="3" eb="5">
      <t>タイサク</t>
    </rPh>
    <rPh sb="6" eb="8">
      <t>カンキョウ</t>
    </rPh>
    <rPh sb="8" eb="10">
      <t>ホゼン</t>
    </rPh>
    <rPh sb="11" eb="13">
      <t>モクテキ</t>
    </rPh>
    <rPh sb="16" eb="18">
      <t>セツビ</t>
    </rPh>
    <rPh sb="19" eb="21">
      <t>キキ</t>
    </rPh>
    <rPh sb="21" eb="23">
      <t>ドウニュウ</t>
    </rPh>
    <rPh sb="24" eb="26">
      <t>セツビ</t>
    </rPh>
    <rPh sb="26" eb="28">
      <t>ケイカク</t>
    </rPh>
    <rPh sb="29" eb="31">
      <t>ハンエイ</t>
    </rPh>
    <phoneticPr fontId="1"/>
  </si>
  <si>
    <r>
      <rPr>
        <sz val="11"/>
        <rFont val="ＭＳ Ｐゴシック"/>
        <family val="3"/>
        <charset val="128"/>
      </rPr>
      <t>業務プロセスにおいて廃棄物及び不良材等の発生抑制に取り組んでいる</t>
    </r>
    <rPh sb="0" eb="2">
      <t>ギョウム</t>
    </rPh>
    <rPh sb="10" eb="13">
      <t>ハイキブツ</t>
    </rPh>
    <rPh sb="13" eb="14">
      <t>オヨ</t>
    </rPh>
    <rPh sb="15" eb="17">
      <t>フリョウ</t>
    </rPh>
    <rPh sb="17" eb="18">
      <t>ザイ</t>
    </rPh>
    <rPh sb="18" eb="19">
      <t>トウ</t>
    </rPh>
    <rPh sb="20" eb="22">
      <t>ハッセイ</t>
    </rPh>
    <rPh sb="22" eb="24">
      <t>ヨクセイ</t>
    </rPh>
    <rPh sb="25" eb="26">
      <t>ト</t>
    </rPh>
    <rPh sb="27" eb="28">
      <t>ク</t>
    </rPh>
    <phoneticPr fontId="1"/>
  </si>
  <si>
    <r>
      <t>大気汚染の少ないプロセス・機器（低ＮＯｘ燃焼・</t>
    </r>
    <r>
      <rPr>
        <sz val="11"/>
        <rFont val="ＭＳ Ｐゴシック"/>
        <family val="3"/>
        <charset val="128"/>
      </rPr>
      <t>粉塵発生機器など）を採用している</t>
    </r>
    <rPh sb="23" eb="25">
      <t>フンジン</t>
    </rPh>
    <rPh sb="25" eb="27">
      <t>ハッセイ</t>
    </rPh>
    <phoneticPr fontId="1"/>
  </si>
  <si>
    <r>
      <t>水質汚濁の少ない</t>
    </r>
    <r>
      <rPr>
        <sz val="11"/>
        <rFont val="ＭＳ Ｐゴシック"/>
        <family val="3"/>
        <charset val="128"/>
      </rPr>
      <t>工事・プロセス・機器（廃液の回収・再利用など）を採用している</t>
    </r>
    <rPh sb="8" eb="10">
      <t>コウジ</t>
    </rPh>
    <phoneticPr fontId="1"/>
  </si>
  <si>
    <r>
      <t>チェック欄数：</t>
    </r>
    <r>
      <rPr>
        <sz val="11"/>
        <rFont val="ＭＳ Ｐゴシック"/>
        <family val="3"/>
        <charset val="128"/>
      </rPr>
      <t>１９</t>
    </r>
    <phoneticPr fontId="1"/>
  </si>
  <si>
    <r>
      <t>雨水を地下浸透させる設備（浸透升、</t>
    </r>
    <r>
      <rPr>
        <sz val="11"/>
        <rFont val="ＭＳ Ｐゴシック"/>
        <family val="3"/>
        <charset val="128"/>
      </rPr>
      <t>透水性舗装等）の導入や工夫等、雨水流出抑制行っている</t>
    </r>
    <rPh sb="0" eb="2">
      <t>アマミズ</t>
    </rPh>
    <rPh sb="15" eb="16">
      <t>マス</t>
    </rPh>
    <rPh sb="17" eb="19">
      <t>トウスイ</t>
    </rPh>
    <rPh sb="19" eb="20">
      <t>セイ</t>
    </rPh>
    <rPh sb="20" eb="22">
      <t>ホソウ</t>
    </rPh>
    <rPh sb="32" eb="34">
      <t>ウスイ</t>
    </rPh>
    <rPh sb="34" eb="36">
      <t>リュウシュツ</t>
    </rPh>
    <rPh sb="36" eb="38">
      <t>ヨクセイ</t>
    </rPh>
    <phoneticPr fontId="1"/>
  </si>
  <si>
    <r>
      <t>発注者及び設計者に対し、</t>
    </r>
    <r>
      <rPr>
        <sz val="11"/>
        <rFont val="ＭＳ Ｐゴシック"/>
        <family val="3"/>
        <charset val="128"/>
      </rPr>
      <t>省エネルギー、建設副産物のリサイクル、合板型枠の使用合理化等、環境保全の提案をしている</t>
    </r>
    <rPh sb="12" eb="13">
      <t>ショウ</t>
    </rPh>
    <phoneticPr fontId="1"/>
  </si>
  <si>
    <r>
      <t>再生材料から作られた製品を優先的に、</t>
    </r>
    <r>
      <rPr>
        <sz val="11"/>
        <rFont val="ＭＳ Ｐゴシック"/>
        <family val="3"/>
        <charset val="128"/>
      </rPr>
      <t>あるいは再生パルプ使用率を確認し購入、使用している</t>
    </r>
    <rPh sb="13" eb="16">
      <t>ユウセンテキ</t>
    </rPh>
    <rPh sb="22" eb="24">
      <t>サイセイ</t>
    </rPh>
    <rPh sb="27" eb="29">
      <t>シヨウ</t>
    </rPh>
    <rPh sb="29" eb="30">
      <t>リツ</t>
    </rPh>
    <rPh sb="31" eb="33">
      <t>カクニン</t>
    </rPh>
    <phoneticPr fontId="1"/>
  </si>
  <si>
    <r>
      <t>職員等の</t>
    </r>
    <r>
      <rPr>
        <sz val="11"/>
        <rFont val="ＭＳ Ｐゴシック"/>
        <family val="3"/>
        <charset val="128"/>
      </rPr>
      <t>力量評価や環境保全上必要な資格、能力等を保有できるように養成している</t>
    </r>
    <rPh sb="4" eb="6">
      <t>リキリョウ</t>
    </rPh>
    <rPh sb="6" eb="8">
      <t>ヒョウカ</t>
    </rPh>
    <phoneticPr fontId="1"/>
  </si>
  <si>
    <r>
      <t>環境保全活動等を実行するに当たり、</t>
    </r>
    <r>
      <rPr>
        <sz val="11"/>
        <rFont val="ＭＳ Ｐゴシック"/>
        <family val="3"/>
        <charset val="128"/>
      </rPr>
      <t>全組織的に推進する体制となっている</t>
    </r>
    <rPh sb="2" eb="4">
      <t>ホゼン</t>
    </rPh>
    <rPh sb="4" eb="6">
      <t>カツドウ</t>
    </rPh>
    <rPh sb="6" eb="7">
      <t>トウ</t>
    </rPh>
    <rPh sb="8" eb="10">
      <t>ジッコウ</t>
    </rPh>
    <rPh sb="13" eb="14">
      <t>ア</t>
    </rPh>
    <rPh sb="17" eb="18">
      <t>ゼン</t>
    </rPh>
    <rPh sb="18" eb="21">
      <t>ソシキテキ</t>
    </rPh>
    <rPh sb="22" eb="24">
      <t>スイシン</t>
    </rPh>
    <rPh sb="26" eb="28">
      <t>タイセイ</t>
    </rPh>
    <phoneticPr fontId="1"/>
  </si>
  <si>
    <r>
      <t>外部からの意見や苦情、問い合わせなどを受け付け、対応し、</t>
    </r>
    <r>
      <rPr>
        <sz val="11"/>
        <rFont val="ＭＳ Ｐゴシック"/>
        <family val="3"/>
        <charset val="128"/>
      </rPr>
      <t>情報を管理する仕組みが整えられている</t>
    </r>
    <rPh sb="28" eb="30">
      <t>ジョウホウ</t>
    </rPh>
    <rPh sb="31" eb="33">
      <t>カンリ</t>
    </rPh>
    <phoneticPr fontId="1"/>
  </si>
  <si>
    <t>　3 環境保全に関する社内、団体等への参加・支援</t>
    <rPh sb="11" eb="13">
      <t>シャナイ</t>
    </rPh>
    <phoneticPr fontId="1"/>
  </si>
  <si>
    <r>
      <t>環境に関連する表彰制度</t>
    </r>
    <r>
      <rPr>
        <sz val="11"/>
        <rFont val="ＭＳ Ｐゴシック"/>
        <family val="3"/>
        <charset val="128"/>
      </rPr>
      <t>等のインセンティブをはかっている</t>
    </r>
    <rPh sb="11" eb="12">
      <t>トウ</t>
    </rPh>
    <phoneticPr fontId="1"/>
  </si>
  <si>
    <r>
      <t>チェック欄数：</t>
    </r>
    <r>
      <rPr>
        <sz val="11"/>
        <rFont val="ＭＳ Ｐゴシック"/>
        <family val="3"/>
        <charset val="128"/>
      </rPr>
      <t>２３</t>
    </r>
    <phoneticPr fontId="1"/>
  </si>
  <si>
    <r>
      <t>チェック欄数：</t>
    </r>
    <r>
      <rPr>
        <sz val="11"/>
        <rFont val="ＭＳ Ｐゴシック"/>
        <family val="3"/>
        <charset val="128"/>
      </rPr>
      <t>３２</t>
    </r>
    <phoneticPr fontId="1"/>
  </si>
  <si>
    <t>電子メディア、プロジェクタ利用等によるペーパーレス化に取り組んでいる</t>
    <rPh sb="13" eb="15">
      <t>リヨウ</t>
    </rPh>
    <phoneticPr fontId="1"/>
  </si>
  <si>
    <t>特定フロン、代替フロン類をどれだけ使用し、漏出しているか把握している</t>
    <rPh sb="0" eb="2">
      <t>トクテイ</t>
    </rPh>
    <rPh sb="6" eb="8">
      <t>ダイガエ</t>
    </rPh>
    <rPh sb="11" eb="12">
      <t>ルイ</t>
    </rPh>
    <phoneticPr fontId="1"/>
  </si>
  <si>
    <t>フロン使用機器について不調時の修理、漏洩防止、法令に定められた定期点検等がおこなわれ、履歴を記録・保存している</t>
    <rPh sb="3" eb="5">
      <t>シヨウ</t>
    </rPh>
    <rPh sb="5" eb="7">
      <t>キキ</t>
    </rPh>
    <rPh sb="11" eb="13">
      <t>フチョウ</t>
    </rPh>
    <rPh sb="13" eb="14">
      <t>ジ</t>
    </rPh>
    <rPh sb="15" eb="17">
      <t>シュウリ</t>
    </rPh>
    <rPh sb="18" eb="20">
      <t>ロウエイ</t>
    </rPh>
    <rPh sb="20" eb="22">
      <t>ボウシ</t>
    </rPh>
    <rPh sb="23" eb="25">
      <t>ホウレイ</t>
    </rPh>
    <rPh sb="26" eb="27">
      <t>サダ</t>
    </rPh>
    <rPh sb="31" eb="33">
      <t>テイキ</t>
    </rPh>
    <rPh sb="33" eb="35">
      <t>テンケン</t>
    </rPh>
    <rPh sb="35" eb="36">
      <t>トウ</t>
    </rPh>
    <rPh sb="43" eb="45">
      <t>リレキ</t>
    </rPh>
    <rPh sb="46" eb="48">
      <t>キロク</t>
    </rPh>
    <rPh sb="49" eb="51">
      <t>ホゾン</t>
    </rPh>
    <phoneticPr fontId="1"/>
  </si>
  <si>
    <t>対象数</t>
    <rPh sb="0" eb="2">
      <t>タイショウ</t>
    </rPh>
    <rPh sb="2" eb="3">
      <t>スウ</t>
    </rPh>
    <phoneticPr fontId="1"/>
  </si>
  <si>
    <t>対象</t>
    <rPh sb="0" eb="2">
      <t>タイショウ</t>
    </rPh>
    <phoneticPr fontId="1"/>
  </si>
  <si>
    <t>評価点</t>
    <rPh sb="0" eb="2">
      <t>ヒョウカ</t>
    </rPh>
    <rPh sb="2" eb="3">
      <t>テン</t>
    </rPh>
    <phoneticPr fontId="1"/>
  </si>
  <si>
    <t>小計</t>
    <rPh sb="0" eb="2">
      <t>ショウケイ</t>
    </rPh>
    <phoneticPr fontId="1"/>
  </si>
  <si>
    <t>記入点</t>
    <rPh sb="0" eb="2">
      <t>キニュウ</t>
    </rPh>
    <rPh sb="2" eb="3">
      <t>テン</t>
    </rPh>
    <phoneticPr fontId="1"/>
  </si>
  <si>
    <t>&lt;項目① ： 廃棄物の排出抑制、リサイクル、適正処理&gt;</t>
  </si>
  <si>
    <t>&lt;項目② ： 大気汚染、水質汚濁等の防止&gt;</t>
  </si>
  <si>
    <t>&lt;項目③ ： 化学物質対策&gt;</t>
  </si>
  <si>
    <t xml:space="preserve"> &lt;項目④ ： 節水・水の効率利用&gt;</t>
  </si>
  <si>
    <t>&lt;項目⑤ ： 製品の開発・設計等における環境配慮&gt;</t>
  </si>
  <si>
    <t>&lt;項目⑦ ： グリーン購入&gt;</t>
  </si>
  <si>
    <t>&lt;項目⑧ ： 環境教育、環境保全のための仕組みの整備&gt;</t>
  </si>
  <si>
    <t>&lt;項目⑨ ： その他（情報提供、社会貢献、地域の環境保全ほか）&gt;</t>
  </si>
  <si>
    <t>　1 紙の使用量の抑制（再生紙については「グリーン購入」参照）</t>
  </si>
  <si>
    <t>　2 廃棄物の発生そのものを抑える取組</t>
  </si>
  <si>
    <t>　3 オフィス等におけるリサイクルの促進</t>
  </si>
  <si>
    <t>　4 出荷・販売等に際しての梱包等に関する配慮</t>
  </si>
  <si>
    <t>　5 生産工程における取組</t>
  </si>
  <si>
    <t>　6 産業廃棄物等の適正処理</t>
  </si>
  <si>
    <t>　1 大気汚染物質排出量の削減</t>
  </si>
  <si>
    <t>　2 水質汚濁物質排出量の削減</t>
  </si>
  <si>
    <t>　3 悪臭、騒音、振動等の防止</t>
  </si>
  <si>
    <t>　1 化学物質の管理の徹底</t>
  </si>
  <si>
    <t>　1 製品（プライベートブランド商品を含む）設計に当たっての環境配慮</t>
  </si>
  <si>
    <t>　2 製品の出荷、販売後における環境負荷の削減</t>
  </si>
  <si>
    <t>　3 製品（プライベートブランド商品を含む）に係る製品アセスメント等</t>
  </si>
  <si>
    <t>　4 環境保全型商品等の販売及び消費者に対する情報提供</t>
  </si>
  <si>
    <t>　1 新規事業を始める際の環境影響評価・環境配慮</t>
  </si>
  <si>
    <t>　2 環境整備と周辺の自然環境の保全</t>
  </si>
  <si>
    <t>　3 環境負荷の少ない建築材の使用等</t>
  </si>
  <si>
    <t>　4 環境に配慮した工法</t>
  </si>
  <si>
    <t>　5 建築物、構築物の環境への影響を予防するための方策</t>
  </si>
  <si>
    <t>　6 施設閉鎖、建築物の解体等の際の環境配慮</t>
  </si>
  <si>
    <t>　1 再生紙の使用</t>
  </si>
  <si>
    <t>　2 その他環境に配慮した物品等の購入、使用</t>
  </si>
  <si>
    <t>　3 環境に配慮した物品等の調達に係る基準等</t>
  </si>
  <si>
    <t>　1 環境保全に関する職員等への教育、意識の向上</t>
  </si>
  <si>
    <t>　2 職員等の自主的なボランティア活動に対する支援</t>
  </si>
  <si>
    <t>　3 通勤に係る環境への負荷の低減</t>
  </si>
  <si>
    <t>　4 法規制等への対応</t>
  </si>
  <si>
    <t>　5 環境対応のための組織体制整備</t>
  </si>
  <si>
    <t>　6 コミュニケーション</t>
  </si>
  <si>
    <t>　7 運用管理</t>
  </si>
  <si>
    <t>　8 取引先への働きかけ等</t>
  </si>
  <si>
    <t>　1 事業上の環境に関する情報の提供、公表</t>
  </si>
  <si>
    <t>　2 環境に関する取組等に関する外部の関係者の意見等の聴取</t>
  </si>
  <si>
    <t>　4 国際協力及び海外における環境配慮</t>
  </si>
  <si>
    <t>⑨ その他</t>
  </si>
  <si>
    <t>⑨ その他</t>
    <phoneticPr fontId="1"/>
  </si>
  <si>
    <t>⑧ 環境教育、環境保全</t>
  </si>
  <si>
    <t>⑧ 環境教育、環境保全</t>
    <phoneticPr fontId="1"/>
  </si>
  <si>
    <t>⑦ グリーン購入</t>
  </si>
  <si>
    <t>⑦ グリーン購入</t>
    <phoneticPr fontId="1"/>
  </si>
  <si>
    <t>① 廃棄物</t>
  </si>
  <si>
    <t>① 廃棄物</t>
    <phoneticPr fontId="1"/>
  </si>
  <si>
    <t>② 大気汚染、水質汚濁</t>
  </si>
  <si>
    <t>② 大気汚染、水質汚濁</t>
    <phoneticPr fontId="1"/>
  </si>
  <si>
    <t>③ 化学物質</t>
  </si>
  <si>
    <t>③ 化学物質</t>
    <phoneticPr fontId="1"/>
  </si>
  <si>
    <t>④ 節水・水の利用</t>
  </si>
  <si>
    <t>④ 節水・水の利用</t>
    <phoneticPr fontId="1"/>
  </si>
  <si>
    <t>⑤ 製品の開発・設計</t>
  </si>
  <si>
    <t>⑤ 製品の開発・設計</t>
    <phoneticPr fontId="1"/>
  </si>
  <si>
    <t>⑥ 事業の環境配慮</t>
  </si>
  <si>
    <t>⑥ 事業の環境配慮</t>
    <phoneticPr fontId="1"/>
  </si>
  <si>
    <t>　1 紙の使用量の抑制</t>
    <phoneticPr fontId="1"/>
  </si>
  <si>
    <t>　3 リサイクルの促進</t>
    <phoneticPr fontId="1"/>
  </si>
  <si>
    <t>　2 廃棄物の発生抑制</t>
    <rPh sb="7" eb="9">
      <t>ハッセイ</t>
    </rPh>
    <rPh sb="9" eb="11">
      <t>ヨクセイ</t>
    </rPh>
    <phoneticPr fontId="1"/>
  </si>
  <si>
    <t>　4 梱包等に関する配慮</t>
    <phoneticPr fontId="1"/>
  </si>
  <si>
    <t>　5 生産工程</t>
    <phoneticPr fontId="1"/>
  </si>
  <si>
    <t>　6 適正処理</t>
    <phoneticPr fontId="1"/>
  </si>
  <si>
    <t>　1 大気汚染物質排出量削減</t>
    <phoneticPr fontId="1"/>
  </si>
  <si>
    <t>　2 水質汚濁物質排出量削減</t>
    <phoneticPr fontId="1"/>
  </si>
  <si>
    <t>　3 悪臭、騒音、振動等</t>
    <phoneticPr fontId="1"/>
  </si>
  <si>
    <t>　1 化学物質の管理</t>
    <phoneticPr fontId="1"/>
  </si>
  <si>
    <t>　2 温室効果ガス</t>
    <phoneticPr fontId="1"/>
  </si>
  <si>
    <t>　1 節水・水の利用</t>
    <phoneticPr fontId="1"/>
  </si>
  <si>
    <t>　1 製品設計</t>
    <phoneticPr fontId="1"/>
  </si>
  <si>
    <t>　2 製品の環境負荷の削減</t>
    <phoneticPr fontId="1"/>
  </si>
  <si>
    <t>　3 製品環境アセスメント等</t>
    <rPh sb="5" eb="7">
      <t>カンキョウ</t>
    </rPh>
    <phoneticPr fontId="1"/>
  </si>
  <si>
    <t>　4 販売及び情報提供</t>
    <phoneticPr fontId="1"/>
  </si>
  <si>
    <t>　1 環境影響評価・環境配慮</t>
    <phoneticPr fontId="1"/>
  </si>
  <si>
    <t>　2 環境整備・自然環境の保全</t>
    <phoneticPr fontId="1"/>
  </si>
  <si>
    <t>　4 環境配慮工法</t>
    <phoneticPr fontId="1"/>
  </si>
  <si>
    <t>　5 建築物、構築物の予防方策</t>
    <phoneticPr fontId="1"/>
  </si>
  <si>
    <t>　6 建築物等の解体</t>
    <rPh sb="6" eb="7">
      <t>トウ</t>
    </rPh>
    <phoneticPr fontId="1"/>
  </si>
  <si>
    <t>　3 環境負荷の少ない材料</t>
    <rPh sb="11" eb="13">
      <t>ザイリョウ</t>
    </rPh>
    <phoneticPr fontId="1"/>
  </si>
  <si>
    <t>　2 物品等の購入、使用</t>
    <phoneticPr fontId="1"/>
  </si>
  <si>
    <t>　3 調達に係る基準等</t>
    <phoneticPr fontId="1"/>
  </si>
  <si>
    <t>　1 環境教育、意識の向上</t>
    <phoneticPr fontId="1"/>
  </si>
  <si>
    <t>　3 通勤への環境負荷</t>
    <rPh sb="7" eb="9">
      <t>カンキョウ</t>
    </rPh>
    <phoneticPr fontId="1"/>
  </si>
  <si>
    <t>　4 法規制等の対応</t>
    <phoneticPr fontId="1"/>
  </si>
  <si>
    <t>　5 組織体制整備</t>
    <phoneticPr fontId="1"/>
  </si>
  <si>
    <t>　8 取引先</t>
    <phoneticPr fontId="1"/>
  </si>
  <si>
    <t>　5 投資・融資</t>
    <phoneticPr fontId="1"/>
  </si>
  <si>
    <t>　4 国際協力及び海外</t>
    <phoneticPr fontId="1"/>
  </si>
  <si>
    <t>　3 社内、団体等</t>
    <phoneticPr fontId="1"/>
  </si>
  <si>
    <t>　2 外部の関係者</t>
    <phoneticPr fontId="1"/>
  </si>
  <si>
    <t>　1 環境情報の提供、公表</t>
    <rPh sb="3" eb="5">
      <t>カンキョウ</t>
    </rPh>
    <phoneticPr fontId="1"/>
  </si>
  <si>
    <t>　2 自主的ボランティア活動支援</t>
    <phoneticPr fontId="1"/>
  </si>
  <si>
    <t>チェック欄数：２１</t>
    <phoneticPr fontId="1"/>
  </si>
  <si>
    <t>配点</t>
    <rPh sb="0" eb="2">
      <t>ハイテン</t>
    </rPh>
    <phoneticPr fontId="1"/>
  </si>
  <si>
    <t>対象外</t>
    <phoneticPr fontId="1"/>
  </si>
  <si>
    <t>6 産業廃棄物等の適正処理</t>
    <phoneticPr fontId="1"/>
  </si>
  <si>
    <t>5 生産工程における取組</t>
    <phoneticPr fontId="1"/>
  </si>
  <si>
    <t>4 出荷・販売等に際しての梱包等に関する配慮</t>
    <phoneticPr fontId="1"/>
  </si>
  <si>
    <t>3 オフィス等におけるリサイクルの促進</t>
    <phoneticPr fontId="1"/>
  </si>
  <si>
    <t>2 廃棄物の発生そのものを抑える取組</t>
    <phoneticPr fontId="1"/>
  </si>
  <si>
    <t>1 紙の使用量の抑制（再生紙については「グリーン購入」参照）</t>
    <phoneticPr fontId="1"/>
  </si>
  <si>
    <t>3 悪臭、騒音、振動等の防止</t>
    <phoneticPr fontId="1"/>
  </si>
  <si>
    <t>2 水質汚濁物質排出量の削減</t>
    <phoneticPr fontId="1"/>
  </si>
  <si>
    <t>1 大気汚染物質排出量の削減</t>
    <phoneticPr fontId="1"/>
  </si>
  <si>
    <t>2 温室効果ガス特定フロン（CFC,CHFC等)、代替フロン（ＨＦＣ、ＰＦＣ、ＳＦ６ 等）の排出抑制、削減、適正処理</t>
    <rPh sb="8" eb="10">
      <t>トクテイ</t>
    </rPh>
    <rPh sb="22" eb="23">
      <t>トウ</t>
    </rPh>
    <rPh sb="25" eb="27">
      <t>ダイガ</t>
    </rPh>
    <rPh sb="51" eb="53">
      <t>サクゲン</t>
    </rPh>
    <phoneticPr fontId="1"/>
  </si>
  <si>
    <t>1 化学物質の管理の徹底</t>
    <phoneticPr fontId="1"/>
  </si>
  <si>
    <t>1 製品（プライベートブランド商品を含む）設計に当たっての環境配慮</t>
    <phoneticPr fontId="1"/>
  </si>
  <si>
    <t>2 製品の出荷、販売後における環境負荷の削減</t>
    <phoneticPr fontId="1"/>
  </si>
  <si>
    <t>3 製品（プライベートブランド商品を含む）に係る製品アセスメント等</t>
    <phoneticPr fontId="1"/>
  </si>
  <si>
    <t>4 環境保全型商品等の販売及び消費者に対する情報提供</t>
    <phoneticPr fontId="1"/>
  </si>
  <si>
    <t>1 新規事業を始める際の環境影響評価・環境配慮</t>
    <phoneticPr fontId="1"/>
  </si>
  <si>
    <t>2 環境整備と周辺の自然環境の保全</t>
    <phoneticPr fontId="1"/>
  </si>
  <si>
    <t>3 環境負荷の少ない建築材の使用等</t>
    <phoneticPr fontId="1"/>
  </si>
  <si>
    <t>4 環境に配慮した工法</t>
    <phoneticPr fontId="1"/>
  </si>
  <si>
    <t>5 建築物、構築物の環境への影響を予防するための方策</t>
    <phoneticPr fontId="1"/>
  </si>
  <si>
    <t>6 施設閉鎖、建築物の解体等の際の環境配慮</t>
    <phoneticPr fontId="1"/>
  </si>
  <si>
    <t>1 再生紙の使用</t>
    <phoneticPr fontId="1"/>
  </si>
  <si>
    <t>2 その他環境に配慮した物品等の購入、使用</t>
    <phoneticPr fontId="1"/>
  </si>
  <si>
    <t>3 環境に配慮した物品等の調達に係る基準等</t>
    <phoneticPr fontId="1"/>
  </si>
  <si>
    <t>1 環境保全に関する職員等への教育、意識の向上</t>
    <phoneticPr fontId="1"/>
  </si>
  <si>
    <t>2 職員等の自主的なボランティア活動に対する支援</t>
    <phoneticPr fontId="1"/>
  </si>
  <si>
    <t>3 通勤に係る環境への負荷の低減</t>
    <phoneticPr fontId="1"/>
  </si>
  <si>
    <t>4 法規制等への対応</t>
    <phoneticPr fontId="1"/>
  </si>
  <si>
    <t>5 環境対応のための組織体制整備</t>
    <phoneticPr fontId="1"/>
  </si>
  <si>
    <t>6 コミュニケーション</t>
    <phoneticPr fontId="1"/>
  </si>
  <si>
    <t>7 運用管理</t>
    <phoneticPr fontId="1"/>
  </si>
  <si>
    <t>8 取引先への働きかけ等</t>
    <phoneticPr fontId="1"/>
  </si>
  <si>
    <t>1 事業上の環境に関する情報の提供、公表</t>
    <phoneticPr fontId="1"/>
  </si>
  <si>
    <t>2 環境に関する取組等に関する外部の関係者の意見等の聴取</t>
    <phoneticPr fontId="1"/>
  </si>
  <si>
    <t>3 環境保全に関する社内、団体等への参加・支援</t>
    <rPh sb="10" eb="12">
      <t>シャナイ</t>
    </rPh>
    <phoneticPr fontId="1"/>
  </si>
  <si>
    <t>4 国際協力及び海外における環境配慮</t>
    <phoneticPr fontId="1"/>
  </si>
  <si>
    <t>5 投資・融資における環境配慮</t>
    <rPh sb="2" eb="4">
      <t>トウシ</t>
    </rPh>
    <phoneticPr fontId="1"/>
  </si>
  <si>
    <t>100点</t>
    <rPh sb="3" eb="4">
      <t>テン</t>
    </rPh>
    <phoneticPr fontId="1"/>
  </si>
  <si>
    <t>50点</t>
    <rPh sb="2" eb="3">
      <t>テン</t>
    </rPh>
    <phoneticPr fontId="1"/>
  </si>
  <si>
    <t>0点</t>
    <rPh sb="1" eb="2">
      <t>テン</t>
    </rPh>
    <phoneticPr fontId="1"/>
  </si>
  <si>
    <t>１0点</t>
    <rPh sb="2" eb="3">
      <t>テン</t>
    </rPh>
    <phoneticPr fontId="1"/>
  </si>
  <si>
    <t>事業者として全く取り組みされていない</t>
    <rPh sb="0" eb="3">
      <t>ジギョウシャ</t>
    </rPh>
    <rPh sb="6" eb="7">
      <t>マッタ</t>
    </rPh>
    <rPh sb="8" eb="9">
      <t>ト</t>
    </rPh>
    <rPh sb="10" eb="11">
      <t>ク</t>
    </rPh>
    <phoneticPr fontId="1"/>
  </si>
  <si>
    <t>"空欄"</t>
    <rPh sb="1" eb="3">
      <t>クウラン</t>
    </rPh>
    <phoneticPr fontId="1"/>
  </si>
  <si>
    <t>○</t>
    <phoneticPr fontId="1"/>
  </si>
  <si>
    <t>△</t>
    <phoneticPr fontId="1"/>
  </si>
  <si>
    <t>×</t>
    <phoneticPr fontId="1"/>
  </si>
  <si>
    <t>－</t>
    <phoneticPr fontId="1"/>
  </si>
  <si>
    <t>フロンの削減、回収・適正処理に取り組んでいる</t>
    <rPh sb="4" eb="6">
      <t>サクゲン</t>
    </rPh>
    <phoneticPr fontId="1"/>
  </si>
  <si>
    <t>法規制等の変化に対応する手順ができている</t>
  </si>
  <si>
    <t>埼玉県の条例規制内容も把握している。</t>
    <rPh sb="0" eb="3">
      <t>サイタマケン</t>
    </rPh>
    <rPh sb="4" eb="6">
      <t>ジョウレイ</t>
    </rPh>
    <rPh sb="6" eb="8">
      <t>キセイ</t>
    </rPh>
    <rPh sb="8" eb="10">
      <t>ナイヨウ</t>
    </rPh>
    <rPh sb="11" eb="13">
      <t>ハアク</t>
    </rPh>
    <phoneticPr fontId="1"/>
  </si>
  <si>
    <t>チェック欄数：２５</t>
    <phoneticPr fontId="1"/>
  </si>
  <si>
    <t>SDGs関連ゴール</t>
    <rPh sb="4" eb="6">
      <t>カンレン</t>
    </rPh>
    <phoneticPr fontId="1"/>
  </si>
  <si>
    <t>１１、１２</t>
    <phoneticPr fontId="1"/>
  </si>
  <si>
    <t>３、１１</t>
    <phoneticPr fontId="1"/>
  </si>
  <si>
    <t>３、１１、１３</t>
    <phoneticPr fontId="1"/>
  </si>
  <si>
    <t>３、６、１１、１４</t>
    <phoneticPr fontId="1"/>
  </si>
  <si>
    <t>３、１１、１２、１５</t>
    <phoneticPr fontId="1"/>
  </si>
  <si>
    <t>１３</t>
    <phoneticPr fontId="1"/>
  </si>
  <si>
    <t>６</t>
    <phoneticPr fontId="1"/>
  </si>
  <si>
    <t>１２、１３</t>
    <phoneticPr fontId="1"/>
  </si>
  <si>
    <t>９、１１、１２</t>
    <phoneticPr fontId="1"/>
  </si>
  <si>
    <t>１２</t>
    <phoneticPr fontId="1"/>
  </si>
  <si>
    <t>３</t>
    <phoneticPr fontId="1"/>
  </si>
  <si>
    <t>１２</t>
    <phoneticPr fontId="1"/>
  </si>
  <si>
    <t>１１、１２</t>
    <phoneticPr fontId="1"/>
  </si>
  <si>
    <t>１１、１５</t>
    <phoneticPr fontId="1"/>
  </si>
  <si>
    <t>３、１１、１５</t>
    <phoneticPr fontId="1"/>
  </si>
  <si>
    <t>１１</t>
    <phoneticPr fontId="1"/>
  </si>
  <si>
    <t>９、１１</t>
    <phoneticPr fontId="1"/>
  </si>
  <si>
    <t>４、１１</t>
    <phoneticPr fontId="1"/>
  </si>
  <si>
    <t>４、８</t>
    <phoneticPr fontId="1"/>
  </si>
  <si>
    <t>１１～１５</t>
    <phoneticPr fontId="1"/>
  </si>
  <si>
    <t>３、１１～１５</t>
    <phoneticPr fontId="1"/>
  </si>
  <si>
    <t>３、４、６、７、９、</t>
    <phoneticPr fontId="1"/>
  </si>
  <si>
    <t>１７</t>
    <phoneticPr fontId="1"/>
  </si>
  <si>
    <t>1．貧困をなくそう</t>
  </si>
  <si>
    <t>2．飢餓をゼロ</t>
  </si>
  <si>
    <t>3．すべての人に健康と福祉を</t>
  </si>
  <si>
    <t>4．質の高い教育をみんなに</t>
  </si>
  <si>
    <t>5．ジェンダー平等を実現しよう</t>
  </si>
  <si>
    <t>6．安全な水とトイレを世界中に</t>
  </si>
  <si>
    <t>7．エネルギーをみんなに そしてクリーンに</t>
  </si>
  <si>
    <t>8．働きがいも経済成長も</t>
  </si>
  <si>
    <t>9．産業と技術革新の基盤をつくろう</t>
  </si>
  <si>
    <t>10．人や国の不平等をなくそう</t>
  </si>
  <si>
    <t>11．住み続けられるまちづくりを</t>
  </si>
  <si>
    <t>12．つくる責任　つかう責任</t>
  </si>
  <si>
    <t>13．気候変動に具体的な対策を</t>
  </si>
  <si>
    <t>14．海の豊かさを守ろう</t>
  </si>
  <si>
    <t>15．陸の豊かさも守ろう</t>
  </si>
  <si>
    <t>16．平和と公正をすべての人に</t>
  </si>
  <si>
    <t>17．パートナーシップで目標を達成しよう</t>
  </si>
  <si>
    <t>◎</t>
    <phoneticPr fontId="1"/>
  </si>
  <si>
    <t>業務プロセスにおいて廃棄物及び不良材等の発生抑制に取り組んでいる</t>
    <rPh sb="0" eb="2">
      <t>ギョウム</t>
    </rPh>
    <rPh sb="10" eb="13">
      <t>ハイキブツ</t>
    </rPh>
    <rPh sb="13" eb="14">
      <t>オヨ</t>
    </rPh>
    <rPh sb="15" eb="17">
      <t>フリョウ</t>
    </rPh>
    <rPh sb="17" eb="18">
      <t>ザイ</t>
    </rPh>
    <rPh sb="18" eb="19">
      <t>トウ</t>
    </rPh>
    <rPh sb="20" eb="22">
      <t>ハッセイ</t>
    </rPh>
    <rPh sb="22" eb="24">
      <t>ヨクセイ</t>
    </rPh>
    <rPh sb="25" eb="26">
      <t>ト</t>
    </rPh>
    <rPh sb="27" eb="28">
      <t>ク</t>
    </rPh>
    <phoneticPr fontId="1"/>
  </si>
  <si>
    <t>チェック欄数：３２</t>
    <phoneticPr fontId="1"/>
  </si>
  <si>
    <t>大気汚染の少ないプロセス・機器（低ＮＯｘ燃焼・粉塵発生機器など）を採用している</t>
    <rPh sb="23" eb="25">
      <t>フンジン</t>
    </rPh>
    <rPh sb="25" eb="27">
      <t>ハッセイ</t>
    </rPh>
    <phoneticPr fontId="1"/>
  </si>
  <si>
    <t>水質汚濁の少ない工事・プロセス・機器（廃液の回収・再利用など）を採用している</t>
    <rPh sb="8" eb="10">
      <t>コウジ</t>
    </rPh>
    <phoneticPr fontId="1"/>
  </si>
  <si>
    <t>チェック欄数：１９</t>
    <phoneticPr fontId="1"/>
  </si>
  <si>
    <t>作業従事者に対して取り扱う化学物質に関する危害情報(ＧＨＳマークの理解等）を周知させている。</t>
    <rPh sb="0" eb="2">
      <t>サギョウ</t>
    </rPh>
    <rPh sb="2" eb="5">
      <t>ジュウジシャ</t>
    </rPh>
    <rPh sb="6" eb="7">
      <t>タイ</t>
    </rPh>
    <rPh sb="9" eb="10">
      <t>ト</t>
    </rPh>
    <rPh sb="11" eb="12">
      <t>アツカ</t>
    </rPh>
    <rPh sb="13" eb="15">
      <t>カガク</t>
    </rPh>
    <rPh sb="15" eb="17">
      <t>ブッシツ</t>
    </rPh>
    <rPh sb="18" eb="19">
      <t>カン</t>
    </rPh>
    <rPh sb="21" eb="23">
      <t>キガイ</t>
    </rPh>
    <rPh sb="23" eb="25">
      <t>ジョウホウ</t>
    </rPh>
    <rPh sb="33" eb="35">
      <t>リカイ</t>
    </rPh>
    <rPh sb="35" eb="36">
      <t>トウ</t>
    </rPh>
    <rPh sb="38" eb="40">
      <t>シュウチ</t>
    </rPh>
    <phoneticPr fontId="1"/>
  </si>
  <si>
    <t>化学物質の安全性に関する情報伝達のため（Ｍ）ＳＤＳ（化学物質安全性データシート）を使用している</t>
    <rPh sb="41" eb="43">
      <t>シヨウ</t>
    </rPh>
    <phoneticPr fontId="1"/>
  </si>
  <si>
    <t>有害性のおそれのある物質のタンク、パイプ類は浸透、漏洩、拡散などを防止できる構造となっている</t>
    <rPh sb="22" eb="24">
      <t>シントウ</t>
    </rPh>
    <phoneticPr fontId="1"/>
  </si>
  <si>
    <t>オゾン層を破壊する特定フロン等の削減、全廃（生産用フロン、冷却設備・空調設備の冷媒用フロン（Ｒ２２使用機器）の削減、ハロン消火設備等の代替）を行っている</t>
    <rPh sb="49" eb="51">
      <t>シヨウ</t>
    </rPh>
    <rPh sb="51" eb="53">
      <t>キキ</t>
    </rPh>
    <phoneticPr fontId="1"/>
  </si>
  <si>
    <t>製造工程において、代替フロン類（ＨＦＣ、ＰＦＣ、ＳＦ６ 等）の排出抑制、回収処理に取り組んでいる</t>
    <rPh sb="0" eb="2">
      <t>セイゾウ</t>
    </rPh>
    <rPh sb="2" eb="4">
      <t>コウテイ</t>
    </rPh>
    <rPh sb="31" eb="33">
      <t>ハイシュツ</t>
    </rPh>
    <rPh sb="33" eb="35">
      <t>ヨクセイ</t>
    </rPh>
    <phoneticPr fontId="1"/>
  </si>
  <si>
    <t>製造工程において、可能な範囲で代替フロン類（ＨＦＣ、ＰＦＣ、ＳＦ６ 等）をその他の物質に代替している</t>
    <rPh sb="0" eb="2">
      <t>セイゾウ</t>
    </rPh>
    <rPh sb="2" eb="4">
      <t>コウテイ</t>
    </rPh>
    <phoneticPr fontId="1"/>
  </si>
  <si>
    <t>製品購入の際には、できるだけＨＦＣ、ＰＦＣ、ＳＦ６ 等を使用していない製品（例・ＣＯ₂等冷媒）を選ぶように配慮している</t>
    <rPh sb="26" eb="27">
      <t>トウ</t>
    </rPh>
    <rPh sb="38" eb="39">
      <t>レイ</t>
    </rPh>
    <rPh sb="43" eb="44">
      <t>トウ</t>
    </rPh>
    <rPh sb="44" eb="46">
      <t>レイバイ</t>
    </rPh>
    <phoneticPr fontId="1"/>
  </si>
  <si>
    <t>雨水を地下浸透させる設備（浸透升、透水性舗装等）の導入や工夫等、雨水流出抑制行っている</t>
    <rPh sb="0" eb="2">
      <t>アマミズ</t>
    </rPh>
    <rPh sb="15" eb="16">
      <t>マス</t>
    </rPh>
    <rPh sb="17" eb="19">
      <t>トウスイ</t>
    </rPh>
    <rPh sb="19" eb="20">
      <t>セイ</t>
    </rPh>
    <rPh sb="20" eb="22">
      <t>ホソウ</t>
    </rPh>
    <rPh sb="32" eb="34">
      <t>ウスイ</t>
    </rPh>
    <rPh sb="34" eb="36">
      <t>リュウシュツ</t>
    </rPh>
    <rPh sb="36" eb="38">
      <t>ヨクセイ</t>
    </rPh>
    <phoneticPr fontId="1"/>
  </si>
  <si>
    <t>発注者及び設計者に対し、省エネルギー、建設副産物のリサイクル、合板型枠の使用合理化等、環境保全の提案をしている</t>
    <rPh sb="12" eb="13">
      <t>ショウ</t>
    </rPh>
    <phoneticPr fontId="1"/>
  </si>
  <si>
    <t>再生材料から作られた製品を優先的に、あるいは再生パルプ使用率を確認し購入、使用している</t>
    <rPh sb="13" eb="16">
      <t>ユウセンテキ</t>
    </rPh>
    <rPh sb="22" eb="24">
      <t>サイセイ</t>
    </rPh>
    <rPh sb="27" eb="29">
      <t>シヨウ</t>
    </rPh>
    <rPh sb="29" eb="30">
      <t>リツ</t>
    </rPh>
    <rPh sb="31" eb="33">
      <t>カクニン</t>
    </rPh>
    <phoneticPr fontId="1"/>
  </si>
  <si>
    <t>職員等の力量評価や環境保全上必要な資格、能力等を保有できるように養成している</t>
    <rPh sb="4" eb="6">
      <t>リキリョウ</t>
    </rPh>
    <rPh sb="6" eb="8">
      <t>ヒョウカ</t>
    </rPh>
    <phoneticPr fontId="1"/>
  </si>
  <si>
    <t>環境保全活動等を実行するに当たり、全組織的に推進する体制となっている</t>
    <rPh sb="2" eb="4">
      <t>ホゼン</t>
    </rPh>
    <rPh sb="4" eb="6">
      <t>カツドウ</t>
    </rPh>
    <rPh sb="6" eb="7">
      <t>トウ</t>
    </rPh>
    <rPh sb="8" eb="10">
      <t>ジッコウ</t>
    </rPh>
    <rPh sb="13" eb="14">
      <t>ア</t>
    </rPh>
    <rPh sb="17" eb="18">
      <t>ゼン</t>
    </rPh>
    <rPh sb="18" eb="21">
      <t>ソシキテキ</t>
    </rPh>
    <rPh sb="22" eb="24">
      <t>スイシン</t>
    </rPh>
    <rPh sb="26" eb="28">
      <t>タイセイ</t>
    </rPh>
    <phoneticPr fontId="1"/>
  </si>
  <si>
    <t>外部からの意見や苦情、問い合わせなどを受け付け、対応し、情報を管理する仕組みが整えられている</t>
    <rPh sb="28" eb="30">
      <t>ジョウホウ</t>
    </rPh>
    <rPh sb="31" eb="33">
      <t>カンリ</t>
    </rPh>
    <phoneticPr fontId="1"/>
  </si>
  <si>
    <t>環境に関連する表彰制度等のインセンティブをはかっている</t>
    <rPh sb="11" eb="12">
      <t>トウ</t>
    </rPh>
    <phoneticPr fontId="1"/>
  </si>
  <si>
    <t>○</t>
  </si>
  <si>
    <t>◎</t>
  </si>
  <si>
    <r>
      <t>作業従事者に対して取り扱う化学物質に関する危害情報</t>
    </r>
    <r>
      <rPr>
        <sz val="11"/>
        <rFont val="ＭＳ Ｐゴシック"/>
        <family val="3"/>
        <charset val="128"/>
      </rPr>
      <t>(ＧＨＳマークの理解等）を周知させている。</t>
    </r>
    <rPh sb="0" eb="2">
      <t>サギョウ</t>
    </rPh>
    <rPh sb="2" eb="5">
      <t>ジュウジシャ</t>
    </rPh>
    <rPh sb="6" eb="7">
      <t>タイ</t>
    </rPh>
    <rPh sb="9" eb="10">
      <t>ト</t>
    </rPh>
    <rPh sb="11" eb="12">
      <t>アツカ</t>
    </rPh>
    <rPh sb="13" eb="15">
      <t>カガク</t>
    </rPh>
    <rPh sb="15" eb="17">
      <t>ブッシツ</t>
    </rPh>
    <rPh sb="18" eb="19">
      <t>カン</t>
    </rPh>
    <rPh sb="21" eb="23">
      <t>キガイ</t>
    </rPh>
    <rPh sb="23" eb="25">
      <t>ジョウホウ</t>
    </rPh>
    <rPh sb="33" eb="35">
      <t>リカイ</t>
    </rPh>
    <rPh sb="35" eb="36">
      <t>トウ</t>
    </rPh>
    <rPh sb="38" eb="40">
      <t>シュウチ</t>
    </rPh>
    <phoneticPr fontId="1"/>
  </si>
  <si>
    <r>
      <t>化学物質の安全性に関する情報伝達のため</t>
    </r>
    <r>
      <rPr>
        <sz val="11"/>
        <rFont val="ＭＳ Ｐゴシック"/>
        <family val="3"/>
        <charset val="128"/>
      </rPr>
      <t>（Ｍ）ＳＤＳ（化学物質安全性データシート）を使用している</t>
    </r>
    <rPh sb="41" eb="43">
      <t>シヨウ</t>
    </rPh>
    <phoneticPr fontId="1"/>
  </si>
  <si>
    <r>
      <t>有害性のおそれのある物質のタンク、パイプ類は</t>
    </r>
    <r>
      <rPr>
        <sz val="11"/>
        <rFont val="ＭＳ Ｐゴシック"/>
        <family val="3"/>
        <charset val="128"/>
      </rPr>
      <t>浸透、漏洩、拡散などを防止できる構造となっている</t>
    </r>
    <rPh sb="22" eb="24">
      <t>シントウ</t>
    </rPh>
    <phoneticPr fontId="1"/>
  </si>
  <si>
    <r>
      <t>オゾン層を破壊する特定フロン等の削減、全廃（生産用フロン、冷却設備・空調設備の冷媒用フロン</t>
    </r>
    <r>
      <rPr>
        <sz val="11"/>
        <rFont val="ＭＳ Ｐゴシック"/>
        <family val="3"/>
        <charset val="128"/>
      </rPr>
      <t>（Ｒ２２使用機器）の削減、ハロン消火設備等の代替）を行っている</t>
    </r>
    <rPh sb="49" eb="51">
      <t>シヨウ</t>
    </rPh>
    <rPh sb="51" eb="53">
      <t>キキ</t>
    </rPh>
    <phoneticPr fontId="1"/>
  </si>
  <si>
    <r>
      <t>製造工程において、</t>
    </r>
    <r>
      <rPr>
        <sz val="11"/>
        <rFont val="ＭＳ Ｐゴシック"/>
        <family val="3"/>
        <charset val="128"/>
      </rPr>
      <t>代替フロン類（ＨＦＣ、ＰＦＣ、ＳＦ６ 等）の排出抑制、回収処理に取り組んでいる</t>
    </r>
    <rPh sb="0" eb="2">
      <t>セイゾウ</t>
    </rPh>
    <rPh sb="2" eb="4">
      <t>コウテイ</t>
    </rPh>
    <rPh sb="31" eb="33">
      <t>ハイシュツ</t>
    </rPh>
    <rPh sb="33" eb="35">
      <t>ヨクセイ</t>
    </rPh>
    <phoneticPr fontId="1"/>
  </si>
  <si>
    <r>
      <t>製造工程</t>
    </r>
    <r>
      <rPr>
        <sz val="11"/>
        <rFont val="ＭＳ Ｐゴシック"/>
        <family val="3"/>
        <charset val="128"/>
      </rPr>
      <t>において、可能な範囲で代替フロン類（ＨＦＣ、ＰＦＣ、ＳＦ６ 等）をその他の物質に代替している</t>
    </r>
    <rPh sb="0" eb="2">
      <t>セイゾウ</t>
    </rPh>
    <rPh sb="2" eb="4">
      <t>コウテイ</t>
    </rPh>
    <phoneticPr fontId="1"/>
  </si>
  <si>
    <r>
      <t>製品購入の際には、できるだけＨＦＣ、ＰＦＣ、ＳＦ６ 等を使用していない製品</t>
    </r>
    <r>
      <rPr>
        <sz val="11"/>
        <rFont val="ＭＳ Ｐゴシック"/>
        <family val="3"/>
        <charset val="128"/>
      </rPr>
      <t>（例・ＣＯ₂等冷媒）を選ぶように配慮している</t>
    </r>
    <rPh sb="26" eb="27">
      <t>トウ</t>
    </rPh>
    <rPh sb="38" eb="39">
      <t>レイ</t>
    </rPh>
    <rPh sb="43" eb="44">
      <t>トウ</t>
    </rPh>
    <rPh sb="44" eb="46">
      <t>レイバイ</t>
    </rPh>
    <phoneticPr fontId="1"/>
  </si>
  <si>
    <t>本シートの利用方法</t>
    <rPh sb="0" eb="1">
      <t>ホン</t>
    </rPh>
    <rPh sb="5" eb="7">
      <t>リヨウ</t>
    </rPh>
    <rPh sb="7" eb="9">
      <t>ホウホウ</t>
    </rPh>
    <phoneticPr fontId="1"/>
  </si>
  <si>
    <t>本環境保全取組項目とSDGｓ １７のターゲットとの関連を紐づけすることで、SDGｓ取組状況を</t>
    <rPh sb="0" eb="1">
      <t>ホン</t>
    </rPh>
    <rPh sb="1" eb="3">
      <t>カンキョウ</t>
    </rPh>
    <rPh sb="3" eb="5">
      <t>ホゼン</t>
    </rPh>
    <rPh sb="5" eb="7">
      <t>トリクミ</t>
    </rPh>
    <rPh sb="7" eb="9">
      <t>コウモク</t>
    </rPh>
    <rPh sb="25" eb="27">
      <t>カンレン</t>
    </rPh>
    <rPh sb="28" eb="29">
      <t>ヒモ</t>
    </rPh>
    <rPh sb="41" eb="43">
      <t>トリクミ</t>
    </rPh>
    <rPh sb="43" eb="45">
      <t>ジョウキョウ</t>
    </rPh>
    <phoneticPr fontId="1"/>
  </si>
  <si>
    <t>視覚的に評価することができます。</t>
    <rPh sb="4" eb="6">
      <t>ヒョウカ</t>
    </rPh>
    <phoneticPr fontId="1"/>
  </si>
  <si>
    <t>（１） 評価方法</t>
    <rPh sb="4" eb="6">
      <t>ヒョウカ</t>
    </rPh>
    <rPh sb="6" eb="8">
      <t>ホウホウ</t>
    </rPh>
    <phoneticPr fontId="1"/>
  </si>
  <si>
    <t>満点数で除した値が、１００%満点で表示されます。</t>
    <rPh sb="0" eb="2">
      <t>マンテン</t>
    </rPh>
    <rPh sb="2" eb="3">
      <t>スウ</t>
    </rPh>
    <phoneticPr fontId="1"/>
  </si>
  <si>
    <t>チェック項目の○、△、×評価との乗算合計点を、チェック項目とSDGｓが関連する項目の合計</t>
    <rPh sb="16" eb="18">
      <t>ジョウザン</t>
    </rPh>
    <rPh sb="18" eb="20">
      <t>ゴウケイ</t>
    </rPh>
    <rPh sb="20" eb="21">
      <t>テン</t>
    </rPh>
    <rPh sb="27" eb="29">
      <t>コウモク</t>
    </rPh>
    <rPh sb="35" eb="37">
      <t>カンレン</t>
    </rPh>
    <rPh sb="39" eb="41">
      <t>コウモク</t>
    </rPh>
    <rPh sb="42" eb="44">
      <t>ゴウケイ</t>
    </rPh>
    <phoneticPr fontId="1"/>
  </si>
  <si>
    <t>各項目の評価点を関連度◎が１、○が０．５を乗じて配点はされ、空欄の評価点は無視します。</t>
    <rPh sb="0" eb="3">
      <t>カクコウモク</t>
    </rPh>
    <rPh sb="4" eb="6">
      <t>ヒョウカ</t>
    </rPh>
    <rPh sb="6" eb="7">
      <t>テン</t>
    </rPh>
    <rPh sb="8" eb="10">
      <t>カンレン</t>
    </rPh>
    <rPh sb="10" eb="11">
      <t>ド</t>
    </rPh>
    <rPh sb="21" eb="22">
      <t>ジョウ</t>
    </rPh>
    <rPh sb="24" eb="26">
      <t>ハイテン</t>
    </rPh>
    <rPh sb="30" eb="32">
      <t>クウラン</t>
    </rPh>
    <rPh sb="33" eb="35">
      <t>ヒョウカ</t>
    </rPh>
    <rPh sb="35" eb="36">
      <t>テン</t>
    </rPh>
    <rPh sb="37" eb="39">
      <t>ムシ</t>
    </rPh>
    <phoneticPr fontId="1"/>
  </si>
  <si>
    <t>（２）環境保全取組項目とSDGｓ１７ターゲットとの関連性</t>
    <rPh sb="3" eb="5">
      <t>カンキョウ</t>
    </rPh>
    <rPh sb="5" eb="7">
      <t>ホゼン</t>
    </rPh>
    <rPh sb="7" eb="9">
      <t>トリクミ</t>
    </rPh>
    <rPh sb="9" eb="11">
      <t>コウモク</t>
    </rPh>
    <rPh sb="25" eb="28">
      <t>カンレンセイ</t>
    </rPh>
    <phoneticPr fontId="1"/>
  </si>
  <si>
    <t>　環境保全取組ﾁｪｯｸｼｰﾄの各項目はSDGｓ推進における具体的な行動の実例です。</t>
    <rPh sb="1" eb="3">
      <t>カンキョウ</t>
    </rPh>
    <rPh sb="3" eb="5">
      <t>ホゼン</t>
    </rPh>
    <rPh sb="5" eb="7">
      <t>トリクミ</t>
    </rPh>
    <rPh sb="15" eb="16">
      <t>カク</t>
    </rPh>
    <rPh sb="16" eb="18">
      <t>コウモク</t>
    </rPh>
    <rPh sb="23" eb="25">
      <t>スイシン</t>
    </rPh>
    <rPh sb="29" eb="32">
      <t>グタイテキ</t>
    </rPh>
    <rPh sb="33" eb="35">
      <t>コウドウ</t>
    </rPh>
    <rPh sb="36" eb="38">
      <t>ジツレイ</t>
    </rPh>
    <phoneticPr fontId="1"/>
  </si>
  <si>
    <t>「－」と選択する場合は、慎重に判断する必要があります。</t>
    <rPh sb="4" eb="6">
      <t>センタク</t>
    </rPh>
    <rPh sb="8" eb="10">
      <t>バアイ</t>
    </rPh>
    <rPh sb="12" eb="14">
      <t>シンチョウ</t>
    </rPh>
    <rPh sb="15" eb="17">
      <t>ハンダン</t>
    </rPh>
    <rPh sb="19" eb="21">
      <t>ヒツヨウ</t>
    </rPh>
    <phoneticPr fontId="1"/>
  </si>
  <si>
    <t>評価点</t>
    <rPh sb="0" eb="2">
      <t>ヒョウカ</t>
    </rPh>
    <rPh sb="2" eb="3">
      <t>テン</t>
    </rPh>
    <phoneticPr fontId="1"/>
  </si>
  <si>
    <t>基底点</t>
    <rPh sb="0" eb="2">
      <t>キテイ</t>
    </rPh>
    <rPh sb="2" eb="3">
      <t>テン</t>
    </rPh>
    <phoneticPr fontId="1"/>
  </si>
  <si>
    <t>ＳＤＧｓ達成評価点</t>
    <rPh sb="4" eb="6">
      <t>タッセイ</t>
    </rPh>
    <rPh sb="6" eb="8">
      <t>ヒョウカ</t>
    </rPh>
    <rPh sb="8" eb="9">
      <t>テン</t>
    </rPh>
    <phoneticPr fontId="1"/>
  </si>
  <si>
    <t>各項目をＳＤＧｓにおける17のターゲットと関連させることで、SDGｓへの取組状況の</t>
    <rPh sb="21" eb="23">
      <t>カンレン</t>
    </rPh>
    <rPh sb="36" eb="38">
      <t>トリクミ</t>
    </rPh>
    <rPh sb="38" eb="40">
      <t>ジョウキョウ</t>
    </rPh>
    <phoneticPr fontId="1"/>
  </si>
  <si>
    <t>実態を把握することができます。</t>
    <phoneticPr fontId="1"/>
  </si>
  <si>
    <t>SDGs小計</t>
    <rPh sb="4" eb="6">
      <t>ショウケイ</t>
    </rPh>
    <phoneticPr fontId="1"/>
  </si>
  <si>
    <t>2 廃棄物の発生そのものを抑える取組</t>
  </si>
  <si>
    <t>リターナブル容器（ビール瓶、一升瓶等）に入った製品を優先的に購入、使用している</t>
  </si>
  <si>
    <t>3 オフィス等におけるリサイクルの促進</t>
  </si>
  <si>
    <t>紙、金属缶、ガラスびん、プラスチック、電池等について、分別回収ボックスの適正配置などにより、ごみの分別を徹底している</t>
  </si>
  <si>
    <t>4 出荷・販売等に際しての梱包等に関する配慮</t>
  </si>
  <si>
    <t>5 生産工程における取組</t>
  </si>
  <si>
    <t>6 産業廃棄物等の適正処理</t>
  </si>
  <si>
    <t>産業廃棄物管理票（マニフェスト）をもとに廃棄物の適正な処理を確認している</t>
  </si>
  <si>
    <t>廃棄物焼却の際、焼却に適さないものが混入しないよう徹底するとともに、ばい煙の処理、近隣環境への配慮等を行っている</t>
  </si>
  <si>
    <t>1 大気汚染物質排出量の削減</t>
  </si>
  <si>
    <t>2 水質汚濁物質排出量の削減</t>
  </si>
  <si>
    <t>3 悪臭、騒音、振動等の防止</t>
  </si>
  <si>
    <t>1 化学物質の管理の徹底</t>
  </si>
  <si>
    <t>1 製品（プライベートブランド商品を含む）設計に当たっての環境配慮</t>
  </si>
  <si>
    <t>リサイクルしやすいよう、素材の種類や製品の部品点数の削減や、ネジの数を減らすことなどによる解体しやすい構造を指向している</t>
  </si>
  <si>
    <t>2 製品の出荷、販売後における環境負荷の削減</t>
  </si>
  <si>
    <t>3 製品（プライベートブランド商品を含む）に係る製品アセスメント等</t>
  </si>
  <si>
    <t>新製品開発、モデルチェンジ等にあたり、環境負荷の測定・記録や製品アセスメント（製品が廃棄物になった場合の適正処理困難性の評価、製品の生産から消費、廃棄に至る各段階での環境負荷の評価（ライフサイクルアセスメント）等を含む）を実施している</t>
  </si>
  <si>
    <t>4 環境保全型商品等の販売及び消費者に対する情報提供</t>
  </si>
  <si>
    <t>1 新規事業を始める際の環境影響評価・環境配慮</t>
  </si>
  <si>
    <t>2 環境整備と周辺の自然環境の保全</t>
  </si>
  <si>
    <t>3 環境負荷の少ない建築材の使用等</t>
  </si>
  <si>
    <t>4 環境に配慮した工法</t>
  </si>
  <si>
    <t>5 建築物、構築物の環境への影響を予防するための方策</t>
  </si>
  <si>
    <t>6 施設閉鎖、建築物の解体等の際の環境配慮</t>
  </si>
  <si>
    <t>1 再生紙の使用</t>
  </si>
  <si>
    <t>2 その他環境に配慮した物品等の購入、使用</t>
  </si>
  <si>
    <t>3 環境に配慮した物品等の調達に係る基準等</t>
  </si>
  <si>
    <t>1 環境保全に関する職員等への教育、意識の向上</t>
  </si>
  <si>
    <t>2 職員等の自主的なボランティア活動に対する支援</t>
  </si>
  <si>
    <t>3 通勤に係る環境への負荷の低減</t>
  </si>
  <si>
    <t>4 法規制等への対応</t>
  </si>
  <si>
    <t>5 環境対応のための組織体制整備</t>
  </si>
  <si>
    <t>6 コミュニケーション</t>
  </si>
  <si>
    <t>7 運用管理</t>
  </si>
  <si>
    <t>8 取引先への働きかけ等</t>
  </si>
  <si>
    <t>1 事業上の環境に関する情報の提供、公表</t>
  </si>
  <si>
    <t>事業活動に伴う重要な環境負荷・環境に関する主要な目標、環境担当者の連絡先等を公表している</t>
  </si>
  <si>
    <t>2 環境に関する取組等に関する外部の関係者の意見等の聴取</t>
  </si>
  <si>
    <t>4 国際協力及び海外における環境配慮</t>
  </si>
  <si>
    <t>環境面からの制限業種リストを作成し、融資窓口での制限を徹底するなど、環境上問題のある事業への投融資は制限している</t>
  </si>
  <si>
    <t>環境保全に関する公的融資制度の利用を推進している</t>
  </si>
  <si>
    <t>1 紙の使用抑制（再生紙については「グリーン購入」）</t>
    <phoneticPr fontId="1"/>
  </si>
  <si>
    <t xml:space="preserve"> 節水・水の効率利用</t>
    <phoneticPr fontId="1"/>
  </si>
  <si>
    <t>2 温室効果ガス特定フロン、代替フロンの排出抑制、削減、適正処理</t>
    <rPh sb="8" eb="10">
      <t>トクテイ</t>
    </rPh>
    <rPh sb="14" eb="16">
      <t>ダイガ</t>
    </rPh>
    <rPh sb="25" eb="27">
      <t>サクゲン</t>
    </rPh>
    <phoneticPr fontId="1"/>
  </si>
  <si>
    <t>① 廃棄物の排出抑制、リサイクル、適正処理</t>
    <phoneticPr fontId="1"/>
  </si>
  <si>
    <t>② 大気汚染、水質汚濁等防止</t>
    <phoneticPr fontId="1"/>
  </si>
  <si>
    <t>③ 化学物質対策&gt;</t>
    <phoneticPr fontId="1"/>
  </si>
  <si>
    <t>④ 節水・水の効率利用</t>
    <phoneticPr fontId="1"/>
  </si>
  <si>
    <t>⑤ 製品の開発・設計等における環境配慮</t>
    <phoneticPr fontId="1"/>
  </si>
  <si>
    <t>⑥ 建築物の建築・解体、開発事業に当たっての環境配慮</t>
    <rPh sb="17" eb="18">
      <t>トウ</t>
    </rPh>
    <phoneticPr fontId="1"/>
  </si>
  <si>
    <t>⑦ グリーン購入</t>
    <phoneticPr fontId="1"/>
  </si>
  <si>
    <t>⑧ 環境教育、環境保全のための仕組み整備</t>
    <phoneticPr fontId="1"/>
  </si>
  <si>
    <t>⑨ その他（情報提供、社会貢献、地域の環境保全ほか）</t>
    <phoneticPr fontId="1"/>
  </si>
  <si>
    <t>100%</t>
    <phoneticPr fontId="1"/>
  </si>
  <si>
    <t>自社の主要取り組み(任意記入）</t>
    <rPh sb="0" eb="2">
      <t>ジシャ</t>
    </rPh>
    <rPh sb="3" eb="5">
      <t>シュヨウ</t>
    </rPh>
    <rPh sb="5" eb="6">
      <t>ト</t>
    </rPh>
    <rPh sb="7" eb="8">
      <t>ク</t>
    </rPh>
    <rPh sb="10" eb="12">
      <t>ニンイ</t>
    </rPh>
    <rPh sb="12" eb="14">
      <t>キニュウ</t>
    </rPh>
    <phoneticPr fontId="1"/>
  </si>
  <si>
    <t>取　組　内　容　</t>
    <rPh sb="0" eb="1">
      <t>トリ</t>
    </rPh>
    <rPh sb="2" eb="3">
      <t>クミ</t>
    </rPh>
    <rPh sb="4" eb="5">
      <t>ナイ</t>
    </rPh>
    <rPh sb="6" eb="7">
      <t>カタチ</t>
    </rPh>
    <phoneticPr fontId="1"/>
  </si>
  <si>
    <t>対　象　項　目　</t>
    <rPh sb="0" eb="1">
      <t>タイ</t>
    </rPh>
    <rPh sb="2" eb="3">
      <t>ゾウ</t>
    </rPh>
    <rPh sb="4" eb="5">
      <t>コウ</t>
    </rPh>
    <rPh sb="6" eb="7">
      <t>メ</t>
    </rPh>
    <phoneticPr fontId="1"/>
  </si>
  <si>
    <t>作　成　日</t>
    <rPh sb="0" eb="1">
      <t>サク</t>
    </rPh>
    <rPh sb="2" eb="3">
      <t>シゲル</t>
    </rPh>
    <rPh sb="4" eb="5">
      <t>ヒ</t>
    </rPh>
    <phoneticPr fontId="1"/>
  </si>
  <si>
    <t>事　業　所　名</t>
    <rPh sb="0" eb="1">
      <t>コト</t>
    </rPh>
    <rPh sb="2" eb="3">
      <t>ギョウ</t>
    </rPh>
    <rPh sb="4" eb="5">
      <t>ショ</t>
    </rPh>
    <rPh sb="6" eb="7">
      <t>メイ</t>
    </rPh>
    <phoneticPr fontId="1"/>
  </si>
  <si>
    <t>各ゴールの評点</t>
    <rPh sb="0" eb="1">
      <t>カク</t>
    </rPh>
    <rPh sb="5" eb="7">
      <t>ヒョウテン</t>
    </rPh>
    <phoneticPr fontId="1"/>
  </si>
  <si>
    <t>項目評点</t>
    <rPh sb="0" eb="2">
      <t>コウモク</t>
    </rPh>
    <rPh sb="2" eb="3">
      <t>ヒョウ</t>
    </rPh>
    <rPh sb="3" eb="4">
      <t>テン</t>
    </rPh>
    <phoneticPr fontId="1"/>
  </si>
  <si>
    <t>◆エコアップ環境保全取組各項目グループでの達成度評価</t>
    <rPh sb="6" eb="8">
      <t>カンキョウ</t>
    </rPh>
    <rPh sb="8" eb="10">
      <t>ホゼン</t>
    </rPh>
    <rPh sb="10" eb="12">
      <t>トリクミ</t>
    </rPh>
    <rPh sb="12" eb="15">
      <t>カクコウモク</t>
    </rPh>
    <rPh sb="21" eb="23">
      <t>タッセイ</t>
    </rPh>
    <rPh sb="23" eb="24">
      <t>ド</t>
    </rPh>
    <rPh sb="24" eb="26">
      <t>ヒョウカ</t>
    </rPh>
    <phoneticPr fontId="1"/>
  </si>
  <si>
    <t>達　成　度　　　　　</t>
    <phoneticPr fontId="1"/>
  </si>
  <si>
    <r>
      <t>（１）環境保全の取組のチェック結果　</t>
    </r>
    <r>
      <rPr>
        <sz val="12"/>
        <color theme="1"/>
        <rFont val="ＭＳ Ｐゴシック"/>
        <family val="3"/>
        <charset val="128"/>
        <scheme val="minor"/>
      </rPr>
      <t>※申請時からの達成率の変化状況</t>
    </r>
    <rPh sb="3" eb="5">
      <t>カンキョウ</t>
    </rPh>
    <rPh sb="5" eb="7">
      <t>ホゼン</t>
    </rPh>
    <rPh sb="8" eb="10">
      <t>トリクミ</t>
    </rPh>
    <rPh sb="15" eb="17">
      <t>ケッカ</t>
    </rPh>
    <rPh sb="19" eb="22">
      <t>シンセイジ</t>
    </rPh>
    <rPh sb="25" eb="28">
      <t>タッセイリツ</t>
    </rPh>
    <rPh sb="29" eb="31">
      <t>ヘンカ</t>
    </rPh>
    <rPh sb="31" eb="33">
      <t>ジョウキョウ</t>
    </rPh>
    <phoneticPr fontId="31"/>
  </si>
  <si>
    <t>項　　目</t>
    <rPh sb="0" eb="1">
      <t>コウ</t>
    </rPh>
    <rPh sb="3" eb="4">
      <t>メ</t>
    </rPh>
    <phoneticPr fontId="31"/>
  </si>
  <si>
    <t>廃棄物</t>
    <rPh sb="0" eb="3">
      <t>ハイキブツ</t>
    </rPh>
    <phoneticPr fontId="31"/>
  </si>
  <si>
    <t>大気・水質</t>
    <rPh sb="0" eb="2">
      <t>タイキ</t>
    </rPh>
    <rPh sb="3" eb="5">
      <t>スイシツ</t>
    </rPh>
    <phoneticPr fontId="31"/>
  </si>
  <si>
    <t>化学物質</t>
    <rPh sb="0" eb="2">
      <t>カガク</t>
    </rPh>
    <rPh sb="2" eb="4">
      <t>ブッシツ</t>
    </rPh>
    <phoneticPr fontId="31"/>
  </si>
  <si>
    <t>節水・水</t>
    <rPh sb="0" eb="2">
      <t>セッスイ</t>
    </rPh>
    <rPh sb="3" eb="4">
      <t>スイ</t>
    </rPh>
    <phoneticPr fontId="31"/>
  </si>
  <si>
    <t>製品開発</t>
    <rPh sb="0" eb="2">
      <t>セイヒン</t>
    </rPh>
    <rPh sb="2" eb="4">
      <t>カイハツ</t>
    </rPh>
    <phoneticPr fontId="31"/>
  </si>
  <si>
    <t>今回達成率</t>
    <rPh sb="0" eb="2">
      <t>コンカイ</t>
    </rPh>
    <rPh sb="2" eb="5">
      <t>タッセイリツ</t>
    </rPh>
    <phoneticPr fontId="31"/>
  </si>
  <si>
    <t>％</t>
    <phoneticPr fontId="31"/>
  </si>
  <si>
    <t>認証申請時達成率</t>
    <rPh sb="0" eb="2">
      <t>ニンショウ</t>
    </rPh>
    <rPh sb="2" eb="4">
      <t>シンセイ</t>
    </rPh>
    <rPh sb="4" eb="5">
      <t>ジ</t>
    </rPh>
    <rPh sb="5" eb="8">
      <t>タッセイリツ</t>
    </rPh>
    <phoneticPr fontId="31"/>
  </si>
  <si>
    <t>建築・開発</t>
    <rPh sb="0" eb="2">
      <t>ケンチク</t>
    </rPh>
    <rPh sb="3" eb="5">
      <t>カイハツ</t>
    </rPh>
    <phoneticPr fontId="31"/>
  </si>
  <si>
    <t>グリーン購入</t>
    <rPh sb="4" eb="6">
      <t>コウニュウ</t>
    </rPh>
    <phoneticPr fontId="31"/>
  </si>
  <si>
    <t>環境教育</t>
    <rPh sb="0" eb="2">
      <t>カンキョウ</t>
    </rPh>
    <rPh sb="2" eb="4">
      <t>キョウイク</t>
    </rPh>
    <phoneticPr fontId="31"/>
  </si>
  <si>
    <t>その他</t>
    <rPh sb="2" eb="3">
      <t>タ</t>
    </rPh>
    <phoneticPr fontId="31"/>
  </si>
  <si>
    <t>現況</t>
    <rPh sb="0" eb="2">
      <t>ゲンキョウ</t>
    </rPh>
    <phoneticPr fontId="1"/>
  </si>
  <si>
    <t>申請時</t>
    <rPh sb="0" eb="3">
      <t>シンセイジ</t>
    </rPh>
    <phoneticPr fontId="1"/>
  </si>
  <si>
    <t>　今回達成率は「取組チェックシート」採点結果が表記されます。</t>
    <rPh sb="1" eb="3">
      <t>コンカイ</t>
    </rPh>
    <rPh sb="3" eb="6">
      <t>タッセイリツ</t>
    </rPh>
    <rPh sb="8" eb="10">
      <t>トリクミ</t>
    </rPh>
    <rPh sb="18" eb="20">
      <t>サイテン</t>
    </rPh>
    <rPh sb="20" eb="22">
      <t>ケッカ</t>
    </rPh>
    <rPh sb="23" eb="25">
      <t>ヒョウキ</t>
    </rPh>
    <phoneticPr fontId="1"/>
  </si>
  <si>
    <t>※上表の認証申請時達成率に申請時の数値を記入すると、「レーダーチャート}に結果が表されます。</t>
    <rPh sb="1" eb="2">
      <t>ウエ</t>
    </rPh>
    <rPh sb="2" eb="3">
      <t>ヒョウ</t>
    </rPh>
    <rPh sb="4" eb="6">
      <t>ニンショウ</t>
    </rPh>
    <rPh sb="6" eb="9">
      <t>シンセイジ</t>
    </rPh>
    <rPh sb="9" eb="12">
      <t>タッセイリツ</t>
    </rPh>
    <rPh sb="13" eb="16">
      <t>シンセイジ</t>
    </rPh>
    <rPh sb="17" eb="19">
      <t>スウチ</t>
    </rPh>
    <rPh sb="20" eb="22">
      <t>キニュウ</t>
    </rPh>
    <rPh sb="37" eb="39">
      <t>ケッカ</t>
    </rPh>
    <rPh sb="40" eb="41">
      <t>アラワ</t>
    </rPh>
    <phoneticPr fontId="1"/>
  </si>
  <si>
    <r>
      <t xml:space="preserve">取組がわずかしか実行されていない
</t>
    </r>
    <r>
      <rPr>
        <sz val="12"/>
        <color rgb="FFFF0000"/>
        <rFont val="ＭＳ ゴシック"/>
        <family val="3"/>
        <charset val="128"/>
      </rPr>
      <t>（対応状況がおおむね３割以下である）</t>
    </r>
    <rPh sb="0" eb="2">
      <t>トリクミ</t>
    </rPh>
    <rPh sb="8" eb="10">
      <t>ジッコウ</t>
    </rPh>
    <rPh sb="18" eb="20">
      <t>タイオウ</t>
    </rPh>
    <rPh sb="20" eb="22">
      <t>ジョウキョウ</t>
    </rPh>
    <rPh sb="28" eb="29">
      <t>ワリ</t>
    </rPh>
    <rPh sb="29" eb="31">
      <t>イカ</t>
    </rPh>
    <phoneticPr fontId="1"/>
  </si>
  <si>
    <t>「SDGｓマトリクス」シートのSDGｓ17のターゲットのセル欄（灰色）には、デフォルトで「環境保全</t>
    <rPh sb="30" eb="31">
      <t>ラン</t>
    </rPh>
    <rPh sb="32" eb="34">
      <t>ハイイロ</t>
    </rPh>
    <rPh sb="45" eb="47">
      <t>カンキョウ</t>
    </rPh>
    <rPh sb="47" eb="49">
      <t>ホゼン</t>
    </rPh>
    <phoneticPr fontId="1"/>
  </si>
  <si>
    <t>事業や取組内容によって変わる場合がありますので、事業所の考え方や状況に合わせ修正</t>
    <rPh sb="11" eb="12">
      <t>カ</t>
    </rPh>
    <rPh sb="14" eb="16">
      <t>バアイ</t>
    </rPh>
    <rPh sb="24" eb="27">
      <t>ジギョウショ</t>
    </rPh>
    <rPh sb="28" eb="29">
      <t>カンガ</t>
    </rPh>
    <rPh sb="30" eb="31">
      <t>カタ</t>
    </rPh>
    <rPh sb="32" eb="34">
      <t>ジョウキョウ</t>
    </rPh>
    <rPh sb="35" eb="36">
      <t>ア</t>
    </rPh>
    <rPh sb="38" eb="40">
      <t>シュウセイ</t>
    </rPh>
    <phoneticPr fontId="1"/>
  </si>
  <si>
    <t>できます。</t>
    <phoneticPr fontId="1"/>
  </si>
  <si>
    <t>注：取組項目の採点（○、△、×、空欄の評価）はこのシートではできません。チェックは「取組</t>
    <rPh sb="0" eb="1">
      <t>チュウ</t>
    </rPh>
    <rPh sb="2" eb="4">
      <t>トリクミ</t>
    </rPh>
    <rPh sb="4" eb="6">
      <t>コウモク</t>
    </rPh>
    <rPh sb="7" eb="9">
      <t>サイテン</t>
    </rPh>
    <rPh sb="16" eb="18">
      <t>クウラン</t>
    </rPh>
    <rPh sb="19" eb="21">
      <t>ヒョウカ</t>
    </rPh>
    <rPh sb="42" eb="44">
      <t>トリクミ</t>
    </rPh>
    <phoneticPr fontId="1"/>
  </si>
  <si>
    <t>ﾁｪｯｸｼｰﾄ」でおこないます。）</t>
    <phoneticPr fontId="1"/>
  </si>
  <si>
    <t>取組ﾁｪｯｸｼｰﾄ」での項目と、多いに相関性があるものには”◎”、やや関連性のあるものには</t>
    <rPh sb="0" eb="2">
      <t>トリクミ</t>
    </rPh>
    <rPh sb="12" eb="14">
      <t>コウモク</t>
    </rPh>
    <rPh sb="16" eb="17">
      <t>オオ</t>
    </rPh>
    <rPh sb="19" eb="22">
      <t>ソウカンセイ</t>
    </rPh>
    <rPh sb="35" eb="38">
      <t>カンレンセイ</t>
    </rPh>
    <phoneticPr fontId="1"/>
  </si>
  <si>
    <t>予め ”○”が記載されています。</t>
    <rPh sb="0" eb="1">
      <t>アラカジ</t>
    </rPh>
    <rPh sb="7" eb="9">
      <t>キサイ</t>
    </rPh>
    <phoneticPr fontId="1"/>
  </si>
  <si>
    <t>各項目のデフォルト記載での◎、○と、ＳＤＧｓのゴール関連性はあくまで参考です。事業所の</t>
    <rPh sb="9" eb="11">
      <t>キサイ</t>
    </rPh>
    <rPh sb="26" eb="29">
      <t>カンレンセイ</t>
    </rPh>
    <phoneticPr fontId="1"/>
  </si>
  <si>
    <t>関連性を変更すると、確認のため文字色が赤となりますが、色は書式設定で変更できます。</t>
    <rPh sb="34" eb="36">
      <t>ヘンコウ</t>
    </rPh>
    <phoneticPr fontId="1"/>
  </si>
  <si>
    <t>SDGｓ取組状況はマトリクス表の最終段にパーセント表示され、2つの「ＳＤＧｓグラフ」シートで</t>
    <rPh sb="4" eb="6">
      <t>トリクミ</t>
    </rPh>
    <rPh sb="6" eb="8">
      <t>ジョウキョウ</t>
    </rPh>
    <rPh sb="14" eb="15">
      <t>ヒョウ</t>
    </rPh>
    <rPh sb="16" eb="18">
      <t>サイシュウ</t>
    </rPh>
    <rPh sb="18" eb="19">
      <t>ダン</t>
    </rPh>
    <rPh sb="25" eb="27">
      <t>ヒョウジ</t>
    </rPh>
    <phoneticPr fontId="1"/>
  </si>
  <si>
    <t>（３）取組状況の結果把握</t>
    <rPh sb="3" eb="5">
      <t>トリクミ</t>
    </rPh>
    <rPh sb="5" eb="7">
      <t>ジョウキョウ</t>
    </rPh>
    <rPh sb="8" eb="10">
      <t>ケッカ</t>
    </rPh>
    <rPh sb="10" eb="12">
      <t>ハアク</t>
    </rPh>
    <phoneticPr fontId="1"/>
  </si>
  <si>
    <t>（４）配点方法</t>
    <rPh sb="3" eb="5">
      <t>ハイテン</t>
    </rPh>
    <rPh sb="5" eb="7">
      <t>ホウホウ</t>
    </rPh>
    <phoneticPr fontId="1"/>
  </si>
  <si>
    <t>埼玉県温暖化対策エコアップ認証制度</t>
    <rPh sb="0" eb="3">
      <t>サイタマケン</t>
    </rPh>
    <rPh sb="3" eb="6">
      <t>オンダンカ</t>
    </rPh>
    <rPh sb="6" eb="8">
      <t>タイサク</t>
    </rPh>
    <rPh sb="13" eb="15">
      <t>ニンショウ</t>
    </rPh>
    <rPh sb="15" eb="17">
      <t>セイド</t>
    </rPh>
    <phoneticPr fontId="1"/>
  </si>
  <si>
    <t>　「取組ﾁｪｯｸｼｰﾄ」で採点を記入すると、「ＳＤＧｓマトリクス」シートにも評価結果が反映されます。</t>
    <rPh sb="2" eb="4">
      <t>トリクミ</t>
    </rPh>
    <rPh sb="13" eb="15">
      <t>サイテン</t>
    </rPh>
    <rPh sb="16" eb="18">
      <t>キニュウ</t>
    </rPh>
    <rPh sb="38" eb="40">
      <t>ヒョウカ</t>
    </rPh>
    <rPh sb="40" eb="42">
      <t>ケッカ</t>
    </rPh>
    <rPh sb="43" eb="45">
      <t>ハンエイ</t>
    </rPh>
    <phoneticPr fontId="1"/>
  </si>
  <si>
    <t>◆エコアップ環境保全取組内容とSDGｓ相関での取組度評価</t>
    <rPh sb="6" eb="8">
      <t>カンキョウ</t>
    </rPh>
    <rPh sb="8" eb="10">
      <t>ホゼン</t>
    </rPh>
    <rPh sb="10" eb="12">
      <t>トリクミ</t>
    </rPh>
    <rPh sb="12" eb="14">
      <t>ナイヨウ</t>
    </rPh>
    <rPh sb="19" eb="21">
      <t>ソウカン</t>
    </rPh>
    <rPh sb="23" eb="25">
      <t>トリクミ</t>
    </rPh>
    <rPh sb="25" eb="26">
      <t>ド</t>
    </rPh>
    <rPh sb="26" eb="28">
      <t>ヒョウカ</t>
    </rPh>
    <phoneticPr fontId="1"/>
  </si>
  <si>
    <t>取　組　度　　　</t>
    <rPh sb="0" eb="1">
      <t>トリ</t>
    </rPh>
    <rPh sb="2" eb="3">
      <t>クミ</t>
    </rPh>
    <rPh sb="4" eb="5">
      <t>ド</t>
    </rPh>
    <phoneticPr fontId="1"/>
  </si>
  <si>
    <t>１）環境保全取組チェックシート採点方法</t>
    <rPh sb="2" eb="4">
      <t>カンキョウ</t>
    </rPh>
    <rPh sb="4" eb="6">
      <t>ホゼン</t>
    </rPh>
    <rPh sb="6" eb="8">
      <t>トリクミ</t>
    </rPh>
    <rPh sb="15" eb="17">
      <t>サイテン</t>
    </rPh>
    <rPh sb="17" eb="19">
      <t>ホウホウ</t>
    </rPh>
    <phoneticPr fontId="1"/>
  </si>
  <si>
    <t>２）SDGｓマトリクスシート利用方法</t>
    <rPh sb="14" eb="16">
      <t>リヨウ</t>
    </rPh>
    <rPh sb="16" eb="18">
      <t>ホウホウ</t>
    </rPh>
    <phoneticPr fontId="1"/>
  </si>
  <si>
    <t>項目の評価で「－」（対象外）を選択すると、SDGｓでの取組でも関連なしと採点されますので、</t>
    <rPh sb="0" eb="2">
      <t>コウモク</t>
    </rPh>
    <rPh sb="3" eb="5">
      <t>ヒョウカ</t>
    </rPh>
    <rPh sb="10" eb="13">
      <t>タイショウガイ</t>
    </rPh>
    <rPh sb="15" eb="17">
      <t>センタク</t>
    </rPh>
    <rPh sb="27" eb="29">
      <t>トリクミ</t>
    </rPh>
    <rPh sb="31" eb="33">
      <t>カンレン</t>
    </rPh>
    <rPh sb="36" eb="38">
      <t>サイテン</t>
    </rPh>
    <phoneticPr fontId="1"/>
  </si>
  <si>
    <t>全体の取組状況がグラフで図示されます。取組の進展状況の把握に利用ください。</t>
    <rPh sb="0" eb="2">
      <t>ゼンタイ</t>
    </rPh>
    <rPh sb="3" eb="4">
      <t>ト</t>
    </rPh>
    <rPh sb="5" eb="7">
      <t>ジョウキョウ</t>
    </rPh>
    <rPh sb="11" eb="13">
      <t>ズシ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</si>
</sst>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達成率　　&quot;#,##0&quot; %&quot;"/>
    <numFmt numFmtId="177" formatCode="0.000"/>
    <numFmt numFmtId="178" formatCode="yyyy/m/d;@"/>
    <numFmt numFmtId="179" formatCode="0_ "/>
    <numFmt numFmtId="180" formatCode=";;;"/>
  </numFmts>
  <fonts count="34">
    <font>
      <sz val="11"/>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u/>
      <sz val="11"/>
      <name val="ＭＳ Ｐゴシック"/>
      <family val="3"/>
      <charset val="128"/>
    </font>
    <font>
      <sz val="12"/>
      <name val="ＭＳ ゴシック"/>
      <family val="3"/>
      <charset val="128"/>
    </font>
    <font>
      <sz val="12"/>
      <color rgb="FFFF0000"/>
      <name val="ＭＳ ゴシック"/>
      <family val="3"/>
      <charset val="128"/>
    </font>
    <font>
      <sz val="11"/>
      <color rgb="FFFF0000"/>
      <name val="ＭＳ Ｐゴシック"/>
      <family val="3"/>
      <charset val="128"/>
    </font>
    <font>
      <sz val="11"/>
      <name val="ＭＳ Ｐゴシック"/>
      <family val="3"/>
      <charset val="128"/>
    </font>
    <font>
      <sz val="10"/>
      <name val="ＭＳ ゴシック"/>
      <family val="3"/>
      <charset val="128"/>
    </font>
    <font>
      <sz val="14"/>
      <name val="ＭＳ Ｐゴシック"/>
      <family val="3"/>
      <charset val="128"/>
    </font>
    <font>
      <sz val="14"/>
      <color rgb="FFFF0000"/>
      <name val="ＭＳ Ｐゴシック"/>
      <family val="3"/>
      <charset val="128"/>
    </font>
    <font>
      <u/>
      <sz val="14"/>
      <name val="ＭＳ Ｐゴシック"/>
      <family val="3"/>
      <charset val="128"/>
    </font>
    <font>
      <sz val="16"/>
      <name val="ＭＳ Ｐゴシック"/>
      <family val="3"/>
      <charset val="128"/>
    </font>
    <font>
      <b/>
      <sz val="16"/>
      <name val="ＭＳ Ｐゴシック"/>
      <family val="3"/>
      <charset val="128"/>
    </font>
    <font>
      <b/>
      <sz val="14"/>
      <color rgb="FFFF0000"/>
      <name val="ＭＳ Ｐゴシック"/>
      <family val="3"/>
      <charset val="128"/>
    </font>
    <font>
      <u/>
      <sz val="14"/>
      <color rgb="FFFF0000"/>
      <name val="ＭＳ Ｐゴシック"/>
      <family val="3"/>
      <charset val="128"/>
    </font>
    <font>
      <b/>
      <sz val="11"/>
      <color rgb="FFFF0000"/>
      <name val="ＭＳ Ｐゴシック"/>
      <family val="3"/>
      <charset val="128"/>
    </font>
    <font>
      <sz val="16"/>
      <color rgb="FFFF0000"/>
      <name val="ＭＳ Ｐゴシック"/>
      <family val="3"/>
      <charset val="128"/>
    </font>
    <font>
      <sz val="12"/>
      <name val="ＭＳ Ｐゴシック"/>
      <family val="3"/>
      <charset val="128"/>
    </font>
    <font>
      <sz val="8"/>
      <color rgb="FFFF0000"/>
      <name val="ＭＳ Ｐゴシック"/>
      <family val="3"/>
      <charset val="128"/>
      <scheme val="minor"/>
    </font>
    <font>
      <sz val="14"/>
      <color rgb="FFFF0000"/>
      <name val="ＭＳ Ｐゴシック"/>
      <family val="3"/>
      <charset val="128"/>
      <scheme val="minor"/>
    </font>
    <font>
      <sz val="10"/>
      <name val="ＭＳ Ｐゴシック"/>
      <family val="3"/>
      <charset val="128"/>
    </font>
    <font>
      <sz val="9"/>
      <name val="ＭＳ Ｐゴシック"/>
      <family val="3"/>
      <charset val="128"/>
    </font>
    <font>
      <sz val="12"/>
      <color rgb="FFFF0000"/>
      <name val="ＭＳ Ｐゴシック"/>
      <family val="3"/>
      <charset val="128"/>
    </font>
    <font>
      <sz val="8"/>
      <name val="ＭＳ Ｐゴシック"/>
      <family val="3"/>
      <charset val="128"/>
    </font>
    <font>
      <i/>
      <sz val="11"/>
      <color rgb="FFFF0000"/>
      <name val="ＭＳ Ｐゴシック"/>
      <family val="3"/>
      <charset val="128"/>
    </font>
    <font>
      <sz val="9"/>
      <color indexed="81"/>
      <name val="MS P ゴシック"/>
      <family val="3"/>
      <charset val="128"/>
    </font>
    <font>
      <b/>
      <sz val="9"/>
      <color indexed="81"/>
      <name val="MS P ゴシック"/>
      <family val="3"/>
      <charset val="128"/>
    </font>
    <font>
      <b/>
      <sz val="12"/>
      <color theme="1"/>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u/>
      <sz val="14"/>
      <color theme="0"/>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rgb="FFDAEEF3"/>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ck">
        <color theme="0"/>
      </bottom>
      <diagonal/>
    </border>
    <border>
      <left/>
      <right/>
      <top style="thick">
        <color theme="0"/>
      </top>
      <bottom style="thick">
        <color theme="0"/>
      </bottom>
      <diagonal/>
    </border>
    <border>
      <left style="hair">
        <color auto="1"/>
      </left>
      <right/>
      <top/>
      <bottom/>
      <diagonal/>
    </border>
    <border>
      <left/>
      <right style="hair">
        <color auto="1"/>
      </right>
      <top/>
      <bottom/>
      <diagonal/>
    </border>
    <border>
      <left style="hair">
        <color auto="1"/>
      </left>
      <right/>
      <top/>
      <bottom style="thick">
        <color theme="0"/>
      </bottom>
      <diagonal/>
    </border>
    <border>
      <left/>
      <right style="hair">
        <color auto="1"/>
      </right>
      <top/>
      <bottom style="thick">
        <color theme="0"/>
      </bottom>
      <diagonal/>
    </border>
    <border>
      <left style="hair">
        <color auto="1"/>
      </left>
      <right/>
      <top style="thick">
        <color theme="0"/>
      </top>
      <bottom style="thick">
        <color theme="0"/>
      </bottom>
      <diagonal/>
    </border>
    <border>
      <left/>
      <right style="hair">
        <color auto="1"/>
      </right>
      <top style="thick">
        <color theme="0"/>
      </top>
      <bottom style="thick">
        <color theme="0"/>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style="hair">
        <color indexed="64"/>
      </top>
      <bottom/>
      <diagonal/>
    </border>
    <border>
      <left style="dotted">
        <color indexed="64"/>
      </left>
      <right style="dotted">
        <color indexed="64"/>
      </right>
      <top style="hair">
        <color indexed="64"/>
      </top>
      <bottom/>
      <diagonal/>
    </border>
    <border>
      <left style="thin">
        <color indexed="64"/>
      </left>
      <right/>
      <top/>
      <bottom style="hair">
        <color indexed="64"/>
      </bottom>
      <diagonal/>
    </border>
    <border>
      <left style="dotted">
        <color indexed="64"/>
      </left>
      <right style="dotted">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theme="1"/>
      </top>
      <bottom style="hair">
        <color theme="1"/>
      </bottom>
      <diagonal/>
    </border>
    <border>
      <left/>
      <right style="thin">
        <color indexed="64"/>
      </right>
      <top style="hair">
        <color theme="1"/>
      </top>
      <bottom/>
      <diagonal/>
    </border>
    <border>
      <left/>
      <right style="thin">
        <color indexed="64"/>
      </right>
      <top/>
      <bottom style="hair">
        <color theme="1"/>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style="hair">
        <color indexed="64"/>
      </top>
      <bottom style="thin">
        <color indexed="64"/>
      </bottom>
      <diagonal/>
    </border>
    <border>
      <left style="hair">
        <color indexed="64"/>
      </left>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hair">
        <color indexed="64"/>
      </right>
      <top style="thin">
        <color indexed="64"/>
      </top>
      <bottom/>
      <diagonal/>
    </border>
    <border>
      <left style="thin">
        <color indexed="64"/>
      </left>
      <right style="dashed">
        <color indexed="64"/>
      </right>
      <top style="thin">
        <color indexed="64"/>
      </top>
      <bottom style="hair">
        <color indexed="64"/>
      </bottom>
      <diagonal/>
    </border>
    <border>
      <left style="thin">
        <color indexed="64"/>
      </left>
      <right style="dashed">
        <color indexed="64"/>
      </right>
      <top style="hair">
        <color indexed="64"/>
      </top>
      <bottom style="hair">
        <color indexed="64"/>
      </bottom>
      <diagonal/>
    </border>
    <border>
      <left style="thin">
        <color indexed="64"/>
      </left>
      <right style="dashed">
        <color indexed="64"/>
      </right>
      <top style="hair">
        <color indexed="64"/>
      </top>
      <bottom/>
      <diagonal/>
    </border>
    <border>
      <left style="thin">
        <color indexed="64"/>
      </left>
      <right style="dashed">
        <color indexed="64"/>
      </right>
      <top/>
      <bottom/>
      <diagonal/>
    </border>
    <border>
      <left style="thin">
        <color indexed="64"/>
      </left>
      <right style="dashed">
        <color indexed="64"/>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top/>
      <bottom style="hair">
        <color indexed="64"/>
      </bottom>
      <diagonal/>
    </border>
    <border>
      <left style="thin">
        <color indexed="64"/>
      </left>
      <right style="dashed">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3">
    <xf numFmtId="0" fontId="0" fillId="0" borderId="0"/>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344">
    <xf numFmtId="0" fontId="0" fillId="0" borderId="0" xfId="0"/>
    <xf numFmtId="0" fontId="5" fillId="0" borderId="2"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wrapText="1"/>
    </xf>
    <xf numFmtId="176" fontId="4" fillId="0" borderId="0" xfId="0" applyNumberFormat="1" applyFont="1" applyAlignment="1">
      <alignment horizontal="right" vertical="center" wrapText="1"/>
    </xf>
    <xf numFmtId="0" fontId="0" fillId="0" borderId="0" xfId="0" applyAlignment="1">
      <alignment vertical="center"/>
    </xf>
    <xf numFmtId="0" fontId="0" fillId="0" borderId="0" xfId="0" applyAlignment="1">
      <alignment horizontal="centerContinuous" vertical="center"/>
    </xf>
    <xf numFmtId="0" fontId="0" fillId="0" borderId="0" xfId="0" applyAlignment="1">
      <alignment vertical="center" wrapText="1"/>
    </xf>
    <xf numFmtId="0" fontId="0" fillId="0" borderId="3" xfId="0" applyBorder="1" applyAlignment="1">
      <alignment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xf>
    <xf numFmtId="0" fontId="0" fillId="0" borderId="7" xfId="0" applyBorder="1" applyAlignment="1">
      <alignment vertical="center" wrapText="1"/>
    </xf>
    <xf numFmtId="0" fontId="0" fillId="0" borderId="8" xfId="0" applyBorder="1" applyAlignment="1">
      <alignment vertical="center"/>
    </xf>
    <xf numFmtId="0" fontId="0" fillId="0" borderId="9" xfId="0" applyBorder="1" applyAlignment="1">
      <alignment vertical="center" wrapText="1"/>
    </xf>
    <xf numFmtId="0" fontId="0" fillId="0" borderId="0" xfId="0" applyAlignment="1">
      <alignment horizontal="centerContinuous" vertical="center" wrapText="1"/>
    </xf>
    <xf numFmtId="0" fontId="0" fillId="0" borderId="10" xfId="0" applyBorder="1" applyAlignment="1">
      <alignment vertical="center"/>
    </xf>
    <xf numFmtId="0" fontId="0" fillId="0" borderId="0" xfId="0" applyAlignment="1" applyProtection="1">
      <alignment vertical="center"/>
      <protection locked="0"/>
    </xf>
    <xf numFmtId="0" fontId="0" fillId="0" borderId="0" xfId="0" applyAlignment="1">
      <alignment horizontal="center" vertical="center" wrapText="1"/>
    </xf>
    <xf numFmtId="40" fontId="0" fillId="0" borderId="0" xfId="1" applyNumberFormat="1" applyFont="1" applyAlignment="1">
      <alignment vertical="center"/>
    </xf>
    <xf numFmtId="40" fontId="2" fillId="0" borderId="0" xfId="1" applyNumberFormat="1" applyFont="1" applyAlignment="1">
      <alignment vertical="center"/>
    </xf>
    <xf numFmtId="40" fontId="0" fillId="0" borderId="2" xfId="1" applyNumberFormat="1" applyFont="1" applyBorder="1" applyAlignment="1">
      <alignment vertical="center"/>
    </xf>
    <xf numFmtId="0" fontId="0" fillId="0" borderId="2" xfId="0" applyBorder="1"/>
    <xf numFmtId="0" fontId="0" fillId="0" borderId="2" xfId="0" applyBorder="1" applyAlignment="1">
      <alignment horizontal="center" vertical="center"/>
    </xf>
    <xf numFmtId="40" fontId="0" fillId="0" borderId="0" xfId="1" applyNumberFormat="1" applyFont="1" applyAlignment="1"/>
    <xf numFmtId="0" fontId="9" fillId="0" borderId="2" xfId="0" applyFont="1" applyBorder="1" applyAlignment="1">
      <alignment horizontal="center" vertical="center" wrapText="1"/>
    </xf>
    <xf numFmtId="0" fontId="10"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10" fillId="0" borderId="3"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10" fillId="0" borderId="0" xfId="0" applyFont="1" applyAlignment="1" applyProtection="1">
      <alignment horizontal="center" vertical="center" wrapText="1"/>
      <protection locked="0"/>
    </xf>
    <xf numFmtId="176" fontId="12" fillId="0" borderId="0" xfId="0" applyNumberFormat="1" applyFont="1" applyAlignment="1" applyProtection="1">
      <alignment horizontal="right" vertical="center" wrapText="1"/>
      <protection locked="0"/>
    </xf>
    <xf numFmtId="0" fontId="10" fillId="0" borderId="0" xfId="0" applyFont="1" applyAlignment="1" applyProtection="1">
      <alignment horizontal="centerContinuous" vertical="center" wrapText="1"/>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10" fillId="0" borderId="11" xfId="0" applyFont="1" applyBorder="1" applyAlignment="1" applyProtection="1">
      <alignment vertical="center"/>
      <protection locked="0"/>
    </xf>
    <xf numFmtId="49" fontId="10" fillId="0" borderId="11" xfId="0" applyNumberFormat="1" applyFont="1" applyBorder="1" applyAlignment="1" applyProtection="1">
      <alignment vertical="center"/>
      <protection locked="0"/>
    </xf>
    <xf numFmtId="49" fontId="10" fillId="0" borderId="3" xfId="0" applyNumberFormat="1" applyFont="1" applyBorder="1" applyAlignment="1" applyProtection="1">
      <alignment vertical="center"/>
      <protection locked="0"/>
    </xf>
    <xf numFmtId="0" fontId="3" fillId="0" borderId="0" xfId="0" applyFont="1" applyAlignment="1" applyProtection="1">
      <alignment vertical="center"/>
      <protection locked="0"/>
    </xf>
    <xf numFmtId="0" fontId="10" fillId="0" borderId="12"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10" fillId="0" borderId="7" xfId="0" applyFont="1" applyBorder="1" applyAlignment="1" applyProtection="1">
      <alignment vertical="center" wrapText="1"/>
      <protection locked="0"/>
    </xf>
    <xf numFmtId="0" fontId="10" fillId="0" borderId="12" xfId="0" applyFont="1" applyBorder="1" applyAlignment="1" applyProtection="1">
      <alignment vertical="center"/>
      <protection locked="0"/>
    </xf>
    <xf numFmtId="0" fontId="10" fillId="0" borderId="8" xfId="0" applyFont="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13" xfId="0" applyFont="1" applyBorder="1" applyAlignment="1" applyProtection="1">
      <alignment vertical="center"/>
      <protection locked="0"/>
    </xf>
    <xf numFmtId="0" fontId="10" fillId="0" borderId="5" xfId="0" applyFont="1" applyBorder="1" applyAlignment="1" applyProtection="1">
      <alignment vertical="center"/>
      <protection locked="0"/>
    </xf>
    <xf numFmtId="0" fontId="10" fillId="0" borderId="14"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7" xfId="0" applyFont="1" applyBorder="1" applyAlignment="1" applyProtection="1">
      <alignment vertical="center"/>
      <protection locked="0"/>
    </xf>
    <xf numFmtId="49" fontId="10" fillId="0" borderId="12" xfId="0" applyNumberFormat="1" applyFont="1" applyBorder="1" applyAlignment="1" applyProtection="1">
      <alignment vertical="center"/>
      <protection locked="0"/>
    </xf>
    <xf numFmtId="0" fontId="11" fillId="0" borderId="13"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5"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49" fontId="10" fillId="0" borderId="12" xfId="0" applyNumberFormat="1" applyFont="1" applyBorder="1" applyAlignment="1" applyProtection="1">
      <alignment vertical="center" wrapText="1"/>
      <protection locked="0"/>
    </xf>
    <xf numFmtId="0" fontId="10" fillId="2" borderId="0" xfId="0" applyFont="1" applyFill="1" applyAlignment="1">
      <alignment vertical="center"/>
    </xf>
    <xf numFmtId="0" fontId="10" fillId="0" borderId="0" xfId="0" applyFont="1" applyAlignment="1">
      <alignment vertical="center"/>
    </xf>
    <xf numFmtId="0" fontId="0" fillId="2" borderId="2" xfId="0" applyFill="1" applyBorder="1" applyAlignment="1">
      <alignment horizontal="center" vertical="center"/>
    </xf>
    <xf numFmtId="0" fontId="10" fillId="0" borderId="12" xfId="0" applyFont="1" applyBorder="1" applyAlignment="1">
      <alignment vertical="center"/>
    </xf>
    <xf numFmtId="0" fontId="10" fillId="0" borderId="8" xfId="0" applyFont="1" applyBorder="1" applyAlignment="1">
      <alignment vertical="center" wrapText="1"/>
    </xf>
    <xf numFmtId="0" fontId="10" fillId="0" borderId="0" xfId="0" applyFont="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6" xfId="0" applyFont="1" applyBorder="1" applyAlignment="1">
      <alignment vertical="center" wrapText="1"/>
    </xf>
    <xf numFmtId="0" fontId="3" fillId="0" borderId="0" xfId="0" applyFont="1" applyAlignment="1">
      <alignment vertical="center" wrapText="1"/>
    </xf>
    <xf numFmtId="0" fontId="10" fillId="0" borderId="8" xfId="0" applyFont="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6"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10" fillId="0" borderId="11" xfId="0" applyFont="1" applyBorder="1" applyAlignment="1">
      <alignment vertical="center"/>
    </xf>
    <xf numFmtId="0" fontId="10" fillId="0" borderId="3" xfId="0" applyFont="1" applyBorder="1" applyAlignment="1">
      <alignment vertical="center" wrapText="1"/>
    </xf>
    <xf numFmtId="0" fontId="10" fillId="0" borderId="0" xfId="0" applyFont="1" applyAlignment="1">
      <alignment horizontal="center" vertical="center" wrapText="1"/>
    </xf>
    <xf numFmtId="176" fontId="12" fillId="0" borderId="0" xfId="0" applyNumberFormat="1" applyFont="1" applyAlignment="1">
      <alignment horizontal="right" vertical="center" wrapText="1"/>
    </xf>
    <xf numFmtId="0" fontId="10" fillId="0" borderId="0" xfId="0" applyFont="1" applyAlignment="1">
      <alignment horizontal="centerContinuous" vertical="center" wrapText="1"/>
    </xf>
    <xf numFmtId="49" fontId="10" fillId="0" borderId="12" xfId="0" applyNumberFormat="1" applyFont="1" applyBorder="1" applyAlignment="1">
      <alignment vertical="center"/>
    </xf>
    <xf numFmtId="49" fontId="10" fillId="0" borderId="12" xfId="0" applyNumberFormat="1" applyFont="1" applyBorder="1" applyAlignment="1">
      <alignment vertical="center" wrapText="1"/>
    </xf>
    <xf numFmtId="49" fontId="10" fillId="0" borderId="11" xfId="0" applyNumberFormat="1" applyFont="1" applyBorder="1" applyAlignment="1">
      <alignment vertical="center"/>
    </xf>
    <xf numFmtId="49" fontId="10" fillId="0" borderId="3" xfId="0" applyNumberFormat="1" applyFont="1" applyBorder="1" applyAlignment="1">
      <alignment vertical="center"/>
    </xf>
    <xf numFmtId="0" fontId="10" fillId="0" borderId="1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xf>
    <xf numFmtId="0" fontId="13" fillId="0" borderId="0" xfId="0" applyFont="1"/>
    <xf numFmtId="0" fontId="11" fillId="0" borderId="0" xfId="0" applyFont="1" applyAlignment="1">
      <alignment vertical="center"/>
    </xf>
    <xf numFmtId="0" fontId="7" fillId="0" borderId="0" xfId="0" applyFont="1" applyAlignment="1">
      <alignment vertical="center"/>
    </xf>
    <xf numFmtId="40" fontId="11" fillId="0" borderId="0" xfId="1" applyNumberFormat="1" applyFont="1" applyAlignment="1" applyProtection="1">
      <alignment vertical="center"/>
    </xf>
    <xf numFmtId="0" fontId="18" fillId="0" borderId="0" xfId="0" applyFont="1" applyAlignment="1">
      <alignment vertical="center"/>
    </xf>
    <xf numFmtId="0" fontId="15" fillId="2" borderId="0" xfId="0" applyFont="1" applyFill="1" applyAlignment="1">
      <alignment horizontal="center" vertical="center"/>
    </xf>
    <xf numFmtId="40" fontId="7" fillId="0" borderId="0" xfId="1" applyNumberFormat="1" applyFont="1" applyAlignment="1" applyProtection="1">
      <alignment vertical="center"/>
    </xf>
    <xf numFmtId="0" fontId="15" fillId="0" borderId="0" xfId="0" applyFont="1" applyAlignment="1">
      <alignment vertical="center"/>
    </xf>
    <xf numFmtId="0" fontId="17" fillId="0" borderId="0" xfId="0" applyFont="1" applyAlignment="1">
      <alignment vertical="center"/>
    </xf>
    <xf numFmtId="40" fontId="17" fillId="0" borderId="0" xfId="1" applyNumberFormat="1" applyFont="1" applyAlignment="1" applyProtection="1">
      <alignment vertical="center"/>
    </xf>
    <xf numFmtId="0" fontId="11" fillId="0" borderId="0" xfId="0" applyFont="1" applyAlignment="1">
      <alignment vertical="center" wrapText="1"/>
    </xf>
    <xf numFmtId="0" fontId="15" fillId="0" borderId="0" xfId="0" applyFont="1" applyAlignment="1">
      <alignment vertical="center" wrapText="1"/>
    </xf>
    <xf numFmtId="0" fontId="11" fillId="0" borderId="0" xfId="0" applyFont="1" applyAlignment="1">
      <alignment horizontal="center" vertical="center" wrapText="1"/>
    </xf>
    <xf numFmtId="40" fontId="7" fillId="0" borderId="2" xfId="1" applyNumberFormat="1" applyFont="1" applyBorder="1" applyAlignment="1" applyProtection="1">
      <alignment vertical="center"/>
    </xf>
    <xf numFmtId="176" fontId="16" fillId="0" borderId="0" xfId="0" applyNumberFormat="1" applyFont="1" applyAlignment="1">
      <alignment horizontal="right" vertical="center" wrapText="1"/>
    </xf>
    <xf numFmtId="0" fontId="11" fillId="0" borderId="0" xfId="0" applyFont="1" applyAlignment="1">
      <alignment horizontal="centerContinuous" vertical="center" wrapText="1"/>
    </xf>
    <xf numFmtId="0" fontId="17" fillId="2" borderId="0" xfId="0" applyFont="1" applyFill="1" applyAlignment="1">
      <alignment horizontal="center" vertical="center"/>
    </xf>
    <xf numFmtId="9" fontId="11" fillId="0" borderId="0" xfId="2" applyFont="1" applyAlignment="1" applyProtection="1">
      <alignment vertical="center"/>
    </xf>
    <xf numFmtId="0" fontId="14" fillId="0" borderId="0" xfId="0" applyFont="1"/>
    <xf numFmtId="0" fontId="13" fillId="0" borderId="0" xfId="0" applyFont="1" applyAlignment="1">
      <alignment horizontal="left" vertical="center"/>
    </xf>
    <xf numFmtId="0" fontId="19" fillId="0" borderId="0" xfId="0" applyFont="1" applyAlignment="1">
      <alignment horizontal="left" indent="1"/>
    </xf>
    <xf numFmtId="0" fontId="19" fillId="0" borderId="0" xfId="0" applyFont="1"/>
    <xf numFmtId="0" fontId="20" fillId="2" borderId="16" xfId="0" applyFont="1" applyFill="1" applyBorder="1" applyAlignment="1">
      <alignment horizontal="left" vertical="center" wrapText="1"/>
    </xf>
    <xf numFmtId="0" fontId="21" fillId="2" borderId="19" xfId="0" applyFont="1" applyFill="1" applyBorder="1" applyAlignment="1">
      <alignment horizontal="center" vertical="center"/>
    </xf>
    <xf numFmtId="0" fontId="15" fillId="2" borderId="22" xfId="0" applyFont="1" applyFill="1" applyBorder="1" applyAlignment="1">
      <alignment horizontal="center" vertical="center"/>
    </xf>
    <xf numFmtId="176" fontId="16" fillId="0" borderId="0" xfId="0" applyNumberFormat="1" applyFont="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176" fontId="16"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1" fillId="0" borderId="0" xfId="0" applyFont="1" applyAlignment="1">
      <alignment horizontal="center" vertical="center"/>
    </xf>
    <xf numFmtId="0" fontId="19" fillId="0" borderId="0" xfId="0" applyFont="1" applyAlignment="1">
      <alignment horizontal="left"/>
    </xf>
    <xf numFmtId="0" fontId="0" fillId="0" borderId="0" xfId="0" applyAlignment="1">
      <alignment horizontal="right"/>
    </xf>
    <xf numFmtId="0" fontId="7" fillId="0" borderId="0" xfId="0" applyFont="1" applyAlignment="1">
      <alignment horizontal="right" vertical="center"/>
    </xf>
    <xf numFmtId="0" fontId="20" fillId="2" borderId="15"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1" fillId="2" borderId="18" xfId="0" applyFont="1" applyFill="1" applyBorder="1" applyAlignment="1">
      <alignment horizontal="center" vertical="center"/>
    </xf>
    <xf numFmtId="0" fontId="21"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3" xfId="0" applyFont="1" applyFill="1" applyBorder="1" applyAlignment="1">
      <alignment horizontal="center" vertical="center"/>
    </xf>
    <xf numFmtId="0" fontId="20" fillId="2" borderId="0" xfId="0" applyFont="1" applyFill="1" applyAlignment="1">
      <alignment horizontal="left" vertical="center" wrapText="1"/>
    </xf>
    <xf numFmtId="0" fontId="21" fillId="2" borderId="0" xfId="0" applyFont="1" applyFill="1" applyAlignment="1">
      <alignment horizontal="center" vertical="center"/>
    </xf>
    <xf numFmtId="0" fontId="11" fillId="3" borderId="0" xfId="0" applyFont="1" applyFill="1" applyAlignment="1" applyProtection="1">
      <alignment horizontal="center" vertical="center" wrapText="1"/>
      <protection locked="0"/>
    </xf>
    <xf numFmtId="0" fontId="15" fillId="0" borderId="0" xfId="0" applyFont="1" applyAlignment="1">
      <alignment horizontal="center" vertical="center" wrapText="1"/>
    </xf>
    <xf numFmtId="0" fontId="11" fillId="3" borderId="0" xfId="0" applyFont="1" applyFill="1" applyAlignment="1" applyProtection="1">
      <alignment horizontal="center" vertical="center"/>
      <protection locked="0"/>
    </xf>
    <xf numFmtId="0" fontId="10" fillId="0" borderId="0" xfId="0"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Continuous" vertical="center"/>
    </xf>
    <xf numFmtId="0" fontId="7" fillId="0" borderId="0" xfId="0" applyFont="1" applyAlignment="1">
      <alignment horizontal="centerContinuous" vertical="center" wrapText="1"/>
    </xf>
    <xf numFmtId="0" fontId="7" fillId="2" borderId="2" xfId="0" applyFont="1" applyFill="1" applyBorder="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wrapText="1"/>
    </xf>
    <xf numFmtId="0" fontId="11" fillId="0" borderId="12" xfId="0" applyFont="1" applyBorder="1" applyAlignment="1">
      <alignment vertical="center"/>
    </xf>
    <xf numFmtId="0" fontId="11" fillId="0" borderId="8" xfId="0" applyFont="1" applyBorder="1" applyAlignment="1">
      <alignment vertical="center"/>
    </xf>
    <xf numFmtId="0" fontId="11" fillId="0" borderId="13" xfId="0" applyFont="1" applyBorder="1" applyAlignment="1">
      <alignment vertical="center" wrapText="1"/>
    </xf>
    <xf numFmtId="0" fontId="7" fillId="0" borderId="3" xfId="0" applyFont="1" applyBorder="1" applyAlignment="1">
      <alignment vertical="center"/>
    </xf>
    <xf numFmtId="0" fontId="7" fillId="0" borderId="4" xfId="0" applyFont="1" applyBorder="1" applyAlignment="1">
      <alignment vertical="center" wrapText="1"/>
    </xf>
    <xf numFmtId="0" fontId="7" fillId="0" borderId="6" xfId="0" applyFont="1" applyBorder="1" applyAlignment="1">
      <alignment vertical="center"/>
    </xf>
    <xf numFmtId="0" fontId="7" fillId="0" borderId="7" xfId="0" applyFont="1" applyBorder="1" applyAlignment="1">
      <alignment vertical="center" wrapText="1"/>
    </xf>
    <xf numFmtId="0" fontId="11" fillId="0" borderId="14" xfId="0" applyFont="1" applyBorder="1" applyAlignment="1">
      <alignment vertical="center" wrapText="1"/>
    </xf>
    <xf numFmtId="0" fontId="11" fillId="0" borderId="6" xfId="0" applyFont="1" applyBorder="1" applyAlignment="1">
      <alignment vertical="center" wrapText="1"/>
    </xf>
    <xf numFmtId="0" fontId="7" fillId="0" borderId="5" xfId="0" applyFont="1" applyBorder="1" applyAlignment="1">
      <alignment vertical="center" wrapText="1"/>
    </xf>
    <xf numFmtId="49" fontId="11" fillId="0" borderId="12" xfId="0" applyNumberFormat="1" applyFont="1" applyBorder="1" applyAlignment="1">
      <alignment vertical="center"/>
    </xf>
    <xf numFmtId="0" fontId="11" fillId="0" borderId="8" xfId="0" applyFont="1" applyBorder="1" applyAlignment="1">
      <alignment vertical="center" wrapText="1"/>
    </xf>
    <xf numFmtId="0" fontId="17" fillId="0" borderId="0" xfId="0" applyFont="1" applyAlignment="1">
      <alignment vertical="center" wrapText="1"/>
    </xf>
    <xf numFmtId="0" fontId="10" fillId="0" borderId="0" xfId="0" applyFont="1" applyAlignment="1">
      <alignment horizontal="left" vertical="center"/>
    </xf>
    <xf numFmtId="0" fontId="0" fillId="0" borderId="0" xfId="0" applyAlignment="1">
      <alignment vertical="top"/>
    </xf>
    <xf numFmtId="0" fontId="24" fillId="0" borderId="0" xfId="0" applyFont="1" applyAlignment="1">
      <alignment horizontal="right" vertical="center"/>
    </xf>
    <xf numFmtId="177" fontId="7" fillId="0" borderId="0" xfId="0" applyNumberFormat="1" applyFont="1" applyAlignment="1">
      <alignment vertical="center"/>
    </xf>
    <xf numFmtId="2" fontId="17" fillId="0" borderId="0" xfId="0" applyNumberFormat="1" applyFont="1" applyAlignment="1">
      <alignment vertical="center"/>
    </xf>
    <xf numFmtId="0" fontId="1" fillId="0" borderId="0" xfId="0" applyFont="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1" fillId="0" borderId="5" xfId="0" applyFont="1" applyBorder="1"/>
    <xf numFmtId="0" fontId="0" fillId="0" borderId="13" xfId="0" applyBorder="1" applyAlignment="1">
      <alignment vertical="top" wrapText="1"/>
    </xf>
    <xf numFmtId="9" fontId="22" fillId="0" borderId="0" xfId="2" applyFont="1" applyBorder="1" applyAlignment="1">
      <alignment vertical="top"/>
    </xf>
    <xf numFmtId="0" fontId="0" fillId="0" borderId="5" xfId="0" applyBorder="1"/>
    <xf numFmtId="9" fontId="0" fillId="0" borderId="0" xfId="2" applyFont="1" applyBorder="1" applyAlignment="1">
      <alignment vertical="top"/>
    </xf>
    <xf numFmtId="0" fontId="0" fillId="0" borderId="13" xfId="0" applyBorder="1"/>
    <xf numFmtId="0" fontId="0" fillId="0" borderId="13" xfId="0" applyBorder="1" applyAlignment="1">
      <alignment vertical="top"/>
    </xf>
    <xf numFmtId="0" fontId="0" fillId="0" borderId="14" xfId="0" applyBorder="1" applyAlignment="1">
      <alignment vertical="top"/>
    </xf>
    <xf numFmtId="9" fontId="0" fillId="0" borderId="6" xfId="2" applyFont="1" applyBorder="1" applyAlignment="1">
      <alignment vertical="top"/>
    </xf>
    <xf numFmtId="0" fontId="0" fillId="0" borderId="6" xfId="0" applyBorder="1"/>
    <xf numFmtId="0" fontId="0" fillId="0" borderId="23" xfId="0" applyBorder="1"/>
    <xf numFmtId="0" fontId="0" fillId="0" borderId="21" xfId="0" applyBorder="1"/>
    <xf numFmtId="0" fontId="0" fillId="0" borderId="7" xfId="0" applyBorder="1"/>
    <xf numFmtId="9" fontId="23" fillId="0" borderId="7" xfId="2" applyFont="1" applyBorder="1" applyAlignment="1"/>
    <xf numFmtId="0" fontId="0" fillId="4" borderId="8" xfId="0" applyFill="1" applyBorder="1" applyAlignment="1">
      <alignment vertical="top"/>
    </xf>
    <xf numFmtId="0" fontId="0" fillId="4" borderId="0" xfId="0" applyFill="1" applyAlignment="1">
      <alignment vertical="top"/>
    </xf>
    <xf numFmtId="0" fontId="1" fillId="4" borderId="0" xfId="0" applyFont="1" applyFill="1"/>
    <xf numFmtId="0" fontId="22" fillId="4" borderId="6" xfId="0" applyFont="1" applyFill="1" applyBorder="1" applyAlignment="1">
      <alignment vertical="top"/>
    </xf>
    <xf numFmtId="0" fontId="23" fillId="4" borderId="6" xfId="0" applyFont="1" applyFill="1" applyBorder="1"/>
    <xf numFmtId="0" fontId="0" fillId="0" borderId="33" xfId="0" applyBorder="1" applyAlignment="1">
      <alignment vertical="top" wrapText="1"/>
    </xf>
    <xf numFmtId="0" fontId="0" fillId="0" borderId="36" xfId="0" applyBorder="1" applyAlignment="1">
      <alignment vertical="top" wrapText="1"/>
    </xf>
    <xf numFmtId="0" fontId="0" fillId="0" borderId="38" xfId="0" applyBorder="1" applyAlignment="1">
      <alignment vertical="top" wrapText="1"/>
    </xf>
    <xf numFmtId="0" fontId="0" fillId="0" borderId="37" xfId="0" applyBorder="1" applyAlignment="1">
      <alignment vertical="top"/>
    </xf>
    <xf numFmtId="0" fontId="0" fillId="0" borderId="39" xfId="0" applyBorder="1"/>
    <xf numFmtId="0" fontId="0" fillId="0" borderId="40" xfId="0" applyBorder="1"/>
    <xf numFmtId="0" fontId="0" fillId="0" borderId="42" xfId="0" applyBorder="1"/>
    <xf numFmtId="0" fontId="0" fillId="0" borderId="43" xfId="0" applyBorder="1"/>
    <xf numFmtId="0" fontId="0" fillId="0" borderId="41" xfId="0" applyBorder="1"/>
    <xf numFmtId="0" fontId="22" fillId="0" borderId="44" xfId="0" applyFont="1" applyBorder="1" applyAlignment="1">
      <alignment vertical="top" wrapText="1"/>
    </xf>
    <xf numFmtId="0" fontId="0" fillId="0" borderId="44" xfId="0" applyBorder="1" applyAlignment="1">
      <alignment vertical="top" wrapText="1"/>
    </xf>
    <xf numFmtId="0" fontId="0" fillId="0" borderId="38" xfId="0" applyBorder="1" applyAlignment="1">
      <alignment wrapText="1"/>
    </xf>
    <xf numFmtId="0" fontId="0" fillId="0" borderId="45" xfId="0" applyBorder="1" applyAlignment="1">
      <alignment vertical="top" wrapText="1"/>
    </xf>
    <xf numFmtId="9" fontId="23" fillId="4" borderId="6" xfId="2" quotePrefix="1" applyFont="1" applyFill="1" applyBorder="1" applyAlignment="1">
      <alignment horizontal="right"/>
    </xf>
    <xf numFmtId="0" fontId="26" fillId="0" borderId="0" xfId="0" applyFont="1" applyAlignment="1">
      <alignment vertical="center"/>
    </xf>
    <xf numFmtId="0" fontId="20" fillId="2" borderId="51" xfId="0" applyFont="1" applyFill="1" applyBorder="1" applyAlignment="1">
      <alignment horizontal="left" vertical="center" wrapText="1"/>
    </xf>
    <xf numFmtId="0" fontId="21" fillId="2" borderId="26" xfId="0" applyFont="1" applyFill="1" applyBorder="1" applyAlignment="1">
      <alignment horizontal="center" vertical="center"/>
    </xf>
    <xf numFmtId="0" fontId="20" fillId="2" borderId="54" xfId="0" applyFont="1" applyFill="1" applyBorder="1" applyAlignment="1">
      <alignment horizontal="left" vertical="center" wrapText="1"/>
    </xf>
    <xf numFmtId="2" fontId="11" fillId="0" borderId="2" xfId="0" applyNumberFormat="1" applyFont="1" applyBorder="1" applyAlignment="1">
      <alignment vertical="center"/>
    </xf>
    <xf numFmtId="9" fontId="23" fillId="0" borderId="46" xfId="2" applyFont="1" applyBorder="1" applyAlignment="1">
      <alignment horizontal="center" vertical="top" wrapText="1"/>
    </xf>
    <xf numFmtId="0" fontId="23" fillId="0" borderId="47" xfId="0" applyFont="1" applyBorder="1" applyAlignment="1">
      <alignment horizontal="left" vertical="top" wrapText="1"/>
    </xf>
    <xf numFmtId="9" fontId="23" fillId="0" borderId="47" xfId="2" applyFont="1" applyBorder="1" applyAlignment="1">
      <alignment horizontal="center" vertical="top" wrapText="1"/>
    </xf>
    <xf numFmtId="9" fontId="23" fillId="0" borderId="47" xfId="2" applyFont="1" applyBorder="1" applyAlignment="1">
      <alignment horizontal="center" vertical="top"/>
    </xf>
    <xf numFmtId="0" fontId="23" fillId="0" borderId="47" xfId="0" applyFont="1" applyBorder="1"/>
    <xf numFmtId="9" fontId="23" fillId="0" borderId="48" xfId="2" applyFont="1" applyBorder="1" applyAlignment="1">
      <alignment horizontal="center" vertical="top"/>
    </xf>
    <xf numFmtId="0" fontId="23" fillId="0" borderId="49" xfId="0" applyFont="1" applyBorder="1"/>
    <xf numFmtId="9" fontId="23" fillId="0" borderId="46" xfId="2" applyFont="1" applyBorder="1" applyAlignment="1">
      <alignment horizontal="center" vertical="top"/>
    </xf>
    <xf numFmtId="9" fontId="23" fillId="0" borderId="49" xfId="2" applyFont="1" applyBorder="1" applyAlignment="1">
      <alignment horizontal="center" vertical="top"/>
    </xf>
    <xf numFmtId="9" fontId="23" fillId="0" borderId="50" xfId="2" applyFont="1" applyBorder="1" applyAlignment="1">
      <alignment horizontal="center" vertical="top"/>
    </xf>
    <xf numFmtId="9" fontId="19" fillId="0" borderId="55" xfId="2" applyFont="1" applyBorder="1" applyAlignment="1">
      <alignment vertical="top"/>
    </xf>
    <xf numFmtId="9" fontId="19" fillId="0" borderId="56" xfId="2" applyFont="1" applyBorder="1" applyAlignment="1">
      <alignment vertical="top"/>
    </xf>
    <xf numFmtId="9" fontId="19" fillId="0" borderId="57" xfId="2" applyFont="1" applyBorder="1" applyAlignment="1">
      <alignment vertical="top"/>
    </xf>
    <xf numFmtId="9" fontId="19" fillId="0" borderId="58" xfId="2" applyFont="1" applyBorder="1" applyAlignment="1">
      <alignment vertical="top"/>
    </xf>
    <xf numFmtId="9" fontId="19" fillId="0" borderId="59" xfId="2" applyFont="1" applyBorder="1" applyAlignment="1">
      <alignment vertical="top"/>
    </xf>
    <xf numFmtId="0" fontId="2" fillId="0" borderId="13" xfId="0" applyFont="1" applyBorder="1" applyAlignment="1">
      <alignment vertical="top" wrapText="1"/>
    </xf>
    <xf numFmtId="0" fontId="2" fillId="0" borderId="35" xfId="0" applyFont="1" applyBorder="1" applyAlignment="1">
      <alignment vertical="top" wrapText="1"/>
    </xf>
    <xf numFmtId="0" fontId="2" fillId="0" borderId="13" xfId="0" applyFont="1" applyBorder="1" applyAlignment="1">
      <alignment vertical="top"/>
    </xf>
    <xf numFmtId="0" fontId="0" fillId="4" borderId="8" xfId="0" applyFill="1" applyBorder="1" applyAlignment="1">
      <alignment horizontal="centerContinuous" vertical="center"/>
    </xf>
    <xf numFmtId="0" fontId="0" fillId="0" borderId="9" xfId="0" applyBorder="1" applyAlignment="1">
      <alignment horizontal="centerContinuous" vertical="center"/>
    </xf>
    <xf numFmtId="0" fontId="0" fillId="0" borderId="0" xfId="0" applyAlignment="1">
      <alignment horizontal="right" vertical="center"/>
    </xf>
    <xf numFmtId="0" fontId="25" fillId="5" borderId="44" xfId="0" applyFont="1" applyFill="1" applyBorder="1" applyAlignment="1" applyProtection="1">
      <alignment horizontal="left" vertical="top" wrapText="1"/>
      <protection locked="0"/>
    </xf>
    <xf numFmtId="0" fontId="25" fillId="5" borderId="38" xfId="0" applyFont="1" applyFill="1" applyBorder="1" applyAlignment="1" applyProtection="1">
      <alignment horizontal="left" vertical="top" wrapText="1"/>
      <protection locked="0"/>
    </xf>
    <xf numFmtId="0" fontId="25" fillId="5" borderId="38" xfId="0" applyFont="1" applyFill="1" applyBorder="1" applyProtection="1">
      <protection locked="0"/>
    </xf>
    <xf numFmtId="0" fontId="25" fillId="5" borderId="36" xfId="0" applyFont="1" applyFill="1" applyBorder="1" applyProtection="1">
      <protection locked="0"/>
    </xf>
    <xf numFmtId="0" fontId="25" fillId="5" borderId="33" xfId="0" applyFont="1" applyFill="1" applyBorder="1" applyProtection="1">
      <protection locked="0"/>
    </xf>
    <xf numFmtId="0" fontId="25" fillId="5" borderId="44" xfId="0" applyFont="1" applyFill="1" applyBorder="1" applyProtection="1">
      <protection locked="0"/>
    </xf>
    <xf numFmtId="0" fontId="25" fillId="5" borderId="45" xfId="0" applyFont="1" applyFill="1" applyBorder="1" applyProtection="1">
      <protection locked="0"/>
    </xf>
    <xf numFmtId="0" fontId="0" fillId="0" borderId="0" xfId="0" applyAlignment="1">
      <alignment horizontal="left" indent="1"/>
    </xf>
    <xf numFmtId="0" fontId="0" fillId="7" borderId="0" xfId="0" applyFill="1" applyAlignment="1">
      <alignment vertical="top"/>
    </xf>
    <xf numFmtId="0" fontId="1" fillId="7" borderId="0" xfId="0" applyFont="1" applyFill="1"/>
    <xf numFmtId="0" fontId="22" fillId="7" borderId="6" xfId="0" applyFont="1" applyFill="1" applyBorder="1" applyAlignment="1">
      <alignment vertical="top"/>
    </xf>
    <xf numFmtId="0" fontId="23" fillId="7" borderId="6" xfId="0" applyFont="1" applyFill="1" applyBorder="1"/>
    <xf numFmtId="9" fontId="23" fillId="7" borderId="6" xfId="2" quotePrefix="1" applyFont="1" applyFill="1" applyBorder="1" applyAlignment="1">
      <alignment horizontal="right"/>
    </xf>
    <xf numFmtId="0" fontId="0" fillId="0" borderId="60" xfId="0" applyBorder="1" applyAlignment="1">
      <alignment vertical="top" wrapText="1"/>
    </xf>
    <xf numFmtId="0" fontId="0" fillId="0" borderId="14" xfId="0" applyBorder="1" applyAlignment="1">
      <alignment vertical="top" wrapText="1"/>
    </xf>
    <xf numFmtId="0" fontId="0" fillId="0" borderId="61" xfId="0" applyBorder="1" applyAlignment="1">
      <alignment wrapText="1"/>
    </xf>
    <xf numFmtId="0" fontId="25" fillId="5" borderId="61" xfId="0" applyFont="1" applyFill="1" applyBorder="1" applyProtection="1">
      <protection locked="0"/>
    </xf>
    <xf numFmtId="0" fontId="0" fillId="0" borderId="14" xfId="0" applyBorder="1"/>
    <xf numFmtId="0" fontId="2" fillId="0" borderId="62" xfId="0" applyFont="1" applyBorder="1" applyAlignment="1">
      <alignment vertical="top"/>
    </xf>
    <xf numFmtId="0" fontId="0" fillId="0" borderId="61" xfId="0" applyBorder="1" applyAlignment="1">
      <alignment vertical="top" wrapText="1"/>
    </xf>
    <xf numFmtId="0" fontId="23" fillId="0" borderId="63" xfId="0" applyFont="1" applyBorder="1"/>
    <xf numFmtId="9" fontId="19" fillId="0" borderId="64" xfId="2" applyFont="1" applyBorder="1" applyAlignment="1">
      <alignment vertical="top"/>
    </xf>
    <xf numFmtId="9" fontId="23" fillId="0" borderId="63" xfId="2" applyFont="1" applyBorder="1" applyAlignment="1">
      <alignment horizontal="center" vertical="top"/>
    </xf>
    <xf numFmtId="0" fontId="0" fillId="0" borderId="60" xfId="0" applyBorder="1" applyAlignment="1">
      <alignment vertical="top"/>
    </xf>
    <xf numFmtId="0" fontId="25" fillId="6" borderId="46" xfId="0" applyFont="1" applyFill="1" applyBorder="1" applyAlignment="1" applyProtection="1">
      <alignment horizontal="left" vertical="top" wrapText="1"/>
      <protection locked="0"/>
    </xf>
    <xf numFmtId="0" fontId="25" fillId="6" borderId="47" xfId="0" applyFont="1" applyFill="1" applyBorder="1" applyAlignment="1" applyProtection="1">
      <alignment horizontal="left" vertical="top" wrapText="1"/>
      <protection locked="0"/>
    </xf>
    <xf numFmtId="0" fontId="25" fillId="6" borderId="47" xfId="0" applyFont="1" applyFill="1" applyBorder="1" applyProtection="1">
      <protection locked="0"/>
    </xf>
    <xf numFmtId="0" fontId="25" fillId="6" borderId="50" xfId="0" applyFont="1" applyFill="1" applyBorder="1" applyProtection="1">
      <protection locked="0"/>
    </xf>
    <xf numFmtId="0" fontId="25" fillId="6" borderId="49" xfId="0" applyFont="1" applyFill="1" applyBorder="1" applyProtection="1">
      <protection locked="0"/>
    </xf>
    <xf numFmtId="0" fontId="25" fillId="6" borderId="46" xfId="0" applyFont="1" applyFill="1" applyBorder="1" applyProtection="1">
      <protection locked="0"/>
    </xf>
    <xf numFmtId="0" fontId="25" fillId="6" borderId="48" xfId="0" applyFont="1" applyFill="1" applyBorder="1" applyProtection="1">
      <protection locked="0"/>
    </xf>
    <xf numFmtId="0" fontId="25" fillId="6" borderId="63" xfId="0" applyFont="1" applyFill="1" applyBorder="1" applyProtection="1">
      <protection locked="0"/>
    </xf>
    <xf numFmtId="0" fontId="22" fillId="7" borderId="13" xfId="0" applyFont="1" applyFill="1" applyBorder="1" applyAlignment="1">
      <alignment vertical="center"/>
    </xf>
    <xf numFmtId="0" fontId="22" fillId="7" borderId="14" xfId="0" applyFont="1" applyFill="1" applyBorder="1" applyAlignment="1">
      <alignment vertical="center"/>
    </xf>
    <xf numFmtId="0" fontId="29" fillId="0" borderId="0" xfId="0" applyFont="1" applyAlignment="1">
      <alignment vertical="center"/>
    </xf>
    <xf numFmtId="0" fontId="32" fillId="0" borderId="0" xfId="0" applyFont="1" applyAlignment="1">
      <alignment vertical="center"/>
    </xf>
    <xf numFmtId="0" fontId="32" fillId="0" borderId="40" xfId="0" applyFont="1" applyBorder="1" applyAlignment="1">
      <alignment horizontal="center" vertical="center"/>
    </xf>
    <xf numFmtId="0" fontId="32" fillId="0" borderId="7" xfId="0" applyFont="1" applyBorder="1" applyAlignment="1">
      <alignment horizontal="center" vertical="center"/>
    </xf>
    <xf numFmtId="179" fontId="19" fillId="0" borderId="65" xfId="0" applyNumberFormat="1" applyFont="1" applyBorder="1" applyAlignment="1">
      <alignment horizontal="center" vertical="center"/>
    </xf>
    <xf numFmtId="38" fontId="19" fillId="8" borderId="67" xfId="1" applyFont="1" applyFill="1" applyBorder="1" applyAlignment="1" applyProtection="1">
      <alignment horizontal="center" vertical="center"/>
      <protection locked="0"/>
    </xf>
    <xf numFmtId="40" fontId="0" fillId="0" borderId="0" xfId="0" applyNumberFormat="1"/>
    <xf numFmtId="38" fontId="0" fillId="0" borderId="0" xfId="1" applyFont="1" applyAlignment="1" applyProtection="1">
      <alignment horizontal="center" vertical="center"/>
    </xf>
    <xf numFmtId="38" fontId="0" fillId="0" borderId="0" xfId="0" applyNumberFormat="1"/>
    <xf numFmtId="0" fontId="0" fillId="0" borderId="1" xfId="0" applyBorder="1" applyAlignment="1" applyProtection="1">
      <alignment horizontal="center" vertical="center"/>
      <protection locked="0"/>
    </xf>
    <xf numFmtId="180" fontId="11" fillId="0" borderId="8" xfId="0" applyNumberFormat="1" applyFont="1" applyBorder="1" applyAlignment="1" applyProtection="1">
      <alignment horizontal="center" vertical="center" wrapText="1"/>
      <protection hidden="1"/>
    </xf>
    <xf numFmtId="180" fontId="11" fillId="0" borderId="3" xfId="0" applyNumberFormat="1" applyFont="1" applyBorder="1" applyAlignment="1" applyProtection="1">
      <alignment horizontal="center" vertical="center" wrapText="1"/>
      <protection hidden="1"/>
    </xf>
    <xf numFmtId="180" fontId="16" fillId="0" borderId="0" xfId="0" applyNumberFormat="1" applyFont="1" applyAlignment="1">
      <alignment horizontal="center" vertical="center" wrapText="1"/>
    </xf>
    <xf numFmtId="40" fontId="2" fillId="0" borderId="0" xfId="1" applyNumberFormat="1" applyFont="1" applyFill="1" applyAlignment="1">
      <alignment vertical="center"/>
    </xf>
    <xf numFmtId="40" fontId="0" fillId="0" borderId="2" xfId="1" applyNumberFormat="1" applyFont="1" applyFill="1" applyBorder="1" applyAlignment="1">
      <alignment vertical="center"/>
    </xf>
    <xf numFmtId="40" fontId="0" fillId="0" borderId="0" xfId="1" applyNumberFormat="1" applyFont="1" applyFill="1" applyAlignment="1">
      <alignment vertical="center"/>
    </xf>
    <xf numFmtId="176" fontId="33" fillId="0" borderId="0" xfId="0" applyNumberFormat="1" applyFont="1" applyAlignment="1" applyProtection="1">
      <alignment horizontal="center" vertical="center" wrapText="1"/>
      <protection hidden="1"/>
    </xf>
    <xf numFmtId="176" fontId="16" fillId="0" borderId="0" xfId="0" applyNumberFormat="1" applyFont="1" applyAlignment="1" applyProtection="1">
      <alignment horizontal="center" vertical="center" wrapText="1"/>
      <protection hidden="1"/>
    </xf>
    <xf numFmtId="0" fontId="11" fillId="0" borderId="2" xfId="0" applyFont="1" applyBorder="1" applyAlignment="1" applyProtection="1">
      <alignment horizontal="center" vertical="center" wrapText="1"/>
      <protection locked="0"/>
    </xf>
    <xf numFmtId="0" fontId="11" fillId="9" borderId="2" xfId="0" applyFont="1" applyFill="1" applyBorder="1" applyAlignment="1" applyProtection="1">
      <alignment horizontal="center" vertical="center" wrapText="1"/>
      <protection locked="0"/>
    </xf>
    <xf numFmtId="0" fontId="11" fillId="9" borderId="2" xfId="0" applyFont="1" applyFill="1" applyBorder="1" applyAlignment="1" applyProtection="1">
      <alignment horizontal="center" vertical="center"/>
      <protection locked="0"/>
    </xf>
    <xf numFmtId="0" fontId="10" fillId="9" borderId="2" xfId="0" applyFont="1" applyFill="1" applyBorder="1" applyAlignment="1" applyProtection="1">
      <alignment horizontal="center" vertical="center" wrapText="1"/>
      <protection locked="0"/>
    </xf>
    <xf numFmtId="0" fontId="10" fillId="9" borderId="2"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5" fillId="0" borderId="1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32" fillId="0" borderId="67" xfId="0" applyFont="1" applyBorder="1" applyAlignment="1">
      <alignment horizontal="center" vertical="center" shrinkToFit="1"/>
    </xf>
    <xf numFmtId="0" fontId="32" fillId="0" borderId="68" xfId="0" applyFont="1" applyBorder="1" applyAlignment="1">
      <alignment horizontal="center" vertical="center" shrinkToFit="1"/>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71" xfId="0" applyFont="1" applyBorder="1" applyAlignment="1">
      <alignment horizontal="center" vertical="center"/>
    </xf>
    <xf numFmtId="0" fontId="32" fillId="0" borderId="72" xfId="0" applyFont="1" applyBorder="1" applyAlignment="1">
      <alignment horizontal="center" vertical="center"/>
    </xf>
    <xf numFmtId="0" fontId="32" fillId="0" borderId="11" xfId="0" applyFont="1" applyBorder="1" applyAlignment="1">
      <alignment horizontal="center" vertical="center"/>
    </xf>
    <xf numFmtId="0" fontId="32" fillId="0" borderId="4" xfId="0" applyFont="1" applyBorder="1" applyAlignment="1">
      <alignment horizontal="center" vertical="center"/>
    </xf>
    <xf numFmtId="0" fontId="32" fillId="0" borderId="69" xfId="0" applyFont="1" applyBorder="1" applyAlignment="1">
      <alignment horizontal="center" vertical="center"/>
    </xf>
    <xf numFmtId="0" fontId="32" fillId="0" borderId="70" xfId="0" applyFont="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7" borderId="12" xfId="0" applyFill="1" applyBorder="1" applyAlignment="1">
      <alignment horizontal="center" vertical="center"/>
    </xf>
    <xf numFmtId="0" fontId="0" fillId="7" borderId="8" xfId="0" applyFill="1" applyBorder="1" applyAlignment="1">
      <alignment horizontal="center" vertical="center"/>
    </xf>
    <xf numFmtId="9" fontId="23" fillId="7" borderId="6" xfId="2" applyFont="1" applyFill="1" applyBorder="1" applyAlignment="1">
      <alignment horizontal="center"/>
    </xf>
    <xf numFmtId="178" fontId="0" fillId="6" borderId="11" xfId="0" applyNumberFormat="1" applyFill="1" applyBorder="1" applyAlignment="1" applyProtection="1">
      <alignment horizontal="center" vertical="center"/>
      <protection locked="0"/>
    </xf>
    <xf numFmtId="178" fontId="0" fillId="6" borderId="3" xfId="0" applyNumberFormat="1" applyFill="1" applyBorder="1" applyAlignment="1" applyProtection="1">
      <alignment horizontal="center" vertical="center"/>
      <protection locked="0"/>
    </xf>
    <xf numFmtId="178" fontId="0" fillId="6" borderId="4" xfId="0" applyNumberFormat="1" applyFill="1" applyBorder="1" applyAlignment="1" applyProtection="1">
      <alignment horizontal="center" vertical="center"/>
      <protection locked="0"/>
    </xf>
    <xf numFmtId="0" fontId="0" fillId="7" borderId="13" xfId="0" applyFill="1" applyBorder="1" applyAlignment="1">
      <alignment horizontal="center" vertical="center"/>
    </xf>
    <xf numFmtId="0" fontId="0" fillId="7" borderId="14" xfId="0" applyFill="1" applyBorder="1" applyAlignment="1">
      <alignment horizontal="center" vertical="center"/>
    </xf>
    <xf numFmtId="0" fontId="0" fillId="7" borderId="32" xfId="0" applyFill="1" applyBorder="1" applyAlignment="1">
      <alignment horizontal="center" vertical="center"/>
    </xf>
    <xf numFmtId="0" fontId="0" fillId="7" borderId="33" xfId="0" applyFill="1" applyBorder="1" applyAlignment="1">
      <alignment horizontal="center" vertical="center"/>
    </xf>
    <xf numFmtId="0" fontId="0" fillId="7" borderId="34" xfId="0" applyFill="1" applyBorder="1" applyAlignment="1">
      <alignment horizontal="center" vertical="center"/>
    </xf>
    <xf numFmtId="0" fontId="0" fillId="7" borderId="52" xfId="0" applyFill="1" applyBorder="1" applyAlignment="1">
      <alignment horizontal="center" vertical="center"/>
    </xf>
    <xf numFmtId="0" fontId="0" fillId="7" borderId="49" xfId="0" applyFill="1" applyBorder="1" applyAlignment="1">
      <alignment horizontal="center" vertical="center"/>
    </xf>
    <xf numFmtId="0" fontId="0" fillId="7" borderId="53" xfId="0" applyFill="1" applyBorder="1" applyAlignment="1">
      <alignment horizontal="center" vertical="center"/>
    </xf>
    <xf numFmtId="9" fontId="23" fillId="7" borderId="6" xfId="0" applyNumberFormat="1" applyFont="1" applyFill="1" applyBorder="1" applyAlignment="1">
      <alignment horizontal="center"/>
    </xf>
    <xf numFmtId="178" fontId="0" fillId="5" borderId="11" xfId="0" applyNumberFormat="1" applyFill="1" applyBorder="1" applyAlignment="1" applyProtection="1">
      <alignment horizontal="center" vertical="center"/>
      <protection locked="0"/>
    </xf>
    <xf numFmtId="178" fontId="0" fillId="5" borderId="3" xfId="0" applyNumberFormat="1" applyFill="1" applyBorder="1" applyAlignment="1" applyProtection="1">
      <alignment horizontal="center" vertical="center"/>
      <protection locked="0"/>
    </xf>
    <xf numFmtId="178" fontId="0" fillId="5" borderId="4" xfId="0" applyNumberFormat="1" applyFill="1" applyBorder="1" applyAlignment="1" applyProtection="1">
      <alignment horizontal="center" vertical="center"/>
      <protection locked="0"/>
    </xf>
    <xf numFmtId="0" fontId="0" fillId="5" borderId="11" xfId="0" applyFill="1" applyBorder="1" applyAlignment="1" applyProtection="1">
      <alignment horizontal="left" vertical="center"/>
      <protection locked="0"/>
    </xf>
    <xf numFmtId="0" fontId="0" fillId="5" borderId="3" xfId="0" applyFill="1" applyBorder="1" applyAlignment="1" applyProtection="1">
      <alignment horizontal="left" vertical="center"/>
      <protection locked="0"/>
    </xf>
    <xf numFmtId="0" fontId="0" fillId="5" borderId="4" xfId="0" applyFill="1" applyBorder="1" applyAlignment="1" applyProtection="1">
      <alignment horizontal="left" vertical="center"/>
      <protection locked="0"/>
    </xf>
    <xf numFmtId="9" fontId="23" fillId="4" borderId="6" xfId="2" applyFont="1" applyFill="1" applyBorder="1" applyAlignment="1">
      <alignment horizontal="center"/>
    </xf>
    <xf numFmtId="9" fontId="23" fillId="4" borderId="6" xfId="0" applyNumberFormat="1" applyFont="1" applyFill="1" applyBorder="1" applyAlignment="1">
      <alignment horizont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32"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52" xfId="0" applyFill="1" applyBorder="1" applyAlignment="1">
      <alignment horizontal="center" vertical="center"/>
    </xf>
    <xf numFmtId="0" fontId="22" fillId="4" borderId="12" xfId="0" applyFont="1" applyFill="1" applyBorder="1" applyAlignment="1">
      <alignment horizontal="center" vertical="center"/>
    </xf>
    <xf numFmtId="0" fontId="22" fillId="4" borderId="13" xfId="0" applyFont="1" applyFill="1" applyBorder="1" applyAlignment="1">
      <alignment horizontal="center" vertical="center"/>
    </xf>
    <xf numFmtId="0" fontId="22" fillId="4" borderId="14" xfId="0" applyFont="1" applyFill="1" applyBorder="1" applyAlignment="1">
      <alignment horizontal="center" vertical="center"/>
    </xf>
  </cellXfs>
  <cellStyles count="3">
    <cellStyle name="パーセント" xfId="2" builtinId="5"/>
    <cellStyle name="桁区切り" xfId="1" builtinId="6"/>
    <cellStyle name="標準" xfId="0" builtinId="0"/>
  </cellStyles>
  <dxfs count="23">
    <dxf>
      <fill>
        <patternFill patternType="none">
          <bgColor auto="1"/>
        </patternFill>
      </fill>
    </dxf>
    <dxf>
      <fill>
        <patternFill patternType="gray125">
          <bgColor theme="0" tint="-0.24994659260841701"/>
        </patternFill>
      </fill>
    </dxf>
    <dxf>
      <fill>
        <patternFill patternType="gray125">
          <bgColor theme="0" tint="-0.24994659260841701"/>
        </patternFill>
      </fill>
    </dxf>
    <dxf>
      <font>
        <color rgb="FFFF0000"/>
      </font>
    </dxf>
    <dxf>
      <fill>
        <patternFill patternType="none">
          <bgColor auto="1"/>
        </patternFill>
      </fill>
    </dxf>
    <dxf>
      <fill>
        <patternFill patternType="none">
          <bgColor auto="1"/>
        </patternFill>
      </fill>
    </dxf>
    <dxf>
      <font>
        <color theme="0" tint="-0.14996795556505021"/>
      </font>
    </dxf>
    <dxf>
      <fill>
        <patternFill>
          <bgColor indexed="13"/>
        </patternFill>
      </fill>
    </dxf>
    <dxf>
      <fill>
        <patternFill patternType="none">
          <bgColor auto="1"/>
        </patternFill>
      </fill>
    </dxf>
    <dxf>
      <fill>
        <patternFill patternType="gray125">
          <bgColor theme="0" tint="-0.24994659260841701"/>
        </patternFill>
      </fill>
    </dxf>
    <dxf>
      <fill>
        <patternFill patternType="gray125">
          <bgColor theme="0" tint="-0.24994659260841701"/>
        </patternFill>
      </fill>
    </dxf>
    <dxf>
      <fill>
        <patternFill patternType="none">
          <bgColor auto="1"/>
        </patternFill>
      </fill>
    </dxf>
    <dxf>
      <font>
        <color theme="0" tint="-0.1499679555650502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13"/>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tyles" Target="styles.xml"/><Relationship Id="rId5" Type="http://schemas.openxmlformats.org/officeDocument/2006/relationships/worksheet" Target="worksheets/sheet4.xml"/><Relationship Id="rId10" Type="http://schemas.openxmlformats.org/officeDocument/2006/relationships/theme" Target="theme/theme1.xml"/><Relationship Id="rId4" Type="http://schemas.openxmlformats.org/officeDocument/2006/relationships/worksheet" Target="worksheets/sheet3.xml"/><Relationship Id="rId9" Type="http://schemas.openxmlformats.org/officeDocument/2006/relationships/worksheet" Target="worksheets/sheet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b="1"/>
              <a:t>環境保全取組状況</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Sheet1!$V$2</c:f>
              <c:strCache>
                <c:ptCount val="1"/>
                <c:pt idx="0">
                  <c:v>現況</c:v>
                </c:pt>
              </c:strCache>
            </c:strRef>
          </c:tx>
          <c:spPr>
            <a:ln w="28575" cap="rnd">
              <a:solidFill>
                <a:schemeClr val="tx2">
                  <a:lumMod val="75000"/>
                </a:schemeClr>
              </a:solidFill>
              <a:round/>
            </a:ln>
            <a:effectLst/>
          </c:spPr>
          <c:marker>
            <c:symbol val="none"/>
          </c:marker>
          <c:cat>
            <c:strRef>
              <c:f>Sheet1!$U$3:$U$11</c:f>
              <c:strCache>
                <c:ptCount val="9"/>
                <c:pt idx="0">
                  <c:v>① 廃棄物</c:v>
                </c:pt>
                <c:pt idx="1">
                  <c:v>② 大気汚染、水質汚濁</c:v>
                </c:pt>
                <c:pt idx="2">
                  <c:v>③ 化学物質</c:v>
                </c:pt>
                <c:pt idx="3">
                  <c:v>④ 節水・水の利用</c:v>
                </c:pt>
                <c:pt idx="4">
                  <c:v>⑤ 製品の開発・設計</c:v>
                </c:pt>
                <c:pt idx="5">
                  <c:v>⑥ 事業の環境配慮</c:v>
                </c:pt>
                <c:pt idx="6">
                  <c:v>⑦ グリーン購入</c:v>
                </c:pt>
                <c:pt idx="7">
                  <c:v>⑧ 環境教育、環境保全</c:v>
                </c:pt>
                <c:pt idx="8">
                  <c:v>⑨ その他</c:v>
                </c:pt>
              </c:strCache>
            </c:strRef>
          </c:cat>
          <c:val>
            <c:numRef>
              <c:f>Sheet1!$V$3:$V$11</c:f>
              <c:numCache>
                <c:formatCode>#,##0.00_);[Red]\(#,##0.00\)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4867-49BE-9BD0-3685E53C40C0}"/>
            </c:ext>
          </c:extLst>
        </c:ser>
        <c:ser>
          <c:idx val="1"/>
          <c:order val="1"/>
          <c:tx>
            <c:strRef>
              <c:f>Sheet1!$W$2</c:f>
              <c:strCache>
                <c:ptCount val="1"/>
                <c:pt idx="0">
                  <c:v>申請時</c:v>
                </c:pt>
              </c:strCache>
            </c:strRef>
          </c:tx>
          <c:spPr>
            <a:ln w="28575" cap="rnd">
              <a:solidFill>
                <a:schemeClr val="accent2"/>
              </a:solidFill>
              <a:prstDash val="sysDash"/>
              <a:round/>
            </a:ln>
            <a:effectLst/>
          </c:spPr>
          <c:marker>
            <c:symbol val="none"/>
          </c:marker>
          <c:val>
            <c:numRef>
              <c:f>Sheet1!$W$3:$W$11</c:f>
              <c:numCache>
                <c:formatCode>#,##0_);[Red]\(#,##0\)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EBBC-4AF9-9DA5-AF4740549F74}"/>
            </c:ext>
          </c:extLst>
        </c:ser>
        <c:dLbls>
          <c:showLegendKey val="0"/>
          <c:showVal val="0"/>
          <c:showCatName val="0"/>
          <c:showSerName val="0"/>
          <c:showPercent val="0"/>
          <c:showBubbleSize val="0"/>
        </c:dLbls>
        <c:axId val="570752944"/>
        <c:axId val="345490544"/>
      </c:radarChart>
      <c:catAx>
        <c:axId val="5707529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345490544"/>
        <c:crosses val="autoZero"/>
        <c:auto val="1"/>
        <c:lblAlgn val="ctr"/>
        <c:lblOffset val="100"/>
        <c:noMultiLvlLbl val="0"/>
      </c:catAx>
      <c:valAx>
        <c:axId val="34549054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_);[Red]\(#,##0\)" sourceLinked="0"/>
        <c:majorTickMark val="in"/>
        <c:minorTickMark val="none"/>
        <c:tickLblPos val="nextTo"/>
        <c:spPr>
          <a:noFill/>
          <a:ln w="6350">
            <a:solidFill>
              <a:schemeClr val="accent5">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0752944"/>
        <c:crosses val="autoZero"/>
        <c:crossBetween val="between"/>
        <c:majorUnit val="10"/>
        <c:minorUnit val="5"/>
      </c:valAx>
      <c:spPr>
        <a:noFill/>
        <a:ln>
          <a:noFill/>
        </a:ln>
        <a:effectLst/>
      </c:spPr>
    </c:plotArea>
    <c:legend>
      <c:legendPos val="r"/>
      <c:layout>
        <c:manualLayout>
          <c:xMode val="edge"/>
          <c:yMode val="edge"/>
          <c:x val="0.77520248559479443"/>
          <c:y val="5.1390021577581574E-2"/>
          <c:w val="9.4579442036336503E-2"/>
          <c:h val="7.8633622999833716E-2"/>
        </c:manualLayout>
      </c:layout>
      <c:overlay val="0"/>
      <c:spPr>
        <a:noFill/>
        <a:ln>
          <a:solidFill>
            <a:schemeClr val="bg1">
              <a:lumMod val="75000"/>
            </a:schemeClr>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a:t>SDGs</a:t>
            </a:r>
            <a:r>
              <a:rPr lang="ja-JP" altLang="en-US" sz="2000"/>
              <a:t>取組度</a:t>
            </a:r>
            <a:endParaRPr lang="en-US" altLang="ja-JP" sz="2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bar"/>
        <c:grouping val="clustered"/>
        <c:varyColors val="0"/>
        <c:ser>
          <c:idx val="0"/>
          <c:order val="0"/>
          <c:tx>
            <c:v>SDGs</c:v>
          </c:tx>
          <c:spPr>
            <a:pattFill prst="pct80">
              <a:fgClr>
                <a:schemeClr val="tx2">
                  <a:lumMod val="75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SDGｓマトリクス!$H$1:$X$1</c:f>
              <c:strCache>
                <c:ptCount val="17"/>
                <c:pt idx="0">
                  <c:v>1．貧困をなくそう</c:v>
                </c:pt>
                <c:pt idx="1">
                  <c:v>2．飢餓をゼロ</c:v>
                </c:pt>
                <c:pt idx="2">
                  <c:v>3．すべての人に健康と福祉を</c:v>
                </c:pt>
                <c:pt idx="3">
                  <c:v>4．質の高い教育をみんなに</c:v>
                </c:pt>
                <c:pt idx="4">
                  <c:v>5．ジェンダー平等を実現しよう</c:v>
                </c:pt>
                <c:pt idx="5">
                  <c:v>6．安全な水とトイレを世界中に</c:v>
                </c:pt>
                <c:pt idx="6">
                  <c:v>7．エネルギーをみんなに そしてクリーンに</c:v>
                </c:pt>
                <c:pt idx="7">
                  <c:v>8．働きがいも経済成長も</c:v>
                </c:pt>
                <c:pt idx="8">
                  <c:v>9．産業と技術革新の基盤をつくろう</c:v>
                </c:pt>
                <c:pt idx="9">
                  <c:v>10．人や国の不平等をなくそう</c:v>
                </c:pt>
                <c:pt idx="10">
                  <c:v>11．住み続けられるまちづくりを</c:v>
                </c:pt>
                <c:pt idx="11">
                  <c:v>12．つくる責任　つかう責任</c:v>
                </c:pt>
                <c:pt idx="12">
                  <c:v>13．気候変動に具体的な対策を</c:v>
                </c:pt>
                <c:pt idx="13">
                  <c:v>14．海の豊かさを守ろう</c:v>
                </c:pt>
                <c:pt idx="14">
                  <c:v>15．陸の豊かさも守ろう</c:v>
                </c:pt>
                <c:pt idx="15">
                  <c:v>16．平和と公正をすべての人に</c:v>
                </c:pt>
                <c:pt idx="16">
                  <c:v>17．パートナーシップで目標を達成しよう</c:v>
                </c:pt>
              </c:strCache>
            </c:strRef>
          </c:cat>
          <c:val>
            <c:numRef>
              <c:f>SDGｓマトリクス!$H$254:$X$254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00D2-4621-A734-3EC36DF8DECF}"/>
            </c:ext>
          </c:extLst>
        </c:ser>
        <c:dLbls>
          <c:showLegendKey val="0"/>
          <c:showVal val="0"/>
          <c:showCatName val="0"/>
          <c:showSerName val="0"/>
          <c:showPercent val="0"/>
          <c:showBubbleSize val="0"/>
        </c:dLbls>
        <c:gapWidth val="5"/>
        <c:overlap val="17"/>
        <c:axId val="1937906367"/>
        <c:axId val="1956600175"/>
      </c:barChart>
      <c:catAx>
        <c:axId val="1937906367"/>
        <c:scaling>
          <c:orientation val="maxMin"/>
        </c:scaling>
        <c:delete val="0"/>
        <c:axPos val="l"/>
        <c:numFmt formatCode="General" sourceLinked="1"/>
        <c:majorTickMark val="none"/>
        <c:minorTickMark val="none"/>
        <c:tickLblPos val="nextTo"/>
        <c:spPr>
          <a:solidFill>
            <a:schemeClr val="accent1">
              <a:lumMod val="20000"/>
              <a:lumOff val="80000"/>
            </a:schemeClr>
          </a:solidFill>
          <a:ln w="9525" cap="flat" cmpd="sng" algn="ctr">
            <a:solidFill>
              <a:schemeClr val="bg1">
                <a:lumMod val="65000"/>
              </a:schemeClr>
            </a:solidFill>
            <a:round/>
          </a:ln>
          <a:effectLst/>
        </c:spPr>
        <c:txPr>
          <a:bodyPr rot="-6000000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ja-JP"/>
          </a:p>
        </c:txPr>
        <c:crossAx val="1956600175"/>
        <c:crosses val="autoZero"/>
        <c:auto val="1"/>
        <c:lblAlgn val="ctr"/>
        <c:lblOffset val="100"/>
        <c:noMultiLvlLbl val="0"/>
      </c:catAx>
      <c:valAx>
        <c:axId val="1956600175"/>
        <c:scaling>
          <c:orientation val="minMax"/>
          <c:max val="1"/>
        </c:scaling>
        <c:delete val="0"/>
        <c:axPos val="t"/>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7906367"/>
        <c:crosses val="autoZero"/>
        <c:crossBetween val="between"/>
      </c:valAx>
      <c:spPr>
        <a:solidFill>
          <a:schemeClr val="accent1">
            <a:lumMod val="20000"/>
            <a:lumOff val="80000"/>
          </a:schemeClr>
        </a:solidFill>
        <a:ln>
          <a:solidFill>
            <a:schemeClr val="bg1">
              <a:lumMod val="6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7540381-BC24-40BB-883D-C8AEEE03CF70}">
  <sheetPr codeName="グラフ2">
    <tabColor theme="6" tint="0.59999389629810485"/>
  </sheetPr>
  <sheetViews>
    <sheetView zoomScale="79" workbookViewId="0" zoomToFit="1"/>
  </sheetViews>
  <sheetProtection algorithmName="SHA-512" hashValue="izFVVa3RxC6excnLNxleMQc5fbcGW3lAxd60N7X5LHLR+TCoWxllq0MrmWJ+YtoPZfzQSnUpK44p5V5muEgq+A==" saltValue="1N40h4xOs8JSZJWn4pKYAQ==" spinCount="100000" content="1" objects="1"/>
  <pageMargins left="0.70866141732283472" right="0.70866141732283472" top="0.74803149606299213" bottom="0.74803149606299213" header="0.31496062992125984" footer="0.31496062992125984"/>
  <pageSetup paperSize="9" orientation="landscape" copies="0" r:id="rId1"/>
  <headerFooter>
    <oddHeader>&amp;R&amp;10ver4.11</oddHead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57BFFD0-21BB-484C-A703-7100A12EB308}">
  <sheetPr codeName="グラフ1">
    <tabColor rgb="FFFFFF00"/>
  </sheetPr>
  <sheetViews>
    <sheetView zoomScale="79" workbookViewId="0" zoomToFit="1"/>
  </sheetViews>
  <sheetProtection algorithmName="SHA-512" hashValue="dTEov/9QS8GjlJ9mi+bY9psF93mOKaKHLY+1UnXfAcIQ9hZE1+8ZeZy4MWmi6bJh4pg5xS2DrVpbfK+G7uhlBQ==" saltValue="EaCK5O0lbCtJe4otRdtAUg==" spinCount="100000" content="1" objects="1"/>
  <pageMargins left="0.70866141732283472" right="0.70866141732283472" top="0.74803149606299213" bottom="0.74803149606299213" header="0.31496062992125984" footer="0.31496062992125984"/>
  <pageSetup paperSize="9" orientation="landscape" copies="0" r:id="rId1"/>
  <headerFooter>
    <oddHeader>&amp;R&amp;10ver4..11</oddHeader>
  </headerFooter>
  <drawing r:id="rId2"/>
</chartsheet>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41.png"/><Relationship Id="rId21" Type="http://schemas.openxmlformats.org/officeDocument/2006/relationships/image" Target="../media/image21.png"/><Relationship Id="rId34" Type="http://schemas.openxmlformats.org/officeDocument/2006/relationships/image" Target="../media/image36.png"/><Relationship Id="rId42" Type="http://schemas.openxmlformats.org/officeDocument/2006/relationships/image" Target="../media/image44.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31.png"/><Relationship Id="rId41" Type="http://schemas.openxmlformats.org/officeDocument/2006/relationships/image" Target="../media/image43.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4.png"/><Relationship Id="rId37" Type="http://schemas.openxmlformats.org/officeDocument/2006/relationships/image" Target="../media/image39.png"/><Relationship Id="rId40" Type="http://schemas.openxmlformats.org/officeDocument/2006/relationships/image" Target="../media/image4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30.png"/><Relationship Id="rId36" Type="http://schemas.openxmlformats.org/officeDocument/2006/relationships/image" Target="../media/image3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3.png"/><Relationship Id="rId4" Type="http://schemas.openxmlformats.org/officeDocument/2006/relationships/image" Target="../media/image28.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9.png"/><Relationship Id="rId30" Type="http://schemas.openxmlformats.org/officeDocument/2006/relationships/image" Target="../media/image32.png"/><Relationship Id="rId35" Type="http://schemas.openxmlformats.org/officeDocument/2006/relationships/image" Target="../media/image37.png"/><Relationship Id="rId43" Type="http://schemas.openxmlformats.org/officeDocument/2006/relationships/image" Target="../media/image45.png"/><Relationship Id="rId8" Type="http://schemas.openxmlformats.org/officeDocument/2006/relationships/image" Target="../media/image8.png"/><Relationship Id="rId3" Type="http://schemas.openxmlformats.org/officeDocument/2006/relationships/image" Target="../media/image2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5.png"/><Relationship Id="rId38" Type="http://schemas.openxmlformats.org/officeDocument/2006/relationships/image" Target="../media/image40.png"/></Relationships>
</file>

<file path=xl/drawings/_rels/drawing5.xml.rels><?xml version="1.0" encoding="UTF-8" standalone="yes"?>
<Relationships xmlns="http://schemas.openxmlformats.org/package/2006/relationships"><Relationship Id="rId8" Type="http://schemas.openxmlformats.org/officeDocument/2006/relationships/image" Target="../media/image36.png"/><Relationship Id="rId13" Type="http://schemas.openxmlformats.org/officeDocument/2006/relationships/image" Target="../media/image41.png"/><Relationship Id="rId3" Type="http://schemas.openxmlformats.org/officeDocument/2006/relationships/image" Target="../media/image31.png"/><Relationship Id="rId7" Type="http://schemas.openxmlformats.org/officeDocument/2006/relationships/image" Target="../media/image35.png"/><Relationship Id="rId12" Type="http://schemas.openxmlformats.org/officeDocument/2006/relationships/image" Target="../media/image40.png"/><Relationship Id="rId17" Type="http://schemas.openxmlformats.org/officeDocument/2006/relationships/image" Target="../media/image45.png"/><Relationship Id="rId2" Type="http://schemas.openxmlformats.org/officeDocument/2006/relationships/image" Target="../media/image30.png"/><Relationship Id="rId16" Type="http://schemas.openxmlformats.org/officeDocument/2006/relationships/image" Target="../media/image44.png"/><Relationship Id="rId1" Type="http://schemas.openxmlformats.org/officeDocument/2006/relationships/image" Target="../media/image29.png"/><Relationship Id="rId6" Type="http://schemas.openxmlformats.org/officeDocument/2006/relationships/image" Target="../media/image34.png"/><Relationship Id="rId11" Type="http://schemas.openxmlformats.org/officeDocument/2006/relationships/image" Target="../media/image39.png"/><Relationship Id="rId5" Type="http://schemas.openxmlformats.org/officeDocument/2006/relationships/image" Target="../media/image33.png"/><Relationship Id="rId15" Type="http://schemas.openxmlformats.org/officeDocument/2006/relationships/image" Target="../media/image43.png"/><Relationship Id="rId10" Type="http://schemas.openxmlformats.org/officeDocument/2006/relationships/image" Target="../media/image38.png"/><Relationship Id="rId4" Type="http://schemas.openxmlformats.org/officeDocument/2006/relationships/image" Target="../media/image32.png"/><Relationship Id="rId9" Type="http://schemas.openxmlformats.org/officeDocument/2006/relationships/image" Target="../media/image37.png"/><Relationship Id="rId14" Type="http://schemas.openxmlformats.org/officeDocument/2006/relationships/image" Target="../media/image4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54656</xdr:colOff>
      <xdr:row>8</xdr:row>
      <xdr:rowOff>168089</xdr:rowOff>
    </xdr:from>
    <xdr:to>
      <xdr:col>7</xdr:col>
      <xdr:colOff>694765</xdr:colOff>
      <xdr:row>22</xdr:row>
      <xdr:rowOff>134471</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78774" y="5322795"/>
          <a:ext cx="6848167" cy="4560794"/>
        </a:xfrm>
        <a:prstGeom prst="roundRect">
          <a:avLst>
            <a:gd name="adj" fmla="val 5509"/>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lnSpc>
              <a:spcPts val="1500"/>
            </a:lnSpc>
          </a:pPr>
          <a:r>
            <a:rPr kumimoji="1" lang="ja-JP" altLang="en-US" sz="1200">
              <a:solidFill>
                <a:sysClr val="windowText" lastClr="000000"/>
              </a:solidFill>
              <a:latin typeface="ＭＳ ゴシック" pitchFamily="49" charset="-128"/>
              <a:ea typeface="ＭＳ ゴシック" pitchFamily="49" charset="-128"/>
            </a:rPr>
            <a:t>　チェック欄に、自らの取組状況の評価を「○」「△」「</a:t>
          </a:r>
          <a:r>
            <a:rPr kumimoji="1" lang="en-US" altLang="ja-JP" sz="1200">
              <a:solidFill>
                <a:sysClr val="windowText" lastClr="000000"/>
              </a:solidFill>
              <a:latin typeface="ＭＳ ゴシック" pitchFamily="49" charset="-128"/>
              <a:ea typeface="ＭＳ ゴシック" pitchFamily="49" charset="-128"/>
            </a:rPr>
            <a:t>×</a:t>
          </a:r>
          <a:r>
            <a:rPr kumimoji="1" lang="ja-JP" altLang="en-US" sz="1200">
              <a:solidFill>
                <a:sysClr val="windowText" lastClr="000000"/>
              </a:solidFill>
              <a:latin typeface="ＭＳ ゴシック" pitchFamily="49" charset="-128"/>
              <a:ea typeface="ＭＳ ゴシック" pitchFamily="49" charset="-128"/>
            </a:rPr>
            <a:t>」などの記号で記入（プルダウン選択）してください。取組が全く行われていない場合は空欄のままにしてください。</a:t>
          </a:r>
          <a:endParaRPr kumimoji="1" lang="en-US" altLang="ja-JP" sz="1200">
            <a:solidFill>
              <a:sysClr val="windowText" lastClr="000000"/>
            </a:solidFill>
            <a:latin typeface="ＭＳ ゴシック" pitchFamily="49" charset="-128"/>
            <a:ea typeface="ＭＳ ゴシック" pitchFamily="49" charset="-128"/>
          </a:endParaRPr>
        </a:p>
        <a:p>
          <a:pPr algn="l">
            <a:lnSpc>
              <a:spcPts val="1400"/>
            </a:lnSpc>
          </a:pPr>
          <a:r>
            <a:rPr kumimoji="1" lang="ja-JP" altLang="en-US" sz="1200">
              <a:solidFill>
                <a:sysClr val="windowText" lastClr="000000"/>
              </a:solidFill>
              <a:latin typeface="ＭＳ ゴシック" pitchFamily="49" charset="-128"/>
              <a:ea typeface="ＭＳ ゴシック" pitchFamily="49" charset="-128"/>
            </a:rPr>
            <a:t>　なお、このチェックシートは、あらゆる種類の事業者が利用できるようになっています。このため、業種によっては関連のない項目もありますので、その項目のチェック欄には、「</a:t>
          </a:r>
          <a:r>
            <a:rPr kumimoji="1" lang="en-US" altLang="ja-JP" sz="1200">
              <a:solidFill>
                <a:sysClr val="windowText" lastClr="000000"/>
              </a:solidFill>
              <a:latin typeface="ＭＳ ゴシック" pitchFamily="49" charset="-128"/>
              <a:ea typeface="ＭＳ ゴシック" pitchFamily="49" charset="-128"/>
            </a:rPr>
            <a:t>―</a:t>
          </a:r>
          <a:r>
            <a:rPr kumimoji="1" lang="ja-JP" altLang="en-US" sz="1200">
              <a:solidFill>
                <a:sysClr val="windowText" lastClr="000000"/>
              </a:solidFill>
              <a:latin typeface="ＭＳ ゴシック" pitchFamily="49" charset="-128"/>
              <a:ea typeface="ＭＳ ゴシック" pitchFamily="49" charset="-128"/>
            </a:rPr>
            <a:t>」を記入します。</a:t>
          </a:r>
          <a:endParaRPr kumimoji="1" lang="en-US" altLang="ja-JP" sz="1200">
            <a:solidFill>
              <a:sysClr val="windowText" lastClr="000000"/>
            </a:solidFill>
            <a:latin typeface="ＭＳ ゴシック" pitchFamily="49" charset="-128"/>
            <a:ea typeface="ＭＳ ゴシック" pitchFamily="49" charset="-128"/>
          </a:endParaRPr>
        </a:p>
      </xdr:txBody>
    </xdr:sp>
    <xdr:clientData/>
  </xdr:twoCellAnchor>
  <xdr:twoCellAnchor>
    <xdr:from>
      <xdr:col>0</xdr:col>
      <xdr:colOff>173936</xdr:colOff>
      <xdr:row>52</xdr:row>
      <xdr:rowOff>66261</xdr:rowOff>
    </xdr:from>
    <xdr:to>
      <xdr:col>7</xdr:col>
      <xdr:colOff>513521</xdr:colOff>
      <xdr:row>57</xdr:row>
      <xdr:rowOff>124239</xdr:rowOff>
    </xdr:to>
    <xdr:grpSp>
      <xdr:nvGrpSpPr>
        <xdr:cNvPr id="17" name="グループ化 16">
          <a:extLst>
            <a:ext uri="{FF2B5EF4-FFF2-40B4-BE49-F238E27FC236}">
              <a16:creationId xmlns:a16="http://schemas.microsoft.com/office/drawing/2014/main" id="{526506E0-82E4-4454-8CB2-49F5834F8970}"/>
            </a:ext>
          </a:extLst>
        </xdr:cNvPr>
        <xdr:cNvGrpSpPr/>
      </xdr:nvGrpSpPr>
      <xdr:grpSpPr>
        <a:xfrm>
          <a:off x="173936" y="13461026"/>
          <a:ext cx="6211467" cy="1215919"/>
          <a:chOff x="265044" y="13359848"/>
          <a:chExt cx="6967697" cy="1217544"/>
        </a:xfrm>
      </xdr:grpSpPr>
      <xdr:sp macro="" textlink="">
        <xdr:nvSpPr>
          <xdr:cNvPr id="3" name="テキスト ボックス 2">
            <a:extLst>
              <a:ext uri="{FF2B5EF4-FFF2-40B4-BE49-F238E27FC236}">
                <a16:creationId xmlns:a16="http://schemas.microsoft.com/office/drawing/2014/main" id="{2D01B013-C2B5-4BFA-98C2-CE31B30F9657}"/>
              </a:ext>
            </a:extLst>
          </xdr:cNvPr>
          <xdr:cNvSpPr txBox="1"/>
        </xdr:nvSpPr>
        <xdr:spPr>
          <a:xfrm>
            <a:off x="455543" y="13384696"/>
            <a:ext cx="1217544" cy="1151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oAutofit/>
          </a:bodyPr>
          <a:lstStyle/>
          <a:p>
            <a:pPr algn="ctr"/>
            <a:r>
              <a:rPr kumimoji="1" lang="en-US" altLang="ja-JP" sz="1000"/>
              <a:t>【</a:t>
            </a:r>
            <a:r>
              <a:rPr kumimoji="1" lang="ja-JP" altLang="en-US" sz="1000"/>
              <a:t>｛チェック項目評価</a:t>
            </a:r>
            <a:r>
              <a:rPr kumimoji="1" lang="en-US" altLang="ja-JP" sz="1000"/>
              <a:t>】</a:t>
            </a:r>
          </a:p>
          <a:p>
            <a:pPr algn="ctr"/>
            <a:r>
              <a:rPr kumimoji="1" lang="ja-JP" altLang="en-US" sz="1000"/>
              <a:t>　○（１点）</a:t>
            </a:r>
            <a:endParaRPr kumimoji="1" lang="en-US" altLang="ja-JP" sz="1000"/>
          </a:p>
          <a:p>
            <a:pPr algn="ctr"/>
            <a:r>
              <a:rPr kumimoji="1" lang="ja-JP" altLang="en-US" sz="1000"/>
              <a:t>　△（０．５点）</a:t>
            </a:r>
            <a:endParaRPr kumimoji="1" lang="en-US" altLang="ja-JP" sz="1000"/>
          </a:p>
          <a:p>
            <a:pPr algn="ctr"/>
            <a:r>
              <a:rPr kumimoji="1" lang="ja-JP" altLang="en-US" sz="1000"/>
              <a:t>　</a:t>
            </a:r>
            <a:r>
              <a:rPr kumimoji="1" lang="en-US" altLang="ja-JP" sz="1000"/>
              <a:t>×</a:t>
            </a:r>
            <a:r>
              <a:rPr kumimoji="1" lang="ja-JP" altLang="en-US" sz="1000"/>
              <a:t>（０．１点）</a:t>
            </a:r>
            <a:endParaRPr kumimoji="1" lang="en-US" altLang="ja-JP" sz="1000"/>
          </a:p>
          <a:p>
            <a:pPr algn="ctr"/>
            <a:r>
              <a:rPr kumimoji="1" lang="ja-JP" altLang="en-US" sz="1000"/>
              <a:t>　”空欄”（０点）</a:t>
            </a:r>
            <a:r>
              <a:rPr kumimoji="1" lang="ja-JP" altLang="en-US" sz="1100"/>
              <a:t>　　　　　　　　　　　                  　</a:t>
            </a:r>
          </a:p>
        </xdr:txBody>
      </xdr:sp>
      <xdr:sp macro="" textlink="">
        <xdr:nvSpPr>
          <xdr:cNvPr id="6" name="テキスト ボックス 5">
            <a:extLst>
              <a:ext uri="{FF2B5EF4-FFF2-40B4-BE49-F238E27FC236}">
                <a16:creationId xmlns:a16="http://schemas.microsoft.com/office/drawing/2014/main" id="{DE75F49E-80E1-49FB-8D60-285EA505AF8B}"/>
              </a:ext>
            </a:extLst>
          </xdr:cNvPr>
          <xdr:cNvSpPr txBox="1"/>
        </xdr:nvSpPr>
        <xdr:spPr>
          <a:xfrm>
            <a:off x="2004391" y="13426110"/>
            <a:ext cx="911087" cy="106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oAutofit/>
          </a:bodyPr>
          <a:lstStyle/>
          <a:p>
            <a:pPr algn="ctr"/>
            <a:r>
              <a:rPr kumimoji="1" lang="en-US" altLang="ja-JP" sz="1000"/>
              <a:t>【</a:t>
            </a:r>
            <a:r>
              <a:rPr kumimoji="1" lang="ja-JP" altLang="en-US" sz="1000"/>
              <a:t>ＳＤＧｓ 関連度</a:t>
            </a:r>
            <a:r>
              <a:rPr kumimoji="1" lang="en-US" altLang="ja-JP" sz="1000"/>
              <a:t>】</a:t>
            </a:r>
            <a:r>
              <a:rPr kumimoji="1" lang="ja-JP" altLang="en-US" sz="1000"/>
              <a:t>     </a:t>
            </a:r>
            <a:endParaRPr kumimoji="1" lang="en-US" altLang="ja-JP" sz="1000"/>
          </a:p>
          <a:p>
            <a:pPr algn="ctr"/>
            <a:r>
              <a:rPr kumimoji="1" lang="ja-JP" altLang="en-US" sz="1000"/>
              <a:t>   ◎（１）</a:t>
            </a:r>
            <a:endParaRPr kumimoji="1" lang="en-US" altLang="ja-JP" sz="1000"/>
          </a:p>
          <a:p>
            <a:pPr algn="ctr"/>
            <a:r>
              <a:rPr kumimoji="1" lang="ja-JP" altLang="en-US" sz="1000"/>
              <a:t>   ○（０．５）</a:t>
            </a:r>
            <a:endParaRPr kumimoji="1" lang="en-US" altLang="ja-JP" sz="1000"/>
          </a:p>
          <a:p>
            <a:pPr algn="ctr"/>
            <a:r>
              <a:rPr kumimoji="1" lang="ja-JP" altLang="en-US" sz="1000"/>
              <a:t>  ”空欄”（０）</a:t>
            </a:r>
            <a:endParaRPr kumimoji="1" lang="ja-JP" altLang="en-US" sz="1100"/>
          </a:p>
        </xdr:txBody>
      </xdr:sp>
      <xdr:sp macro="" textlink="">
        <xdr:nvSpPr>
          <xdr:cNvPr id="7" name="テキスト ボックス 6">
            <a:extLst>
              <a:ext uri="{FF2B5EF4-FFF2-40B4-BE49-F238E27FC236}">
                <a16:creationId xmlns:a16="http://schemas.microsoft.com/office/drawing/2014/main" id="{38C3CDCF-F0F4-49C6-B281-34E005990413}"/>
              </a:ext>
            </a:extLst>
          </xdr:cNvPr>
          <xdr:cNvSpPr txBox="1"/>
        </xdr:nvSpPr>
        <xdr:spPr>
          <a:xfrm>
            <a:off x="4141307" y="13359848"/>
            <a:ext cx="977346" cy="1217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oAutofit/>
          </a:bodyPr>
          <a:lstStyle/>
          <a:p>
            <a:pPr algn="ctr"/>
            <a:r>
              <a:rPr kumimoji="1" lang="ja-JP" altLang="en-US" sz="1000"/>
              <a:t>チェック項目に記入があり</a:t>
            </a:r>
            <a:endParaRPr kumimoji="1" lang="en-US" altLang="ja-JP" sz="1000"/>
          </a:p>
          <a:p>
            <a:pPr algn="ctr"/>
            <a:r>
              <a:rPr kumimoji="1" lang="ja-JP" altLang="en-US" sz="1000"/>
              <a:t>　且つ</a:t>
            </a:r>
            <a:endParaRPr kumimoji="1" lang="en-US" altLang="ja-JP" sz="1000"/>
          </a:p>
          <a:p>
            <a:pPr algn="ctr"/>
            <a:r>
              <a:rPr kumimoji="1" lang="ja-JP" altLang="en-US" sz="1000"/>
              <a:t>ＳＤＧｓターゲット関連性がある</a:t>
            </a:r>
            <a:endParaRPr kumimoji="1" lang="en-US" altLang="ja-JP" sz="1000"/>
          </a:p>
          <a:p>
            <a:pPr algn="ctr"/>
            <a:r>
              <a:rPr kumimoji="1" lang="ja-JP" altLang="en-US" sz="1000"/>
              <a:t>項目の満点数</a:t>
            </a:r>
            <a:r>
              <a:rPr kumimoji="1" lang="ja-JP" altLang="en-US" sz="1100"/>
              <a:t>　　　　　　　</a:t>
            </a:r>
          </a:p>
        </xdr:txBody>
      </xdr:sp>
      <xdr:sp macro="" textlink="">
        <xdr:nvSpPr>
          <xdr:cNvPr id="9" name="テキスト ボックス 8">
            <a:extLst>
              <a:ext uri="{FF2B5EF4-FFF2-40B4-BE49-F238E27FC236}">
                <a16:creationId xmlns:a16="http://schemas.microsoft.com/office/drawing/2014/main" id="{E339F57D-6045-45DE-8208-056E33492CF1}"/>
              </a:ext>
            </a:extLst>
          </xdr:cNvPr>
          <xdr:cNvSpPr txBox="1"/>
        </xdr:nvSpPr>
        <xdr:spPr>
          <a:xfrm>
            <a:off x="5400261" y="13881652"/>
            <a:ext cx="1832480" cy="182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100"/>
              <a:t>１００　 　　　</a:t>
            </a:r>
            <a:r>
              <a:rPr kumimoji="1" lang="ja-JP" altLang="en-US" sz="1100" u="sng"/>
              <a:t>取組状況（％）</a:t>
            </a:r>
            <a:r>
              <a:rPr kumimoji="1" lang="ja-JP" altLang="en-US" sz="1100"/>
              <a:t>　　　　　　　　　</a:t>
            </a:r>
          </a:p>
        </xdr:txBody>
      </xdr:sp>
      <xdr:sp macro="" textlink="">
        <xdr:nvSpPr>
          <xdr:cNvPr id="10" name="中かっこ 9">
            <a:extLst>
              <a:ext uri="{FF2B5EF4-FFF2-40B4-BE49-F238E27FC236}">
                <a16:creationId xmlns:a16="http://schemas.microsoft.com/office/drawing/2014/main" id="{4364696E-D438-4C5D-829F-A2768DC51272}"/>
              </a:ext>
            </a:extLst>
          </xdr:cNvPr>
          <xdr:cNvSpPr/>
        </xdr:nvSpPr>
        <xdr:spPr>
          <a:xfrm>
            <a:off x="265044" y="13401261"/>
            <a:ext cx="2840934" cy="1143000"/>
          </a:xfrm>
          <a:prstGeom prst="brace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89EE43DA-C371-4248-A632-A9CC6EA84722}"/>
              </a:ext>
            </a:extLst>
          </xdr:cNvPr>
          <xdr:cNvSpPr txBox="1"/>
        </xdr:nvSpPr>
        <xdr:spPr>
          <a:xfrm>
            <a:off x="5731565" y="13807108"/>
            <a:ext cx="306456"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2000"/>
              <a:t>＝　　　</a:t>
            </a:r>
          </a:p>
        </xdr:txBody>
      </xdr:sp>
      <xdr:sp macro="" textlink="">
        <xdr:nvSpPr>
          <xdr:cNvPr id="12" name="テキスト ボックス 11">
            <a:extLst>
              <a:ext uri="{FF2B5EF4-FFF2-40B4-BE49-F238E27FC236}">
                <a16:creationId xmlns:a16="http://schemas.microsoft.com/office/drawing/2014/main" id="{7431CCF6-CBAE-42EE-B51C-CD5A21B12780}"/>
              </a:ext>
            </a:extLst>
          </xdr:cNvPr>
          <xdr:cNvSpPr txBox="1"/>
        </xdr:nvSpPr>
        <xdr:spPr>
          <a:xfrm>
            <a:off x="1726092" y="13826988"/>
            <a:ext cx="306456"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en-US" altLang="ja-JP" sz="2000"/>
              <a:t>×</a:t>
            </a:r>
            <a:endParaRPr kumimoji="1" lang="ja-JP" altLang="en-US" sz="2000"/>
          </a:p>
        </xdr:txBody>
      </xdr:sp>
      <xdr:sp macro="" textlink="">
        <xdr:nvSpPr>
          <xdr:cNvPr id="13" name="テキスト ボックス 12">
            <a:extLst>
              <a:ext uri="{FF2B5EF4-FFF2-40B4-BE49-F238E27FC236}">
                <a16:creationId xmlns:a16="http://schemas.microsoft.com/office/drawing/2014/main" id="{34C342DE-0A22-4810-9DDE-5DC2B9ABBD9F}"/>
              </a:ext>
            </a:extLst>
          </xdr:cNvPr>
          <xdr:cNvSpPr txBox="1"/>
        </xdr:nvSpPr>
        <xdr:spPr>
          <a:xfrm>
            <a:off x="3833188" y="13822020"/>
            <a:ext cx="306456"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en-US" altLang="ja-JP" sz="2000"/>
              <a:t>÷</a:t>
            </a:r>
            <a:endParaRPr kumimoji="1" lang="ja-JP" altLang="en-US" sz="2000"/>
          </a:p>
        </xdr:txBody>
      </xdr:sp>
      <xdr:sp macro="" textlink="">
        <xdr:nvSpPr>
          <xdr:cNvPr id="14" name="テキスト ボックス 13">
            <a:extLst>
              <a:ext uri="{FF2B5EF4-FFF2-40B4-BE49-F238E27FC236}">
                <a16:creationId xmlns:a16="http://schemas.microsoft.com/office/drawing/2014/main" id="{C410E342-BDD7-42EA-BD5A-4F26418F5DD8}"/>
              </a:ext>
            </a:extLst>
          </xdr:cNvPr>
          <xdr:cNvSpPr txBox="1"/>
        </xdr:nvSpPr>
        <xdr:spPr>
          <a:xfrm>
            <a:off x="3147391" y="13889933"/>
            <a:ext cx="670891" cy="2650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100"/>
              <a:t>総合計数　　　　　　</a:t>
            </a:r>
          </a:p>
        </xdr:txBody>
      </xdr:sp>
      <xdr:sp macro="" textlink="">
        <xdr:nvSpPr>
          <xdr:cNvPr id="15" name="テキスト ボックス 14">
            <a:extLst>
              <a:ext uri="{FF2B5EF4-FFF2-40B4-BE49-F238E27FC236}">
                <a16:creationId xmlns:a16="http://schemas.microsoft.com/office/drawing/2014/main" id="{905EF251-AFDC-4666-A0AC-245433B49F4D}"/>
              </a:ext>
            </a:extLst>
          </xdr:cNvPr>
          <xdr:cNvSpPr txBox="1"/>
        </xdr:nvSpPr>
        <xdr:spPr>
          <a:xfrm>
            <a:off x="5125280" y="13830302"/>
            <a:ext cx="306456"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en-US" altLang="ja-JP" sz="2000"/>
              <a:t>×</a:t>
            </a:r>
            <a:endParaRPr kumimoji="1" lang="ja-JP" altLang="en-US" sz="20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4756096</xdr:colOff>
      <xdr:row>0</xdr:row>
      <xdr:rowOff>67235</xdr:rowOff>
    </xdr:from>
    <xdr:ext cx="3850021" cy="952500"/>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293978" y="67235"/>
          <a:ext cx="3850021" cy="952500"/>
        </a:xfrm>
        <a:prstGeom prst="wedgeRectCallout">
          <a:avLst>
            <a:gd name="adj1" fmla="val -63952"/>
            <a:gd name="adj2" fmla="val -15625"/>
          </a:avLst>
        </a:prstGeom>
        <a:solidFill>
          <a:srgbClr val="FFFF00"/>
        </a:solidFill>
        <a:ln w="9525"/>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noAutofit/>
        </a:bodyPr>
        <a:lstStyle/>
        <a:p>
          <a:pPr algn="l"/>
          <a:r>
            <a:rPr kumimoji="1" lang="ja-JP" altLang="en-US" sz="1100">
              <a:solidFill>
                <a:sysClr val="windowText" lastClr="000000"/>
              </a:solidFill>
            </a:rPr>
            <a:t>黄色のセルに「入力方法」シートの基準を参考にし、○、△、</a:t>
          </a:r>
          <a:r>
            <a:rPr kumimoji="1" lang="en-US" altLang="ja-JP" sz="1100">
              <a:solidFill>
                <a:sysClr val="windowText" lastClr="000000"/>
              </a:solidFill>
            </a:rPr>
            <a:t>×</a:t>
          </a:r>
          <a:r>
            <a:rPr kumimoji="1" lang="ja-JP" altLang="en-US" sz="1100">
              <a:solidFill>
                <a:sysClr val="windowText" lastClr="000000"/>
              </a:solidFill>
            </a:rPr>
            <a:t>のいずれかをプルダウンリストより選択する。</a:t>
          </a:r>
          <a:endParaRPr kumimoji="1" lang="en-US" altLang="ja-JP" sz="1100">
            <a:solidFill>
              <a:sysClr val="windowText" lastClr="000000"/>
            </a:solidFill>
          </a:endParaRPr>
        </a:p>
        <a:p>
          <a:pPr algn="l"/>
          <a:r>
            <a:rPr kumimoji="1" lang="ja-JP" altLang="en-US" sz="1100">
              <a:solidFill>
                <a:sysClr val="windowText" lastClr="000000"/>
              </a:solidFill>
            </a:rPr>
            <a:t>全く取り組まれていない項目は空欄のままとする。</a:t>
          </a:r>
          <a:endParaRPr kumimoji="1" lang="en-US" altLang="ja-JP" sz="1100">
            <a:solidFill>
              <a:sysClr val="windowText" lastClr="000000"/>
            </a:solidFill>
          </a:endParaRPr>
        </a:p>
        <a:p>
          <a:pPr algn="l"/>
          <a:r>
            <a:rPr kumimoji="1" lang="ja-JP" altLang="en-US" sz="1100">
              <a:solidFill>
                <a:sysClr val="windowText" lastClr="000000"/>
              </a:solidFill>
            </a:rPr>
            <a:t>事業者として該当しない項目については、 －</a:t>
          </a:r>
          <a:r>
            <a:rPr kumimoji="1" lang="ja-JP" altLang="en-US" sz="1100" baseline="0">
              <a:solidFill>
                <a:sysClr val="windowText" lastClr="000000"/>
              </a:solidFill>
            </a:rPr>
            <a:t> </a:t>
          </a:r>
          <a:r>
            <a:rPr kumimoji="1" lang="ja-JP" altLang="en-US" sz="1100">
              <a:solidFill>
                <a:sysClr val="windowText" lastClr="000000"/>
              </a:solidFill>
            </a:rPr>
            <a:t> を選択する。</a:t>
          </a:r>
          <a:endParaRPr kumimoji="1" lang="en-US" altLang="ja-JP" sz="1100">
            <a:solidFill>
              <a:sysClr val="windowText" lastClr="000000"/>
            </a:solidFill>
          </a:endParaRPr>
        </a:p>
      </xdr:txBody>
    </xdr:sp>
    <xdr:clientData fPrintsWithSheet="0"/>
  </xdr:oneCellAnchor>
  <xdr:twoCellAnchor editAs="oneCell">
    <xdr:from>
      <xdr:col>4</xdr:col>
      <xdr:colOff>56030</xdr:colOff>
      <xdr:row>3</xdr:row>
      <xdr:rowOff>44824</xdr:rowOff>
    </xdr:from>
    <xdr:to>
      <xdr:col>5</xdr:col>
      <xdr:colOff>305383</xdr:colOff>
      <xdr:row>5</xdr:row>
      <xdr:rowOff>70060</xdr:rowOff>
    </xdr:to>
    <xdr:pic>
      <xdr:nvPicPr>
        <xdr:cNvPr id="3" name="図 2">
          <a:extLst>
            <a:ext uri="{FF2B5EF4-FFF2-40B4-BE49-F238E27FC236}">
              <a16:creationId xmlns:a16="http://schemas.microsoft.com/office/drawing/2014/main" id="{DA49BD1B-F3E8-4373-A39B-A62BE776BFF1}"/>
            </a:ext>
          </a:extLst>
        </xdr:cNvPr>
        <xdr:cNvPicPr>
          <a:picLocks noChangeAspect="1"/>
        </xdr:cNvPicPr>
      </xdr:nvPicPr>
      <xdr:blipFill>
        <a:blip xmlns:r="http://schemas.openxmlformats.org/officeDocument/2006/relationships" r:embed="rId1"/>
        <a:stretch>
          <a:fillRect/>
        </a:stretch>
      </xdr:blipFill>
      <xdr:spPr>
        <a:xfrm>
          <a:off x="10051677" y="941295"/>
          <a:ext cx="720000" cy="720000"/>
        </a:xfrm>
        <a:prstGeom prst="rect">
          <a:avLst/>
        </a:prstGeom>
      </xdr:spPr>
    </xdr:pic>
    <xdr:clientData/>
  </xdr:twoCellAnchor>
  <xdr:twoCellAnchor editAs="oneCell">
    <xdr:from>
      <xdr:col>4</xdr:col>
      <xdr:colOff>56030</xdr:colOff>
      <xdr:row>5</xdr:row>
      <xdr:rowOff>123265</xdr:rowOff>
    </xdr:from>
    <xdr:to>
      <xdr:col>5</xdr:col>
      <xdr:colOff>309113</xdr:colOff>
      <xdr:row>7</xdr:row>
      <xdr:rowOff>148500</xdr:rowOff>
    </xdr:to>
    <xdr:pic>
      <xdr:nvPicPr>
        <xdr:cNvPr id="4" name="図 3">
          <a:extLst>
            <a:ext uri="{FF2B5EF4-FFF2-40B4-BE49-F238E27FC236}">
              <a16:creationId xmlns:a16="http://schemas.microsoft.com/office/drawing/2014/main" id="{B92EE61F-ED34-489E-88DB-667CBB36BB82}"/>
            </a:ext>
          </a:extLst>
        </xdr:cNvPr>
        <xdr:cNvPicPr>
          <a:picLocks noChangeAspect="1"/>
        </xdr:cNvPicPr>
      </xdr:nvPicPr>
      <xdr:blipFill>
        <a:blip xmlns:r="http://schemas.openxmlformats.org/officeDocument/2006/relationships" r:embed="rId2"/>
        <a:stretch>
          <a:fillRect/>
        </a:stretch>
      </xdr:blipFill>
      <xdr:spPr>
        <a:xfrm>
          <a:off x="10051677" y="1714500"/>
          <a:ext cx="723730" cy="720000"/>
        </a:xfrm>
        <a:prstGeom prst="rect">
          <a:avLst/>
        </a:prstGeom>
      </xdr:spPr>
    </xdr:pic>
    <xdr:clientData/>
  </xdr:twoCellAnchor>
  <xdr:twoCellAnchor editAs="oneCell">
    <xdr:from>
      <xdr:col>4</xdr:col>
      <xdr:colOff>44824</xdr:colOff>
      <xdr:row>55</xdr:row>
      <xdr:rowOff>105334</xdr:rowOff>
    </xdr:from>
    <xdr:to>
      <xdr:col>5</xdr:col>
      <xdr:colOff>202827</xdr:colOff>
      <xdr:row>57</xdr:row>
      <xdr:rowOff>106454</xdr:rowOff>
    </xdr:to>
    <xdr:pic>
      <xdr:nvPicPr>
        <xdr:cNvPr id="7" name="図 6" descr="https://imacocollabo.or.jp/wp-content/uploads/2018/02/sdg_icon_06_ja-300x300.png">
          <a:extLst>
            <a:ext uri="{FF2B5EF4-FFF2-40B4-BE49-F238E27FC236}">
              <a16:creationId xmlns:a16="http://schemas.microsoft.com/office/drawing/2014/main" id="{147A23EB-A035-46B4-982C-92365D2D4EE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0471" y="18471775"/>
          <a:ext cx="628650" cy="628650"/>
        </a:xfrm>
        <a:prstGeom prst="rect">
          <a:avLst/>
        </a:prstGeom>
        <a:noFill/>
        <a:ln>
          <a:noFill/>
        </a:ln>
      </xdr:spPr>
    </xdr:pic>
    <xdr:clientData/>
  </xdr:twoCellAnchor>
  <xdr:twoCellAnchor editAs="oneCell">
    <xdr:from>
      <xdr:col>4</xdr:col>
      <xdr:colOff>44829</xdr:colOff>
      <xdr:row>47</xdr:row>
      <xdr:rowOff>76765</xdr:rowOff>
    </xdr:from>
    <xdr:to>
      <xdr:col>5</xdr:col>
      <xdr:colOff>216122</xdr:colOff>
      <xdr:row>49</xdr:row>
      <xdr:rowOff>91175</xdr:rowOff>
    </xdr:to>
    <xdr:pic>
      <xdr:nvPicPr>
        <xdr:cNvPr id="8" name="図 7" descr="https://imacocollabo.or.jp/wp-content/uploads/2018/02/sdg_icon_13_ja-300x300.png">
          <a:extLst>
            <a:ext uri="{FF2B5EF4-FFF2-40B4-BE49-F238E27FC236}">
              <a16:creationId xmlns:a16="http://schemas.microsoft.com/office/drawing/2014/main" id="{51763571-09FE-47A8-99AA-88959A6DF3A7}"/>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40476" y="15877059"/>
          <a:ext cx="641940" cy="641940"/>
        </a:xfrm>
        <a:prstGeom prst="rect">
          <a:avLst/>
        </a:prstGeom>
        <a:noFill/>
        <a:ln>
          <a:noFill/>
        </a:ln>
      </xdr:spPr>
    </xdr:pic>
    <xdr:clientData/>
  </xdr:twoCellAnchor>
  <xdr:twoCellAnchor editAs="oneCell">
    <xdr:from>
      <xdr:col>5</xdr:col>
      <xdr:colOff>268941</xdr:colOff>
      <xdr:row>73</xdr:row>
      <xdr:rowOff>89652</xdr:rowOff>
    </xdr:from>
    <xdr:to>
      <xdr:col>6</xdr:col>
      <xdr:colOff>428370</xdr:colOff>
      <xdr:row>75</xdr:row>
      <xdr:rowOff>92199</xdr:rowOff>
    </xdr:to>
    <xdr:pic>
      <xdr:nvPicPr>
        <xdr:cNvPr id="10" name="図 9">
          <a:extLst>
            <a:ext uri="{FF2B5EF4-FFF2-40B4-BE49-F238E27FC236}">
              <a16:creationId xmlns:a16="http://schemas.microsoft.com/office/drawing/2014/main" id="{8164E978-2E5F-45A3-8546-CE209F3D4F8F}"/>
            </a:ext>
          </a:extLst>
        </xdr:cNvPr>
        <xdr:cNvPicPr>
          <a:picLocks noChangeAspect="1"/>
        </xdr:cNvPicPr>
      </xdr:nvPicPr>
      <xdr:blipFill>
        <a:blip xmlns:r="http://schemas.openxmlformats.org/officeDocument/2006/relationships" r:embed="rId5"/>
        <a:stretch>
          <a:fillRect/>
        </a:stretch>
      </xdr:blipFill>
      <xdr:spPr>
        <a:xfrm>
          <a:off x="10735235" y="23958181"/>
          <a:ext cx="630076" cy="630076"/>
        </a:xfrm>
        <a:prstGeom prst="rect">
          <a:avLst/>
        </a:prstGeom>
      </xdr:spPr>
    </xdr:pic>
    <xdr:clientData/>
  </xdr:twoCellAnchor>
  <xdr:twoCellAnchor editAs="oneCell">
    <xdr:from>
      <xdr:col>4</xdr:col>
      <xdr:colOff>56030</xdr:colOff>
      <xdr:row>73</xdr:row>
      <xdr:rowOff>89656</xdr:rowOff>
    </xdr:from>
    <xdr:to>
      <xdr:col>5</xdr:col>
      <xdr:colOff>212228</xdr:colOff>
      <xdr:row>75</xdr:row>
      <xdr:rowOff>85741</xdr:rowOff>
    </xdr:to>
    <xdr:pic>
      <xdr:nvPicPr>
        <xdr:cNvPr id="11" name="図 10">
          <a:extLst>
            <a:ext uri="{FF2B5EF4-FFF2-40B4-BE49-F238E27FC236}">
              <a16:creationId xmlns:a16="http://schemas.microsoft.com/office/drawing/2014/main" id="{B8DB1B80-10E7-4ABA-A26D-200C0D140CF7}"/>
            </a:ext>
          </a:extLst>
        </xdr:cNvPr>
        <xdr:cNvPicPr>
          <a:picLocks noChangeAspect="1"/>
        </xdr:cNvPicPr>
      </xdr:nvPicPr>
      <xdr:blipFill>
        <a:blip xmlns:r="http://schemas.openxmlformats.org/officeDocument/2006/relationships" r:embed="rId2"/>
        <a:stretch>
          <a:fillRect/>
        </a:stretch>
      </xdr:blipFill>
      <xdr:spPr>
        <a:xfrm>
          <a:off x="10051677" y="23958185"/>
          <a:ext cx="626845" cy="623614"/>
        </a:xfrm>
        <a:prstGeom prst="rect">
          <a:avLst/>
        </a:prstGeom>
      </xdr:spPr>
    </xdr:pic>
    <xdr:clientData/>
  </xdr:twoCellAnchor>
  <xdr:twoCellAnchor editAs="oneCell">
    <xdr:from>
      <xdr:col>4</xdr:col>
      <xdr:colOff>56030</xdr:colOff>
      <xdr:row>10</xdr:row>
      <xdr:rowOff>56030</xdr:rowOff>
    </xdr:from>
    <xdr:to>
      <xdr:col>5</xdr:col>
      <xdr:colOff>212913</xdr:colOff>
      <xdr:row>11</xdr:row>
      <xdr:rowOff>336178</xdr:rowOff>
    </xdr:to>
    <xdr:pic>
      <xdr:nvPicPr>
        <xdr:cNvPr id="12" name="図 11">
          <a:extLst>
            <a:ext uri="{FF2B5EF4-FFF2-40B4-BE49-F238E27FC236}">
              <a16:creationId xmlns:a16="http://schemas.microsoft.com/office/drawing/2014/main" id="{61D7B371-C3F7-4BE5-94C6-BF42FEBCF845}"/>
            </a:ext>
          </a:extLst>
        </xdr:cNvPr>
        <xdr:cNvPicPr>
          <a:picLocks noChangeAspect="1"/>
        </xdr:cNvPicPr>
      </xdr:nvPicPr>
      <xdr:blipFill>
        <a:blip xmlns:r="http://schemas.openxmlformats.org/officeDocument/2006/relationships" r:embed="rId1"/>
        <a:stretch>
          <a:fillRect/>
        </a:stretch>
      </xdr:blipFill>
      <xdr:spPr>
        <a:xfrm>
          <a:off x="10051677" y="3384177"/>
          <a:ext cx="627530" cy="627530"/>
        </a:xfrm>
        <a:prstGeom prst="rect">
          <a:avLst/>
        </a:prstGeom>
      </xdr:spPr>
    </xdr:pic>
    <xdr:clientData/>
  </xdr:twoCellAnchor>
  <xdr:twoCellAnchor editAs="oneCell">
    <xdr:from>
      <xdr:col>4</xdr:col>
      <xdr:colOff>56030</xdr:colOff>
      <xdr:row>12</xdr:row>
      <xdr:rowOff>44822</xdr:rowOff>
    </xdr:from>
    <xdr:to>
      <xdr:col>5</xdr:col>
      <xdr:colOff>216164</xdr:colOff>
      <xdr:row>13</xdr:row>
      <xdr:rowOff>324970</xdr:rowOff>
    </xdr:to>
    <xdr:pic>
      <xdr:nvPicPr>
        <xdr:cNvPr id="13" name="図 12">
          <a:extLst>
            <a:ext uri="{FF2B5EF4-FFF2-40B4-BE49-F238E27FC236}">
              <a16:creationId xmlns:a16="http://schemas.microsoft.com/office/drawing/2014/main" id="{E911D7FB-78C2-4D66-BD6C-5C000D8731AA}"/>
            </a:ext>
          </a:extLst>
        </xdr:cNvPr>
        <xdr:cNvPicPr>
          <a:picLocks noChangeAspect="1"/>
        </xdr:cNvPicPr>
      </xdr:nvPicPr>
      <xdr:blipFill>
        <a:blip xmlns:r="http://schemas.openxmlformats.org/officeDocument/2006/relationships" r:embed="rId2"/>
        <a:stretch>
          <a:fillRect/>
        </a:stretch>
      </xdr:blipFill>
      <xdr:spPr>
        <a:xfrm>
          <a:off x="10051677" y="4067734"/>
          <a:ext cx="630781" cy="627530"/>
        </a:xfrm>
        <a:prstGeom prst="rect">
          <a:avLst/>
        </a:prstGeom>
      </xdr:spPr>
    </xdr:pic>
    <xdr:clientData/>
  </xdr:twoCellAnchor>
  <xdr:twoCellAnchor editAs="oneCell">
    <xdr:from>
      <xdr:col>4</xdr:col>
      <xdr:colOff>56035</xdr:colOff>
      <xdr:row>18</xdr:row>
      <xdr:rowOff>89650</xdr:rowOff>
    </xdr:from>
    <xdr:to>
      <xdr:col>5</xdr:col>
      <xdr:colOff>202052</xdr:colOff>
      <xdr:row>21</xdr:row>
      <xdr:rowOff>327470</xdr:rowOff>
    </xdr:to>
    <xdr:pic>
      <xdr:nvPicPr>
        <xdr:cNvPr id="14" name="図 13">
          <a:extLst>
            <a:ext uri="{FF2B5EF4-FFF2-40B4-BE49-F238E27FC236}">
              <a16:creationId xmlns:a16="http://schemas.microsoft.com/office/drawing/2014/main" id="{6C699C5E-1395-4B2C-9361-74DDF0A00E22}"/>
            </a:ext>
          </a:extLst>
        </xdr:cNvPr>
        <xdr:cNvPicPr>
          <a:picLocks noChangeAspect="1"/>
        </xdr:cNvPicPr>
      </xdr:nvPicPr>
      <xdr:blipFill>
        <a:blip xmlns:r="http://schemas.openxmlformats.org/officeDocument/2006/relationships" r:embed="rId6"/>
        <a:stretch>
          <a:fillRect/>
        </a:stretch>
      </xdr:blipFill>
      <xdr:spPr>
        <a:xfrm>
          <a:off x="10051682" y="6196856"/>
          <a:ext cx="616664" cy="1279967"/>
        </a:xfrm>
        <a:prstGeom prst="rect">
          <a:avLst/>
        </a:prstGeom>
      </xdr:spPr>
    </xdr:pic>
    <xdr:clientData/>
  </xdr:twoCellAnchor>
  <xdr:twoCellAnchor editAs="oneCell">
    <xdr:from>
      <xdr:col>4</xdr:col>
      <xdr:colOff>56031</xdr:colOff>
      <xdr:row>26</xdr:row>
      <xdr:rowOff>78442</xdr:rowOff>
    </xdr:from>
    <xdr:to>
      <xdr:col>5</xdr:col>
      <xdr:colOff>206244</xdr:colOff>
      <xdr:row>29</xdr:row>
      <xdr:rowOff>324971</xdr:rowOff>
    </xdr:to>
    <xdr:pic>
      <xdr:nvPicPr>
        <xdr:cNvPr id="15" name="図 14">
          <a:extLst>
            <a:ext uri="{FF2B5EF4-FFF2-40B4-BE49-F238E27FC236}">
              <a16:creationId xmlns:a16="http://schemas.microsoft.com/office/drawing/2014/main" id="{B50A6BAB-9334-4F93-A063-8F0F31CF2601}"/>
            </a:ext>
          </a:extLst>
        </xdr:cNvPr>
        <xdr:cNvPicPr>
          <a:picLocks noChangeAspect="1"/>
        </xdr:cNvPicPr>
      </xdr:nvPicPr>
      <xdr:blipFill>
        <a:blip xmlns:r="http://schemas.openxmlformats.org/officeDocument/2006/relationships" r:embed="rId6"/>
        <a:stretch>
          <a:fillRect/>
        </a:stretch>
      </xdr:blipFill>
      <xdr:spPr>
        <a:xfrm>
          <a:off x="10051678" y="8964707"/>
          <a:ext cx="620860" cy="1288676"/>
        </a:xfrm>
        <a:prstGeom prst="rect">
          <a:avLst/>
        </a:prstGeom>
      </xdr:spPr>
    </xdr:pic>
    <xdr:clientData/>
  </xdr:twoCellAnchor>
  <xdr:twoCellAnchor editAs="oneCell">
    <xdr:from>
      <xdr:col>4</xdr:col>
      <xdr:colOff>67235</xdr:colOff>
      <xdr:row>31</xdr:row>
      <xdr:rowOff>246530</xdr:rowOff>
    </xdr:from>
    <xdr:to>
      <xdr:col>5</xdr:col>
      <xdr:colOff>143447</xdr:colOff>
      <xdr:row>33</xdr:row>
      <xdr:rowOff>98624</xdr:rowOff>
    </xdr:to>
    <xdr:pic>
      <xdr:nvPicPr>
        <xdr:cNvPr id="16" name="図 15">
          <a:extLst>
            <a:ext uri="{FF2B5EF4-FFF2-40B4-BE49-F238E27FC236}">
              <a16:creationId xmlns:a16="http://schemas.microsoft.com/office/drawing/2014/main" id="{BFB1BF68-CC91-465D-9B8C-CD6A5174CD94}"/>
            </a:ext>
          </a:extLst>
        </xdr:cNvPr>
        <xdr:cNvPicPr>
          <a:picLocks noChangeAspect="1"/>
        </xdr:cNvPicPr>
      </xdr:nvPicPr>
      <xdr:blipFill>
        <a:blip xmlns:r="http://schemas.openxmlformats.org/officeDocument/2006/relationships" r:embed="rId1"/>
        <a:stretch>
          <a:fillRect/>
        </a:stretch>
      </xdr:blipFill>
      <xdr:spPr>
        <a:xfrm>
          <a:off x="10062882" y="10869706"/>
          <a:ext cx="546859" cy="546859"/>
        </a:xfrm>
        <a:prstGeom prst="rect">
          <a:avLst/>
        </a:prstGeom>
      </xdr:spPr>
    </xdr:pic>
    <xdr:clientData/>
  </xdr:twoCellAnchor>
  <xdr:twoCellAnchor editAs="oneCell">
    <xdr:from>
      <xdr:col>5</xdr:col>
      <xdr:colOff>168089</xdr:colOff>
      <xdr:row>31</xdr:row>
      <xdr:rowOff>246530</xdr:rowOff>
    </xdr:from>
    <xdr:to>
      <xdr:col>6</xdr:col>
      <xdr:colOff>241496</xdr:colOff>
      <xdr:row>33</xdr:row>
      <xdr:rowOff>93015</xdr:rowOff>
    </xdr:to>
    <xdr:pic>
      <xdr:nvPicPr>
        <xdr:cNvPr id="17" name="図 16">
          <a:extLst>
            <a:ext uri="{FF2B5EF4-FFF2-40B4-BE49-F238E27FC236}">
              <a16:creationId xmlns:a16="http://schemas.microsoft.com/office/drawing/2014/main" id="{6FCF317D-3591-4543-9AF2-0D60C745B5E9}"/>
            </a:ext>
          </a:extLst>
        </xdr:cNvPr>
        <xdr:cNvPicPr>
          <a:picLocks noChangeAspect="1"/>
        </xdr:cNvPicPr>
      </xdr:nvPicPr>
      <xdr:blipFill>
        <a:blip xmlns:r="http://schemas.openxmlformats.org/officeDocument/2006/relationships" r:embed="rId2"/>
        <a:stretch>
          <a:fillRect/>
        </a:stretch>
      </xdr:blipFill>
      <xdr:spPr>
        <a:xfrm>
          <a:off x="10634383" y="10869706"/>
          <a:ext cx="544054" cy="541250"/>
        </a:xfrm>
        <a:prstGeom prst="rect">
          <a:avLst/>
        </a:prstGeom>
      </xdr:spPr>
    </xdr:pic>
    <xdr:clientData/>
  </xdr:twoCellAnchor>
  <xdr:twoCellAnchor editAs="oneCell">
    <xdr:from>
      <xdr:col>4</xdr:col>
      <xdr:colOff>56030</xdr:colOff>
      <xdr:row>34</xdr:row>
      <xdr:rowOff>44824</xdr:rowOff>
    </xdr:from>
    <xdr:to>
      <xdr:col>5</xdr:col>
      <xdr:colOff>207229</xdr:colOff>
      <xdr:row>37</xdr:row>
      <xdr:rowOff>289044</xdr:rowOff>
    </xdr:to>
    <xdr:pic>
      <xdr:nvPicPr>
        <xdr:cNvPr id="19" name="図 18">
          <a:extLst>
            <a:ext uri="{FF2B5EF4-FFF2-40B4-BE49-F238E27FC236}">
              <a16:creationId xmlns:a16="http://schemas.microsoft.com/office/drawing/2014/main" id="{71497C5A-DD2E-406F-9DA5-D8C6A21E7D0C}"/>
            </a:ext>
          </a:extLst>
        </xdr:cNvPr>
        <xdr:cNvPicPr>
          <a:picLocks noChangeAspect="1"/>
        </xdr:cNvPicPr>
      </xdr:nvPicPr>
      <xdr:blipFill>
        <a:blip xmlns:r="http://schemas.openxmlformats.org/officeDocument/2006/relationships" r:embed="rId7"/>
        <a:stretch>
          <a:fillRect/>
        </a:stretch>
      </xdr:blipFill>
      <xdr:spPr>
        <a:xfrm>
          <a:off x="10051677" y="11710148"/>
          <a:ext cx="621846" cy="1286367"/>
        </a:xfrm>
        <a:prstGeom prst="rect">
          <a:avLst/>
        </a:prstGeom>
      </xdr:spPr>
    </xdr:pic>
    <xdr:clientData/>
  </xdr:twoCellAnchor>
  <xdr:twoCellAnchor editAs="oneCell">
    <xdr:from>
      <xdr:col>5</xdr:col>
      <xdr:colOff>257737</xdr:colOff>
      <xdr:row>45</xdr:row>
      <xdr:rowOff>56031</xdr:rowOff>
    </xdr:from>
    <xdr:to>
      <xdr:col>6</xdr:col>
      <xdr:colOff>417166</xdr:colOff>
      <xdr:row>47</xdr:row>
      <xdr:rowOff>58578</xdr:rowOff>
    </xdr:to>
    <xdr:pic>
      <xdr:nvPicPr>
        <xdr:cNvPr id="20" name="図 19">
          <a:extLst>
            <a:ext uri="{FF2B5EF4-FFF2-40B4-BE49-F238E27FC236}">
              <a16:creationId xmlns:a16="http://schemas.microsoft.com/office/drawing/2014/main" id="{F87C3D0A-467C-4104-B77F-98ECE21776BD}"/>
            </a:ext>
          </a:extLst>
        </xdr:cNvPr>
        <xdr:cNvPicPr>
          <a:picLocks noChangeAspect="1"/>
        </xdr:cNvPicPr>
      </xdr:nvPicPr>
      <xdr:blipFill>
        <a:blip xmlns:r="http://schemas.openxmlformats.org/officeDocument/2006/relationships" r:embed="rId1"/>
        <a:stretch>
          <a:fillRect/>
        </a:stretch>
      </xdr:blipFill>
      <xdr:spPr>
        <a:xfrm>
          <a:off x="10724031" y="15206384"/>
          <a:ext cx="630076" cy="630076"/>
        </a:xfrm>
        <a:prstGeom prst="rect">
          <a:avLst/>
        </a:prstGeom>
      </xdr:spPr>
    </xdr:pic>
    <xdr:clientData/>
  </xdr:twoCellAnchor>
  <xdr:twoCellAnchor editAs="oneCell">
    <xdr:from>
      <xdr:col>4</xdr:col>
      <xdr:colOff>44826</xdr:colOff>
      <xdr:row>45</xdr:row>
      <xdr:rowOff>56032</xdr:rowOff>
    </xdr:from>
    <xdr:to>
      <xdr:col>5</xdr:col>
      <xdr:colOff>204255</xdr:colOff>
      <xdr:row>47</xdr:row>
      <xdr:rowOff>58579</xdr:rowOff>
    </xdr:to>
    <xdr:pic>
      <xdr:nvPicPr>
        <xdr:cNvPr id="21" name="図 20">
          <a:extLst>
            <a:ext uri="{FF2B5EF4-FFF2-40B4-BE49-F238E27FC236}">
              <a16:creationId xmlns:a16="http://schemas.microsoft.com/office/drawing/2014/main" id="{6B260D6A-2D8F-40FA-B916-CE5842000514}"/>
            </a:ext>
          </a:extLst>
        </xdr:cNvPr>
        <xdr:cNvPicPr>
          <a:picLocks noChangeAspect="1"/>
        </xdr:cNvPicPr>
      </xdr:nvPicPr>
      <xdr:blipFill>
        <a:blip xmlns:r="http://schemas.openxmlformats.org/officeDocument/2006/relationships" r:embed="rId8"/>
        <a:stretch>
          <a:fillRect/>
        </a:stretch>
      </xdr:blipFill>
      <xdr:spPr>
        <a:xfrm>
          <a:off x="10040473" y="15206385"/>
          <a:ext cx="630076" cy="630076"/>
        </a:xfrm>
        <a:prstGeom prst="rect">
          <a:avLst/>
        </a:prstGeom>
      </xdr:spPr>
    </xdr:pic>
    <xdr:clientData/>
  </xdr:twoCellAnchor>
  <xdr:twoCellAnchor editAs="oneCell">
    <xdr:from>
      <xdr:col>5</xdr:col>
      <xdr:colOff>257735</xdr:colOff>
      <xdr:row>53</xdr:row>
      <xdr:rowOff>67233</xdr:rowOff>
    </xdr:from>
    <xdr:to>
      <xdr:col>6</xdr:col>
      <xdr:colOff>417164</xdr:colOff>
      <xdr:row>55</xdr:row>
      <xdr:rowOff>69780</xdr:rowOff>
    </xdr:to>
    <xdr:pic>
      <xdr:nvPicPr>
        <xdr:cNvPr id="22" name="図 21">
          <a:extLst>
            <a:ext uri="{FF2B5EF4-FFF2-40B4-BE49-F238E27FC236}">
              <a16:creationId xmlns:a16="http://schemas.microsoft.com/office/drawing/2014/main" id="{4AA2B826-36CA-4B5D-8C9D-0110938BED02}"/>
            </a:ext>
          </a:extLst>
        </xdr:cNvPr>
        <xdr:cNvPicPr>
          <a:picLocks noChangeAspect="1"/>
        </xdr:cNvPicPr>
      </xdr:nvPicPr>
      <xdr:blipFill>
        <a:blip xmlns:r="http://schemas.openxmlformats.org/officeDocument/2006/relationships" r:embed="rId1"/>
        <a:stretch>
          <a:fillRect/>
        </a:stretch>
      </xdr:blipFill>
      <xdr:spPr>
        <a:xfrm>
          <a:off x="10724029" y="17783733"/>
          <a:ext cx="630076" cy="630076"/>
        </a:xfrm>
        <a:prstGeom prst="rect">
          <a:avLst/>
        </a:prstGeom>
      </xdr:spPr>
    </xdr:pic>
    <xdr:clientData/>
  </xdr:twoCellAnchor>
  <xdr:twoCellAnchor editAs="oneCell">
    <xdr:from>
      <xdr:col>4</xdr:col>
      <xdr:colOff>44824</xdr:colOff>
      <xdr:row>53</xdr:row>
      <xdr:rowOff>67234</xdr:rowOff>
    </xdr:from>
    <xdr:to>
      <xdr:col>5</xdr:col>
      <xdr:colOff>204253</xdr:colOff>
      <xdr:row>55</xdr:row>
      <xdr:rowOff>69781</xdr:rowOff>
    </xdr:to>
    <xdr:pic>
      <xdr:nvPicPr>
        <xdr:cNvPr id="23" name="図 22">
          <a:extLst>
            <a:ext uri="{FF2B5EF4-FFF2-40B4-BE49-F238E27FC236}">
              <a16:creationId xmlns:a16="http://schemas.microsoft.com/office/drawing/2014/main" id="{0B2AA9BB-BD85-4D21-A07D-BE612019C121}"/>
            </a:ext>
          </a:extLst>
        </xdr:cNvPr>
        <xdr:cNvPicPr>
          <a:picLocks noChangeAspect="1"/>
        </xdr:cNvPicPr>
      </xdr:nvPicPr>
      <xdr:blipFill>
        <a:blip xmlns:r="http://schemas.openxmlformats.org/officeDocument/2006/relationships" r:embed="rId8"/>
        <a:stretch>
          <a:fillRect/>
        </a:stretch>
      </xdr:blipFill>
      <xdr:spPr>
        <a:xfrm>
          <a:off x="10040471" y="17783734"/>
          <a:ext cx="630076" cy="630076"/>
        </a:xfrm>
        <a:prstGeom prst="rect">
          <a:avLst/>
        </a:prstGeom>
      </xdr:spPr>
    </xdr:pic>
    <xdr:clientData/>
  </xdr:twoCellAnchor>
  <xdr:twoCellAnchor editAs="oneCell">
    <xdr:from>
      <xdr:col>5</xdr:col>
      <xdr:colOff>268946</xdr:colOff>
      <xdr:row>55</xdr:row>
      <xdr:rowOff>89649</xdr:rowOff>
    </xdr:from>
    <xdr:to>
      <xdr:col>6</xdr:col>
      <xdr:colOff>428375</xdr:colOff>
      <xdr:row>57</xdr:row>
      <xdr:rowOff>92195</xdr:rowOff>
    </xdr:to>
    <xdr:pic>
      <xdr:nvPicPr>
        <xdr:cNvPr id="24" name="図 23">
          <a:extLst>
            <a:ext uri="{FF2B5EF4-FFF2-40B4-BE49-F238E27FC236}">
              <a16:creationId xmlns:a16="http://schemas.microsoft.com/office/drawing/2014/main" id="{E6612FD1-1D4F-4E30-B63D-DC57E96F733B}"/>
            </a:ext>
          </a:extLst>
        </xdr:cNvPr>
        <xdr:cNvPicPr>
          <a:picLocks noChangeAspect="1"/>
        </xdr:cNvPicPr>
      </xdr:nvPicPr>
      <xdr:blipFill>
        <a:blip xmlns:r="http://schemas.openxmlformats.org/officeDocument/2006/relationships" r:embed="rId9"/>
        <a:stretch>
          <a:fillRect/>
        </a:stretch>
      </xdr:blipFill>
      <xdr:spPr>
        <a:xfrm>
          <a:off x="10735240" y="18456090"/>
          <a:ext cx="630076" cy="630076"/>
        </a:xfrm>
        <a:prstGeom prst="rect">
          <a:avLst/>
        </a:prstGeom>
      </xdr:spPr>
    </xdr:pic>
    <xdr:clientData/>
  </xdr:twoCellAnchor>
  <xdr:twoCellAnchor editAs="oneCell">
    <xdr:from>
      <xdr:col>5</xdr:col>
      <xdr:colOff>246529</xdr:colOff>
      <xdr:row>63</xdr:row>
      <xdr:rowOff>44824</xdr:rowOff>
    </xdr:from>
    <xdr:to>
      <xdr:col>6</xdr:col>
      <xdr:colOff>405958</xdr:colOff>
      <xdr:row>65</xdr:row>
      <xdr:rowOff>47370</xdr:rowOff>
    </xdr:to>
    <xdr:pic>
      <xdr:nvPicPr>
        <xdr:cNvPr id="25" name="図 24">
          <a:extLst>
            <a:ext uri="{FF2B5EF4-FFF2-40B4-BE49-F238E27FC236}">
              <a16:creationId xmlns:a16="http://schemas.microsoft.com/office/drawing/2014/main" id="{A787DE86-5DCB-49DA-95F8-1942361039FC}"/>
            </a:ext>
          </a:extLst>
        </xdr:cNvPr>
        <xdr:cNvPicPr>
          <a:picLocks noChangeAspect="1"/>
        </xdr:cNvPicPr>
      </xdr:nvPicPr>
      <xdr:blipFill>
        <a:blip xmlns:r="http://schemas.openxmlformats.org/officeDocument/2006/relationships" r:embed="rId1"/>
        <a:stretch>
          <a:fillRect/>
        </a:stretch>
      </xdr:blipFill>
      <xdr:spPr>
        <a:xfrm>
          <a:off x="10712823" y="20977412"/>
          <a:ext cx="630076" cy="630076"/>
        </a:xfrm>
        <a:prstGeom prst="rect">
          <a:avLst/>
        </a:prstGeom>
      </xdr:spPr>
    </xdr:pic>
    <xdr:clientData/>
  </xdr:twoCellAnchor>
  <xdr:twoCellAnchor editAs="oneCell">
    <xdr:from>
      <xdr:col>4</xdr:col>
      <xdr:colOff>33618</xdr:colOff>
      <xdr:row>63</xdr:row>
      <xdr:rowOff>44825</xdr:rowOff>
    </xdr:from>
    <xdr:to>
      <xdr:col>5</xdr:col>
      <xdr:colOff>193047</xdr:colOff>
      <xdr:row>65</xdr:row>
      <xdr:rowOff>47371</xdr:rowOff>
    </xdr:to>
    <xdr:pic>
      <xdr:nvPicPr>
        <xdr:cNvPr id="26" name="図 25">
          <a:extLst>
            <a:ext uri="{FF2B5EF4-FFF2-40B4-BE49-F238E27FC236}">
              <a16:creationId xmlns:a16="http://schemas.microsoft.com/office/drawing/2014/main" id="{218168A9-16E6-4593-85DC-D9D6A7048E52}"/>
            </a:ext>
          </a:extLst>
        </xdr:cNvPr>
        <xdr:cNvPicPr>
          <a:picLocks noChangeAspect="1"/>
        </xdr:cNvPicPr>
      </xdr:nvPicPr>
      <xdr:blipFill>
        <a:blip xmlns:r="http://schemas.openxmlformats.org/officeDocument/2006/relationships" r:embed="rId8"/>
        <a:stretch>
          <a:fillRect/>
        </a:stretch>
      </xdr:blipFill>
      <xdr:spPr>
        <a:xfrm>
          <a:off x="10029265" y="20977413"/>
          <a:ext cx="630076" cy="630076"/>
        </a:xfrm>
        <a:prstGeom prst="rect">
          <a:avLst/>
        </a:prstGeom>
      </xdr:spPr>
    </xdr:pic>
    <xdr:clientData/>
  </xdr:twoCellAnchor>
  <xdr:twoCellAnchor editAs="oneCell">
    <xdr:from>
      <xdr:col>5</xdr:col>
      <xdr:colOff>268941</xdr:colOff>
      <xdr:row>71</xdr:row>
      <xdr:rowOff>44823</xdr:rowOff>
    </xdr:from>
    <xdr:to>
      <xdr:col>6</xdr:col>
      <xdr:colOff>428370</xdr:colOff>
      <xdr:row>73</xdr:row>
      <xdr:rowOff>36163</xdr:rowOff>
    </xdr:to>
    <xdr:pic>
      <xdr:nvPicPr>
        <xdr:cNvPr id="27" name="図 26">
          <a:extLst>
            <a:ext uri="{FF2B5EF4-FFF2-40B4-BE49-F238E27FC236}">
              <a16:creationId xmlns:a16="http://schemas.microsoft.com/office/drawing/2014/main" id="{38186166-01D8-40F4-B327-AEAC6BB5EC9E}"/>
            </a:ext>
          </a:extLst>
        </xdr:cNvPr>
        <xdr:cNvPicPr>
          <a:picLocks noChangeAspect="1"/>
        </xdr:cNvPicPr>
      </xdr:nvPicPr>
      <xdr:blipFill>
        <a:blip xmlns:r="http://schemas.openxmlformats.org/officeDocument/2006/relationships" r:embed="rId1"/>
        <a:stretch>
          <a:fillRect/>
        </a:stretch>
      </xdr:blipFill>
      <xdr:spPr>
        <a:xfrm>
          <a:off x="10735235" y="23263411"/>
          <a:ext cx="630076" cy="630076"/>
        </a:xfrm>
        <a:prstGeom prst="rect">
          <a:avLst/>
        </a:prstGeom>
      </xdr:spPr>
    </xdr:pic>
    <xdr:clientData/>
  </xdr:twoCellAnchor>
  <xdr:twoCellAnchor editAs="oneCell">
    <xdr:from>
      <xdr:col>4</xdr:col>
      <xdr:colOff>56030</xdr:colOff>
      <xdr:row>71</xdr:row>
      <xdr:rowOff>44824</xdr:rowOff>
    </xdr:from>
    <xdr:to>
      <xdr:col>5</xdr:col>
      <xdr:colOff>215459</xdr:colOff>
      <xdr:row>73</xdr:row>
      <xdr:rowOff>36164</xdr:rowOff>
    </xdr:to>
    <xdr:pic>
      <xdr:nvPicPr>
        <xdr:cNvPr id="28" name="図 27">
          <a:extLst>
            <a:ext uri="{FF2B5EF4-FFF2-40B4-BE49-F238E27FC236}">
              <a16:creationId xmlns:a16="http://schemas.microsoft.com/office/drawing/2014/main" id="{B16C1F2A-BE96-4A77-A424-A5041D52244D}"/>
            </a:ext>
          </a:extLst>
        </xdr:cNvPr>
        <xdr:cNvPicPr>
          <a:picLocks noChangeAspect="1"/>
        </xdr:cNvPicPr>
      </xdr:nvPicPr>
      <xdr:blipFill>
        <a:blip xmlns:r="http://schemas.openxmlformats.org/officeDocument/2006/relationships" r:embed="rId8"/>
        <a:stretch>
          <a:fillRect/>
        </a:stretch>
      </xdr:blipFill>
      <xdr:spPr>
        <a:xfrm>
          <a:off x="10051677" y="23263412"/>
          <a:ext cx="630076" cy="630076"/>
        </a:xfrm>
        <a:prstGeom prst="rect">
          <a:avLst/>
        </a:prstGeom>
      </xdr:spPr>
    </xdr:pic>
    <xdr:clientData/>
  </xdr:twoCellAnchor>
  <xdr:twoCellAnchor editAs="oneCell">
    <xdr:from>
      <xdr:col>4</xdr:col>
      <xdr:colOff>56030</xdr:colOff>
      <xdr:row>97</xdr:row>
      <xdr:rowOff>67236</xdr:rowOff>
    </xdr:from>
    <xdr:to>
      <xdr:col>5</xdr:col>
      <xdr:colOff>213325</xdr:colOff>
      <xdr:row>99</xdr:row>
      <xdr:rowOff>413</xdr:rowOff>
    </xdr:to>
    <xdr:pic>
      <xdr:nvPicPr>
        <xdr:cNvPr id="29" name="図 28">
          <a:extLst>
            <a:ext uri="{FF2B5EF4-FFF2-40B4-BE49-F238E27FC236}">
              <a16:creationId xmlns:a16="http://schemas.microsoft.com/office/drawing/2014/main" id="{CC0232B5-8711-44ED-A4FB-07578DBF1358}"/>
            </a:ext>
          </a:extLst>
        </xdr:cNvPr>
        <xdr:cNvPicPr>
          <a:picLocks noChangeAspect="1"/>
        </xdr:cNvPicPr>
      </xdr:nvPicPr>
      <xdr:blipFill>
        <a:blip xmlns:r="http://schemas.openxmlformats.org/officeDocument/2006/relationships" r:embed="rId10"/>
        <a:stretch>
          <a:fillRect/>
        </a:stretch>
      </xdr:blipFill>
      <xdr:spPr>
        <a:xfrm>
          <a:off x="10051677" y="31454912"/>
          <a:ext cx="627942" cy="627942"/>
        </a:xfrm>
        <a:prstGeom prst="rect">
          <a:avLst/>
        </a:prstGeom>
      </xdr:spPr>
    </xdr:pic>
    <xdr:clientData/>
  </xdr:twoCellAnchor>
  <xdr:twoCellAnchor editAs="oneCell">
    <xdr:from>
      <xdr:col>4</xdr:col>
      <xdr:colOff>33622</xdr:colOff>
      <xdr:row>111</xdr:row>
      <xdr:rowOff>33627</xdr:rowOff>
    </xdr:from>
    <xdr:to>
      <xdr:col>5</xdr:col>
      <xdr:colOff>189820</xdr:colOff>
      <xdr:row>112</xdr:row>
      <xdr:rowOff>309859</xdr:rowOff>
    </xdr:to>
    <xdr:pic>
      <xdr:nvPicPr>
        <xdr:cNvPr id="30" name="図 29">
          <a:extLst>
            <a:ext uri="{FF2B5EF4-FFF2-40B4-BE49-F238E27FC236}">
              <a16:creationId xmlns:a16="http://schemas.microsoft.com/office/drawing/2014/main" id="{23D3A5F4-67F8-4849-84F3-68207672F970}"/>
            </a:ext>
          </a:extLst>
        </xdr:cNvPr>
        <xdr:cNvPicPr>
          <a:picLocks noChangeAspect="1"/>
        </xdr:cNvPicPr>
      </xdr:nvPicPr>
      <xdr:blipFill>
        <a:blip xmlns:r="http://schemas.openxmlformats.org/officeDocument/2006/relationships" r:embed="rId2"/>
        <a:stretch>
          <a:fillRect/>
        </a:stretch>
      </xdr:blipFill>
      <xdr:spPr>
        <a:xfrm>
          <a:off x="10029269" y="36004509"/>
          <a:ext cx="626845" cy="623614"/>
        </a:xfrm>
        <a:prstGeom prst="rect">
          <a:avLst/>
        </a:prstGeom>
      </xdr:spPr>
    </xdr:pic>
    <xdr:clientData/>
  </xdr:twoCellAnchor>
  <xdr:twoCellAnchor editAs="oneCell">
    <xdr:from>
      <xdr:col>5</xdr:col>
      <xdr:colOff>224101</xdr:colOff>
      <xdr:row>109</xdr:row>
      <xdr:rowOff>56029</xdr:rowOff>
    </xdr:from>
    <xdr:to>
      <xdr:col>6</xdr:col>
      <xdr:colOff>383530</xdr:colOff>
      <xdr:row>110</xdr:row>
      <xdr:rowOff>338723</xdr:rowOff>
    </xdr:to>
    <xdr:pic>
      <xdr:nvPicPr>
        <xdr:cNvPr id="31" name="図 30">
          <a:extLst>
            <a:ext uri="{FF2B5EF4-FFF2-40B4-BE49-F238E27FC236}">
              <a16:creationId xmlns:a16="http://schemas.microsoft.com/office/drawing/2014/main" id="{249AB99B-F6A6-415F-9756-60E276E8CDD0}"/>
            </a:ext>
          </a:extLst>
        </xdr:cNvPr>
        <xdr:cNvPicPr>
          <a:picLocks noChangeAspect="1"/>
        </xdr:cNvPicPr>
      </xdr:nvPicPr>
      <xdr:blipFill>
        <a:blip xmlns:r="http://schemas.openxmlformats.org/officeDocument/2006/relationships" r:embed="rId1"/>
        <a:stretch>
          <a:fillRect/>
        </a:stretch>
      </xdr:blipFill>
      <xdr:spPr>
        <a:xfrm>
          <a:off x="10690395" y="35332147"/>
          <a:ext cx="630076" cy="630076"/>
        </a:xfrm>
        <a:prstGeom prst="rect">
          <a:avLst/>
        </a:prstGeom>
      </xdr:spPr>
    </xdr:pic>
    <xdr:clientData/>
  </xdr:twoCellAnchor>
  <xdr:twoCellAnchor editAs="oneCell">
    <xdr:from>
      <xdr:col>4</xdr:col>
      <xdr:colOff>44824</xdr:colOff>
      <xdr:row>84</xdr:row>
      <xdr:rowOff>44824</xdr:rowOff>
    </xdr:from>
    <xdr:to>
      <xdr:col>5</xdr:col>
      <xdr:colOff>214312</xdr:colOff>
      <xdr:row>86</xdr:row>
      <xdr:rowOff>46224</xdr:rowOff>
    </xdr:to>
    <xdr:pic>
      <xdr:nvPicPr>
        <xdr:cNvPr id="32" name="図 31">
          <a:extLst>
            <a:ext uri="{FF2B5EF4-FFF2-40B4-BE49-F238E27FC236}">
              <a16:creationId xmlns:a16="http://schemas.microsoft.com/office/drawing/2014/main" id="{33B78488-E2B9-474A-9D08-BAA2FC9459D1}"/>
            </a:ext>
          </a:extLst>
        </xdr:cNvPr>
        <xdr:cNvPicPr>
          <a:picLocks noChangeAspect="1"/>
        </xdr:cNvPicPr>
      </xdr:nvPicPr>
      <xdr:blipFill>
        <a:blip xmlns:r="http://schemas.openxmlformats.org/officeDocument/2006/relationships" r:embed="rId11"/>
        <a:stretch>
          <a:fillRect/>
        </a:stretch>
      </xdr:blipFill>
      <xdr:spPr>
        <a:xfrm>
          <a:off x="10040471" y="27454412"/>
          <a:ext cx="640135" cy="640135"/>
        </a:xfrm>
        <a:prstGeom prst="rect">
          <a:avLst/>
        </a:prstGeom>
      </xdr:spPr>
    </xdr:pic>
    <xdr:clientData/>
  </xdr:twoCellAnchor>
  <xdr:twoCellAnchor editAs="oneCell">
    <xdr:from>
      <xdr:col>4</xdr:col>
      <xdr:colOff>33622</xdr:colOff>
      <xdr:row>109</xdr:row>
      <xdr:rowOff>56034</xdr:rowOff>
    </xdr:from>
    <xdr:to>
      <xdr:col>5</xdr:col>
      <xdr:colOff>193051</xdr:colOff>
      <xdr:row>110</xdr:row>
      <xdr:rowOff>338728</xdr:rowOff>
    </xdr:to>
    <xdr:pic>
      <xdr:nvPicPr>
        <xdr:cNvPr id="33" name="図 32">
          <a:extLst>
            <a:ext uri="{FF2B5EF4-FFF2-40B4-BE49-F238E27FC236}">
              <a16:creationId xmlns:a16="http://schemas.microsoft.com/office/drawing/2014/main" id="{1FF17620-7D23-4EAC-A030-004BD78BAE60}"/>
            </a:ext>
          </a:extLst>
        </xdr:cNvPr>
        <xdr:cNvPicPr>
          <a:picLocks noChangeAspect="1"/>
        </xdr:cNvPicPr>
      </xdr:nvPicPr>
      <xdr:blipFill>
        <a:blip xmlns:r="http://schemas.openxmlformats.org/officeDocument/2006/relationships" r:embed="rId12"/>
        <a:stretch>
          <a:fillRect/>
        </a:stretch>
      </xdr:blipFill>
      <xdr:spPr>
        <a:xfrm>
          <a:off x="10029269" y="35332152"/>
          <a:ext cx="630076" cy="630076"/>
        </a:xfrm>
        <a:prstGeom prst="rect">
          <a:avLst/>
        </a:prstGeom>
      </xdr:spPr>
    </xdr:pic>
    <xdr:clientData/>
  </xdr:twoCellAnchor>
  <xdr:twoCellAnchor editAs="oneCell">
    <xdr:from>
      <xdr:col>4</xdr:col>
      <xdr:colOff>44841</xdr:colOff>
      <xdr:row>118</xdr:row>
      <xdr:rowOff>56034</xdr:rowOff>
    </xdr:from>
    <xdr:to>
      <xdr:col>5</xdr:col>
      <xdr:colOff>201039</xdr:colOff>
      <xdr:row>119</xdr:row>
      <xdr:rowOff>332265</xdr:rowOff>
    </xdr:to>
    <xdr:pic>
      <xdr:nvPicPr>
        <xdr:cNvPr id="34" name="図 33">
          <a:extLst>
            <a:ext uri="{FF2B5EF4-FFF2-40B4-BE49-F238E27FC236}">
              <a16:creationId xmlns:a16="http://schemas.microsoft.com/office/drawing/2014/main" id="{DE70E5C7-8647-455E-BB81-C3E58493A7FD}"/>
            </a:ext>
          </a:extLst>
        </xdr:cNvPr>
        <xdr:cNvPicPr>
          <a:picLocks noChangeAspect="1"/>
        </xdr:cNvPicPr>
      </xdr:nvPicPr>
      <xdr:blipFill>
        <a:blip xmlns:r="http://schemas.openxmlformats.org/officeDocument/2006/relationships" r:embed="rId2"/>
        <a:stretch>
          <a:fillRect/>
        </a:stretch>
      </xdr:blipFill>
      <xdr:spPr>
        <a:xfrm>
          <a:off x="10040488" y="38458593"/>
          <a:ext cx="626845" cy="623614"/>
        </a:xfrm>
        <a:prstGeom prst="rect">
          <a:avLst/>
        </a:prstGeom>
      </xdr:spPr>
    </xdr:pic>
    <xdr:clientData/>
  </xdr:twoCellAnchor>
  <xdr:twoCellAnchor editAs="oneCell">
    <xdr:from>
      <xdr:col>5</xdr:col>
      <xdr:colOff>235327</xdr:colOff>
      <xdr:row>118</xdr:row>
      <xdr:rowOff>56034</xdr:rowOff>
    </xdr:from>
    <xdr:to>
      <xdr:col>6</xdr:col>
      <xdr:colOff>394756</xdr:colOff>
      <xdr:row>119</xdr:row>
      <xdr:rowOff>338727</xdr:rowOff>
    </xdr:to>
    <xdr:pic>
      <xdr:nvPicPr>
        <xdr:cNvPr id="35" name="図 34">
          <a:extLst>
            <a:ext uri="{FF2B5EF4-FFF2-40B4-BE49-F238E27FC236}">
              <a16:creationId xmlns:a16="http://schemas.microsoft.com/office/drawing/2014/main" id="{D40B5CBC-293F-4472-A825-D0246FBC10E7}"/>
            </a:ext>
          </a:extLst>
        </xdr:cNvPr>
        <xdr:cNvPicPr>
          <a:picLocks noChangeAspect="1"/>
        </xdr:cNvPicPr>
      </xdr:nvPicPr>
      <xdr:blipFill>
        <a:blip xmlns:r="http://schemas.openxmlformats.org/officeDocument/2006/relationships" r:embed="rId13"/>
        <a:stretch>
          <a:fillRect/>
        </a:stretch>
      </xdr:blipFill>
      <xdr:spPr>
        <a:xfrm>
          <a:off x="10701621" y="38458593"/>
          <a:ext cx="630076" cy="630076"/>
        </a:xfrm>
        <a:prstGeom prst="rect">
          <a:avLst/>
        </a:prstGeom>
      </xdr:spPr>
    </xdr:pic>
    <xdr:clientData/>
  </xdr:twoCellAnchor>
  <xdr:twoCellAnchor editAs="oneCell">
    <xdr:from>
      <xdr:col>4</xdr:col>
      <xdr:colOff>56030</xdr:colOff>
      <xdr:row>123</xdr:row>
      <xdr:rowOff>56030</xdr:rowOff>
    </xdr:from>
    <xdr:to>
      <xdr:col>5</xdr:col>
      <xdr:colOff>213325</xdr:colOff>
      <xdr:row>124</xdr:row>
      <xdr:rowOff>330494</xdr:rowOff>
    </xdr:to>
    <xdr:pic>
      <xdr:nvPicPr>
        <xdr:cNvPr id="36" name="図 35">
          <a:extLst>
            <a:ext uri="{FF2B5EF4-FFF2-40B4-BE49-F238E27FC236}">
              <a16:creationId xmlns:a16="http://schemas.microsoft.com/office/drawing/2014/main" id="{EC47375B-5CEC-4AB2-8C3A-61D74C986664}"/>
            </a:ext>
          </a:extLst>
        </xdr:cNvPr>
        <xdr:cNvPicPr>
          <a:picLocks noChangeAspect="1"/>
        </xdr:cNvPicPr>
      </xdr:nvPicPr>
      <xdr:blipFill>
        <a:blip xmlns:r="http://schemas.openxmlformats.org/officeDocument/2006/relationships" r:embed="rId14"/>
        <a:stretch>
          <a:fillRect/>
        </a:stretch>
      </xdr:blipFill>
      <xdr:spPr>
        <a:xfrm>
          <a:off x="10051677" y="40195501"/>
          <a:ext cx="627942" cy="621846"/>
        </a:xfrm>
        <a:prstGeom prst="rect">
          <a:avLst/>
        </a:prstGeom>
      </xdr:spPr>
    </xdr:pic>
    <xdr:clientData/>
  </xdr:twoCellAnchor>
  <xdr:twoCellAnchor editAs="oneCell">
    <xdr:from>
      <xdr:col>4</xdr:col>
      <xdr:colOff>56035</xdr:colOff>
      <xdr:row>129</xdr:row>
      <xdr:rowOff>56034</xdr:rowOff>
    </xdr:from>
    <xdr:to>
      <xdr:col>5</xdr:col>
      <xdr:colOff>215464</xdr:colOff>
      <xdr:row>130</xdr:row>
      <xdr:rowOff>338728</xdr:rowOff>
    </xdr:to>
    <xdr:pic>
      <xdr:nvPicPr>
        <xdr:cNvPr id="37" name="図 36">
          <a:extLst>
            <a:ext uri="{FF2B5EF4-FFF2-40B4-BE49-F238E27FC236}">
              <a16:creationId xmlns:a16="http://schemas.microsoft.com/office/drawing/2014/main" id="{37CBD439-5233-4829-916A-33B47F7F655C}"/>
            </a:ext>
          </a:extLst>
        </xdr:cNvPr>
        <xdr:cNvPicPr>
          <a:picLocks noChangeAspect="1"/>
        </xdr:cNvPicPr>
      </xdr:nvPicPr>
      <xdr:blipFill>
        <a:blip xmlns:r="http://schemas.openxmlformats.org/officeDocument/2006/relationships" r:embed="rId8"/>
        <a:stretch>
          <a:fillRect/>
        </a:stretch>
      </xdr:blipFill>
      <xdr:spPr>
        <a:xfrm>
          <a:off x="10051682" y="42425475"/>
          <a:ext cx="630076" cy="630076"/>
        </a:xfrm>
        <a:prstGeom prst="rect">
          <a:avLst/>
        </a:prstGeom>
      </xdr:spPr>
    </xdr:pic>
    <xdr:clientData/>
  </xdr:twoCellAnchor>
  <xdr:twoCellAnchor editAs="oneCell">
    <xdr:from>
      <xdr:col>4</xdr:col>
      <xdr:colOff>44822</xdr:colOff>
      <xdr:row>138</xdr:row>
      <xdr:rowOff>44823</xdr:rowOff>
    </xdr:from>
    <xdr:to>
      <xdr:col>5</xdr:col>
      <xdr:colOff>204251</xdr:colOff>
      <xdr:row>139</xdr:row>
      <xdr:rowOff>327517</xdr:rowOff>
    </xdr:to>
    <xdr:pic>
      <xdr:nvPicPr>
        <xdr:cNvPr id="38" name="図 37">
          <a:extLst>
            <a:ext uri="{FF2B5EF4-FFF2-40B4-BE49-F238E27FC236}">
              <a16:creationId xmlns:a16="http://schemas.microsoft.com/office/drawing/2014/main" id="{33863CDB-29B6-4CAB-9B53-DA67C5CB88EF}"/>
            </a:ext>
          </a:extLst>
        </xdr:cNvPr>
        <xdr:cNvPicPr>
          <a:picLocks noChangeAspect="1"/>
        </xdr:cNvPicPr>
      </xdr:nvPicPr>
      <xdr:blipFill>
        <a:blip xmlns:r="http://schemas.openxmlformats.org/officeDocument/2006/relationships" r:embed="rId1"/>
        <a:stretch>
          <a:fillRect/>
        </a:stretch>
      </xdr:blipFill>
      <xdr:spPr>
        <a:xfrm>
          <a:off x="10040469" y="45260558"/>
          <a:ext cx="630076" cy="630076"/>
        </a:xfrm>
        <a:prstGeom prst="rect">
          <a:avLst/>
        </a:prstGeom>
      </xdr:spPr>
    </xdr:pic>
    <xdr:clientData/>
  </xdr:twoCellAnchor>
  <xdr:twoCellAnchor editAs="oneCell">
    <xdr:from>
      <xdr:col>5</xdr:col>
      <xdr:colOff>257735</xdr:colOff>
      <xdr:row>138</xdr:row>
      <xdr:rowOff>44823</xdr:rowOff>
    </xdr:from>
    <xdr:to>
      <xdr:col>6</xdr:col>
      <xdr:colOff>413933</xdr:colOff>
      <xdr:row>139</xdr:row>
      <xdr:rowOff>321055</xdr:rowOff>
    </xdr:to>
    <xdr:pic>
      <xdr:nvPicPr>
        <xdr:cNvPr id="39" name="図 38">
          <a:extLst>
            <a:ext uri="{FF2B5EF4-FFF2-40B4-BE49-F238E27FC236}">
              <a16:creationId xmlns:a16="http://schemas.microsoft.com/office/drawing/2014/main" id="{E3682B41-052D-4EAC-AEE3-1B9324FE5C11}"/>
            </a:ext>
          </a:extLst>
        </xdr:cNvPr>
        <xdr:cNvPicPr>
          <a:picLocks noChangeAspect="1"/>
        </xdr:cNvPicPr>
      </xdr:nvPicPr>
      <xdr:blipFill>
        <a:blip xmlns:r="http://schemas.openxmlformats.org/officeDocument/2006/relationships" r:embed="rId2"/>
        <a:stretch>
          <a:fillRect/>
        </a:stretch>
      </xdr:blipFill>
      <xdr:spPr>
        <a:xfrm>
          <a:off x="10724029" y="45260558"/>
          <a:ext cx="626845" cy="623614"/>
        </a:xfrm>
        <a:prstGeom prst="rect">
          <a:avLst/>
        </a:prstGeom>
      </xdr:spPr>
    </xdr:pic>
    <xdr:clientData/>
  </xdr:twoCellAnchor>
  <xdr:twoCellAnchor editAs="oneCell">
    <xdr:from>
      <xdr:col>4</xdr:col>
      <xdr:colOff>56030</xdr:colOff>
      <xdr:row>142</xdr:row>
      <xdr:rowOff>44828</xdr:rowOff>
    </xdr:from>
    <xdr:to>
      <xdr:col>5</xdr:col>
      <xdr:colOff>213325</xdr:colOff>
      <xdr:row>143</xdr:row>
      <xdr:rowOff>325387</xdr:rowOff>
    </xdr:to>
    <xdr:pic>
      <xdr:nvPicPr>
        <xdr:cNvPr id="40" name="図 39">
          <a:extLst>
            <a:ext uri="{FF2B5EF4-FFF2-40B4-BE49-F238E27FC236}">
              <a16:creationId xmlns:a16="http://schemas.microsoft.com/office/drawing/2014/main" id="{F7BB1517-FC08-48F1-9FAC-935BB1A57126}"/>
            </a:ext>
          </a:extLst>
        </xdr:cNvPr>
        <xdr:cNvPicPr>
          <a:picLocks noChangeAspect="1"/>
        </xdr:cNvPicPr>
      </xdr:nvPicPr>
      <xdr:blipFill>
        <a:blip xmlns:r="http://schemas.openxmlformats.org/officeDocument/2006/relationships" r:embed="rId15"/>
        <a:stretch>
          <a:fillRect/>
        </a:stretch>
      </xdr:blipFill>
      <xdr:spPr>
        <a:xfrm>
          <a:off x="10051677" y="46650093"/>
          <a:ext cx="627942" cy="627942"/>
        </a:xfrm>
        <a:prstGeom prst="rect">
          <a:avLst/>
        </a:prstGeom>
      </xdr:spPr>
    </xdr:pic>
    <xdr:clientData/>
  </xdr:twoCellAnchor>
  <xdr:twoCellAnchor editAs="oneCell">
    <xdr:from>
      <xdr:col>5</xdr:col>
      <xdr:colOff>257740</xdr:colOff>
      <xdr:row>142</xdr:row>
      <xdr:rowOff>44828</xdr:rowOff>
    </xdr:from>
    <xdr:to>
      <xdr:col>6</xdr:col>
      <xdr:colOff>417169</xdr:colOff>
      <xdr:row>143</xdr:row>
      <xdr:rowOff>327521</xdr:rowOff>
    </xdr:to>
    <xdr:pic>
      <xdr:nvPicPr>
        <xdr:cNvPr id="41" name="図 40">
          <a:extLst>
            <a:ext uri="{FF2B5EF4-FFF2-40B4-BE49-F238E27FC236}">
              <a16:creationId xmlns:a16="http://schemas.microsoft.com/office/drawing/2014/main" id="{582926D0-20DA-46D0-BFAF-B46152FD0D58}"/>
            </a:ext>
          </a:extLst>
        </xdr:cNvPr>
        <xdr:cNvPicPr>
          <a:picLocks noChangeAspect="1"/>
        </xdr:cNvPicPr>
      </xdr:nvPicPr>
      <xdr:blipFill>
        <a:blip xmlns:r="http://schemas.openxmlformats.org/officeDocument/2006/relationships" r:embed="rId5"/>
        <a:stretch>
          <a:fillRect/>
        </a:stretch>
      </xdr:blipFill>
      <xdr:spPr>
        <a:xfrm>
          <a:off x="10724034" y="46650093"/>
          <a:ext cx="630076" cy="630076"/>
        </a:xfrm>
        <a:prstGeom prst="rect">
          <a:avLst/>
        </a:prstGeom>
      </xdr:spPr>
    </xdr:pic>
    <xdr:clientData/>
  </xdr:twoCellAnchor>
  <xdr:twoCellAnchor editAs="oneCell">
    <xdr:from>
      <xdr:col>4</xdr:col>
      <xdr:colOff>56030</xdr:colOff>
      <xdr:row>145</xdr:row>
      <xdr:rowOff>246528</xdr:rowOff>
    </xdr:from>
    <xdr:to>
      <xdr:col>5</xdr:col>
      <xdr:colOff>132242</xdr:colOff>
      <xdr:row>147</xdr:row>
      <xdr:rowOff>98622</xdr:rowOff>
    </xdr:to>
    <xdr:pic>
      <xdr:nvPicPr>
        <xdr:cNvPr id="42" name="図 41">
          <a:extLst>
            <a:ext uri="{FF2B5EF4-FFF2-40B4-BE49-F238E27FC236}">
              <a16:creationId xmlns:a16="http://schemas.microsoft.com/office/drawing/2014/main" id="{B7F1F722-217C-41D0-B957-888958A4E230}"/>
            </a:ext>
          </a:extLst>
        </xdr:cNvPr>
        <xdr:cNvPicPr>
          <a:picLocks noChangeAspect="1"/>
        </xdr:cNvPicPr>
      </xdr:nvPicPr>
      <xdr:blipFill>
        <a:blip xmlns:r="http://schemas.openxmlformats.org/officeDocument/2006/relationships" r:embed="rId1"/>
        <a:stretch>
          <a:fillRect/>
        </a:stretch>
      </xdr:blipFill>
      <xdr:spPr>
        <a:xfrm>
          <a:off x="10051677" y="47893940"/>
          <a:ext cx="546859" cy="546859"/>
        </a:xfrm>
        <a:prstGeom prst="rect">
          <a:avLst/>
        </a:prstGeom>
      </xdr:spPr>
    </xdr:pic>
    <xdr:clientData/>
  </xdr:twoCellAnchor>
  <xdr:twoCellAnchor editAs="oneCell">
    <xdr:from>
      <xdr:col>5</xdr:col>
      <xdr:colOff>190502</xdr:colOff>
      <xdr:row>145</xdr:row>
      <xdr:rowOff>246528</xdr:rowOff>
    </xdr:from>
    <xdr:to>
      <xdr:col>6</xdr:col>
      <xdr:colOff>263909</xdr:colOff>
      <xdr:row>147</xdr:row>
      <xdr:rowOff>93013</xdr:rowOff>
    </xdr:to>
    <xdr:pic>
      <xdr:nvPicPr>
        <xdr:cNvPr id="43" name="図 42">
          <a:extLst>
            <a:ext uri="{FF2B5EF4-FFF2-40B4-BE49-F238E27FC236}">
              <a16:creationId xmlns:a16="http://schemas.microsoft.com/office/drawing/2014/main" id="{B3094AA2-8B8B-4F22-B815-8CCC1A12B6D5}"/>
            </a:ext>
          </a:extLst>
        </xdr:cNvPr>
        <xdr:cNvPicPr>
          <a:picLocks noChangeAspect="1"/>
        </xdr:cNvPicPr>
      </xdr:nvPicPr>
      <xdr:blipFill>
        <a:blip xmlns:r="http://schemas.openxmlformats.org/officeDocument/2006/relationships" r:embed="rId2"/>
        <a:stretch>
          <a:fillRect/>
        </a:stretch>
      </xdr:blipFill>
      <xdr:spPr>
        <a:xfrm>
          <a:off x="10656796" y="47893940"/>
          <a:ext cx="544054" cy="541250"/>
        </a:xfrm>
        <a:prstGeom prst="rect">
          <a:avLst/>
        </a:prstGeom>
      </xdr:spPr>
    </xdr:pic>
    <xdr:clientData/>
  </xdr:twoCellAnchor>
  <xdr:twoCellAnchor editAs="oneCell">
    <xdr:from>
      <xdr:col>5</xdr:col>
      <xdr:colOff>246529</xdr:colOff>
      <xdr:row>148</xdr:row>
      <xdr:rowOff>56030</xdr:rowOff>
    </xdr:from>
    <xdr:to>
      <xdr:col>6</xdr:col>
      <xdr:colOff>403824</xdr:colOff>
      <xdr:row>149</xdr:row>
      <xdr:rowOff>336589</xdr:rowOff>
    </xdr:to>
    <xdr:pic>
      <xdr:nvPicPr>
        <xdr:cNvPr id="44" name="図 43">
          <a:extLst>
            <a:ext uri="{FF2B5EF4-FFF2-40B4-BE49-F238E27FC236}">
              <a16:creationId xmlns:a16="http://schemas.microsoft.com/office/drawing/2014/main" id="{3DEBA4D8-9B12-4680-9B52-9958B6399494}"/>
            </a:ext>
          </a:extLst>
        </xdr:cNvPr>
        <xdr:cNvPicPr>
          <a:picLocks noChangeAspect="1"/>
        </xdr:cNvPicPr>
      </xdr:nvPicPr>
      <xdr:blipFill>
        <a:blip xmlns:r="http://schemas.openxmlformats.org/officeDocument/2006/relationships" r:embed="rId15"/>
        <a:stretch>
          <a:fillRect/>
        </a:stretch>
      </xdr:blipFill>
      <xdr:spPr>
        <a:xfrm>
          <a:off x="10712823" y="48745589"/>
          <a:ext cx="627942" cy="627942"/>
        </a:xfrm>
        <a:prstGeom prst="rect">
          <a:avLst/>
        </a:prstGeom>
      </xdr:spPr>
    </xdr:pic>
    <xdr:clientData/>
  </xdr:twoCellAnchor>
  <xdr:twoCellAnchor editAs="oneCell">
    <xdr:from>
      <xdr:col>4</xdr:col>
      <xdr:colOff>44828</xdr:colOff>
      <xdr:row>150</xdr:row>
      <xdr:rowOff>44824</xdr:rowOff>
    </xdr:from>
    <xdr:to>
      <xdr:col>5</xdr:col>
      <xdr:colOff>204257</xdr:colOff>
      <xdr:row>151</xdr:row>
      <xdr:rowOff>327518</xdr:rowOff>
    </xdr:to>
    <xdr:pic>
      <xdr:nvPicPr>
        <xdr:cNvPr id="45" name="図 44">
          <a:extLst>
            <a:ext uri="{FF2B5EF4-FFF2-40B4-BE49-F238E27FC236}">
              <a16:creationId xmlns:a16="http://schemas.microsoft.com/office/drawing/2014/main" id="{E5E4E590-D9FB-4330-B59D-A400EA3D0506}"/>
            </a:ext>
          </a:extLst>
        </xdr:cNvPr>
        <xdr:cNvPicPr>
          <a:picLocks noChangeAspect="1"/>
        </xdr:cNvPicPr>
      </xdr:nvPicPr>
      <xdr:blipFill>
        <a:blip xmlns:r="http://schemas.openxmlformats.org/officeDocument/2006/relationships" r:embed="rId5"/>
        <a:stretch>
          <a:fillRect/>
        </a:stretch>
      </xdr:blipFill>
      <xdr:spPr>
        <a:xfrm>
          <a:off x="10040475" y="49429148"/>
          <a:ext cx="630076" cy="630076"/>
        </a:xfrm>
        <a:prstGeom prst="rect">
          <a:avLst/>
        </a:prstGeom>
      </xdr:spPr>
    </xdr:pic>
    <xdr:clientData/>
  </xdr:twoCellAnchor>
  <xdr:twoCellAnchor editAs="oneCell">
    <xdr:from>
      <xdr:col>4</xdr:col>
      <xdr:colOff>44828</xdr:colOff>
      <xdr:row>148</xdr:row>
      <xdr:rowOff>56030</xdr:rowOff>
    </xdr:from>
    <xdr:to>
      <xdr:col>5</xdr:col>
      <xdr:colOff>204257</xdr:colOff>
      <xdr:row>149</xdr:row>
      <xdr:rowOff>338723</xdr:rowOff>
    </xdr:to>
    <xdr:pic>
      <xdr:nvPicPr>
        <xdr:cNvPr id="46" name="図 45">
          <a:extLst>
            <a:ext uri="{FF2B5EF4-FFF2-40B4-BE49-F238E27FC236}">
              <a16:creationId xmlns:a16="http://schemas.microsoft.com/office/drawing/2014/main" id="{FFB2D114-D856-4712-859A-C4E1168CE312}"/>
            </a:ext>
          </a:extLst>
        </xdr:cNvPr>
        <xdr:cNvPicPr>
          <a:picLocks noChangeAspect="1"/>
        </xdr:cNvPicPr>
      </xdr:nvPicPr>
      <xdr:blipFill>
        <a:blip xmlns:r="http://schemas.openxmlformats.org/officeDocument/2006/relationships" r:embed="rId8"/>
        <a:stretch>
          <a:fillRect/>
        </a:stretch>
      </xdr:blipFill>
      <xdr:spPr>
        <a:xfrm>
          <a:off x="10040475" y="48745589"/>
          <a:ext cx="630076" cy="630076"/>
        </a:xfrm>
        <a:prstGeom prst="rect">
          <a:avLst/>
        </a:prstGeom>
      </xdr:spPr>
    </xdr:pic>
    <xdr:clientData/>
  </xdr:twoCellAnchor>
  <xdr:twoCellAnchor editAs="oneCell">
    <xdr:from>
      <xdr:col>5</xdr:col>
      <xdr:colOff>280147</xdr:colOff>
      <xdr:row>157</xdr:row>
      <xdr:rowOff>56030</xdr:rowOff>
    </xdr:from>
    <xdr:to>
      <xdr:col>6</xdr:col>
      <xdr:colOff>437442</xdr:colOff>
      <xdr:row>158</xdr:row>
      <xdr:rowOff>336589</xdr:rowOff>
    </xdr:to>
    <xdr:pic>
      <xdr:nvPicPr>
        <xdr:cNvPr id="47" name="図 46">
          <a:extLst>
            <a:ext uri="{FF2B5EF4-FFF2-40B4-BE49-F238E27FC236}">
              <a16:creationId xmlns:a16="http://schemas.microsoft.com/office/drawing/2014/main" id="{39243D11-1136-487C-8565-C5844FF2BD44}"/>
            </a:ext>
          </a:extLst>
        </xdr:cNvPr>
        <xdr:cNvPicPr>
          <a:picLocks noChangeAspect="1"/>
        </xdr:cNvPicPr>
      </xdr:nvPicPr>
      <xdr:blipFill>
        <a:blip xmlns:r="http://schemas.openxmlformats.org/officeDocument/2006/relationships" r:embed="rId15"/>
        <a:stretch>
          <a:fillRect/>
        </a:stretch>
      </xdr:blipFill>
      <xdr:spPr>
        <a:xfrm>
          <a:off x="10746441" y="51872030"/>
          <a:ext cx="627942" cy="627942"/>
        </a:xfrm>
        <a:prstGeom prst="rect">
          <a:avLst/>
        </a:prstGeom>
      </xdr:spPr>
    </xdr:pic>
    <xdr:clientData/>
  </xdr:twoCellAnchor>
  <xdr:twoCellAnchor editAs="oneCell">
    <xdr:from>
      <xdr:col>4</xdr:col>
      <xdr:colOff>56029</xdr:colOff>
      <xdr:row>161</xdr:row>
      <xdr:rowOff>56030</xdr:rowOff>
    </xdr:from>
    <xdr:to>
      <xdr:col>5</xdr:col>
      <xdr:colOff>213324</xdr:colOff>
      <xdr:row>162</xdr:row>
      <xdr:rowOff>336590</xdr:rowOff>
    </xdr:to>
    <xdr:pic>
      <xdr:nvPicPr>
        <xdr:cNvPr id="48" name="図 47">
          <a:extLst>
            <a:ext uri="{FF2B5EF4-FFF2-40B4-BE49-F238E27FC236}">
              <a16:creationId xmlns:a16="http://schemas.microsoft.com/office/drawing/2014/main" id="{DF60A593-898F-4984-91F2-3D6943D3DE1E}"/>
            </a:ext>
          </a:extLst>
        </xdr:cNvPr>
        <xdr:cNvPicPr>
          <a:picLocks noChangeAspect="1"/>
        </xdr:cNvPicPr>
      </xdr:nvPicPr>
      <xdr:blipFill>
        <a:blip xmlns:r="http://schemas.openxmlformats.org/officeDocument/2006/relationships" r:embed="rId15"/>
        <a:stretch>
          <a:fillRect/>
        </a:stretch>
      </xdr:blipFill>
      <xdr:spPr>
        <a:xfrm>
          <a:off x="10051676" y="53261559"/>
          <a:ext cx="627942" cy="627942"/>
        </a:xfrm>
        <a:prstGeom prst="rect">
          <a:avLst/>
        </a:prstGeom>
      </xdr:spPr>
    </xdr:pic>
    <xdr:clientData/>
  </xdr:twoCellAnchor>
  <xdr:twoCellAnchor editAs="oneCell">
    <xdr:from>
      <xdr:col>4</xdr:col>
      <xdr:colOff>56034</xdr:colOff>
      <xdr:row>157</xdr:row>
      <xdr:rowOff>56030</xdr:rowOff>
    </xdr:from>
    <xdr:to>
      <xdr:col>5</xdr:col>
      <xdr:colOff>215463</xdr:colOff>
      <xdr:row>158</xdr:row>
      <xdr:rowOff>338723</xdr:rowOff>
    </xdr:to>
    <xdr:pic>
      <xdr:nvPicPr>
        <xdr:cNvPr id="49" name="図 48">
          <a:extLst>
            <a:ext uri="{FF2B5EF4-FFF2-40B4-BE49-F238E27FC236}">
              <a16:creationId xmlns:a16="http://schemas.microsoft.com/office/drawing/2014/main" id="{3FE5F4B9-3C54-45E9-BC4B-0DAE7FE113CA}"/>
            </a:ext>
          </a:extLst>
        </xdr:cNvPr>
        <xdr:cNvPicPr>
          <a:picLocks noChangeAspect="1"/>
        </xdr:cNvPicPr>
      </xdr:nvPicPr>
      <xdr:blipFill>
        <a:blip xmlns:r="http://schemas.openxmlformats.org/officeDocument/2006/relationships" r:embed="rId12"/>
        <a:stretch>
          <a:fillRect/>
        </a:stretch>
      </xdr:blipFill>
      <xdr:spPr>
        <a:xfrm>
          <a:off x="10051681" y="51872030"/>
          <a:ext cx="630076" cy="630076"/>
        </a:xfrm>
        <a:prstGeom prst="rect">
          <a:avLst/>
        </a:prstGeom>
      </xdr:spPr>
    </xdr:pic>
    <xdr:clientData/>
  </xdr:twoCellAnchor>
  <xdr:twoCellAnchor editAs="oneCell">
    <xdr:from>
      <xdr:col>4</xdr:col>
      <xdr:colOff>78441</xdr:colOff>
      <xdr:row>170</xdr:row>
      <xdr:rowOff>56037</xdr:rowOff>
    </xdr:from>
    <xdr:to>
      <xdr:col>5</xdr:col>
      <xdr:colOff>234639</xdr:colOff>
      <xdr:row>171</xdr:row>
      <xdr:rowOff>332269</xdr:rowOff>
    </xdr:to>
    <xdr:pic>
      <xdr:nvPicPr>
        <xdr:cNvPr id="50" name="図 49">
          <a:extLst>
            <a:ext uri="{FF2B5EF4-FFF2-40B4-BE49-F238E27FC236}">
              <a16:creationId xmlns:a16="http://schemas.microsoft.com/office/drawing/2014/main" id="{DB4BB132-FCEC-41F3-882B-C7E4CA4B7137}"/>
            </a:ext>
          </a:extLst>
        </xdr:cNvPr>
        <xdr:cNvPicPr>
          <a:picLocks noChangeAspect="1"/>
        </xdr:cNvPicPr>
      </xdr:nvPicPr>
      <xdr:blipFill>
        <a:blip xmlns:r="http://schemas.openxmlformats.org/officeDocument/2006/relationships" r:embed="rId2"/>
        <a:stretch>
          <a:fillRect/>
        </a:stretch>
      </xdr:blipFill>
      <xdr:spPr>
        <a:xfrm>
          <a:off x="10074088" y="55950978"/>
          <a:ext cx="626845" cy="623614"/>
        </a:xfrm>
        <a:prstGeom prst="rect">
          <a:avLst/>
        </a:prstGeom>
      </xdr:spPr>
    </xdr:pic>
    <xdr:clientData/>
  </xdr:twoCellAnchor>
  <xdr:twoCellAnchor editAs="oneCell">
    <xdr:from>
      <xdr:col>4</xdr:col>
      <xdr:colOff>78441</xdr:colOff>
      <xdr:row>174</xdr:row>
      <xdr:rowOff>56029</xdr:rowOff>
    </xdr:from>
    <xdr:to>
      <xdr:col>5</xdr:col>
      <xdr:colOff>234639</xdr:colOff>
      <xdr:row>175</xdr:row>
      <xdr:rowOff>332261</xdr:rowOff>
    </xdr:to>
    <xdr:pic>
      <xdr:nvPicPr>
        <xdr:cNvPr id="51" name="図 50">
          <a:extLst>
            <a:ext uri="{FF2B5EF4-FFF2-40B4-BE49-F238E27FC236}">
              <a16:creationId xmlns:a16="http://schemas.microsoft.com/office/drawing/2014/main" id="{52660D96-BF5A-4E94-A6C6-1E39AC4AE4CE}"/>
            </a:ext>
          </a:extLst>
        </xdr:cNvPr>
        <xdr:cNvPicPr>
          <a:picLocks noChangeAspect="1"/>
        </xdr:cNvPicPr>
      </xdr:nvPicPr>
      <xdr:blipFill>
        <a:blip xmlns:r="http://schemas.openxmlformats.org/officeDocument/2006/relationships" r:embed="rId2"/>
        <a:stretch>
          <a:fillRect/>
        </a:stretch>
      </xdr:blipFill>
      <xdr:spPr>
        <a:xfrm>
          <a:off x="10074088" y="57340500"/>
          <a:ext cx="626845" cy="623614"/>
        </a:xfrm>
        <a:prstGeom prst="rect">
          <a:avLst/>
        </a:prstGeom>
      </xdr:spPr>
    </xdr:pic>
    <xdr:clientData/>
  </xdr:twoCellAnchor>
  <xdr:twoCellAnchor editAs="oneCell">
    <xdr:from>
      <xdr:col>4</xdr:col>
      <xdr:colOff>78441</xdr:colOff>
      <xdr:row>180</xdr:row>
      <xdr:rowOff>44824</xdr:rowOff>
    </xdr:from>
    <xdr:to>
      <xdr:col>5</xdr:col>
      <xdr:colOff>234639</xdr:colOff>
      <xdr:row>181</xdr:row>
      <xdr:rowOff>321055</xdr:rowOff>
    </xdr:to>
    <xdr:pic>
      <xdr:nvPicPr>
        <xdr:cNvPr id="52" name="図 51">
          <a:extLst>
            <a:ext uri="{FF2B5EF4-FFF2-40B4-BE49-F238E27FC236}">
              <a16:creationId xmlns:a16="http://schemas.microsoft.com/office/drawing/2014/main" id="{86772B4E-07B8-484E-9374-99DADFF97888}"/>
            </a:ext>
          </a:extLst>
        </xdr:cNvPr>
        <xdr:cNvPicPr>
          <a:picLocks noChangeAspect="1"/>
        </xdr:cNvPicPr>
      </xdr:nvPicPr>
      <xdr:blipFill>
        <a:blip xmlns:r="http://schemas.openxmlformats.org/officeDocument/2006/relationships" r:embed="rId2"/>
        <a:stretch>
          <a:fillRect/>
        </a:stretch>
      </xdr:blipFill>
      <xdr:spPr>
        <a:xfrm>
          <a:off x="10074088" y="59413589"/>
          <a:ext cx="626845" cy="623614"/>
        </a:xfrm>
        <a:prstGeom prst="rect">
          <a:avLst/>
        </a:prstGeom>
      </xdr:spPr>
    </xdr:pic>
    <xdr:clientData/>
  </xdr:twoCellAnchor>
  <xdr:twoCellAnchor editAs="oneCell">
    <xdr:from>
      <xdr:col>4</xdr:col>
      <xdr:colOff>78444</xdr:colOff>
      <xdr:row>196</xdr:row>
      <xdr:rowOff>257737</xdr:rowOff>
    </xdr:from>
    <xdr:to>
      <xdr:col>5</xdr:col>
      <xdr:colOff>167458</xdr:colOff>
      <xdr:row>198</xdr:row>
      <xdr:rowOff>128121</xdr:rowOff>
    </xdr:to>
    <xdr:pic>
      <xdr:nvPicPr>
        <xdr:cNvPr id="53" name="図 52">
          <a:extLst>
            <a:ext uri="{FF2B5EF4-FFF2-40B4-BE49-F238E27FC236}">
              <a16:creationId xmlns:a16="http://schemas.microsoft.com/office/drawing/2014/main" id="{F8B2951E-9466-48A5-837D-55CC25A0FF66}"/>
            </a:ext>
          </a:extLst>
        </xdr:cNvPr>
        <xdr:cNvPicPr>
          <a:picLocks noChangeAspect="1"/>
        </xdr:cNvPicPr>
      </xdr:nvPicPr>
      <xdr:blipFill>
        <a:blip xmlns:r="http://schemas.openxmlformats.org/officeDocument/2006/relationships" r:embed="rId16"/>
        <a:stretch>
          <a:fillRect/>
        </a:stretch>
      </xdr:blipFill>
      <xdr:spPr>
        <a:xfrm>
          <a:off x="10074091" y="64926884"/>
          <a:ext cx="559661" cy="565148"/>
        </a:xfrm>
        <a:prstGeom prst="rect">
          <a:avLst/>
        </a:prstGeom>
      </xdr:spPr>
    </xdr:pic>
    <xdr:clientData/>
  </xdr:twoCellAnchor>
  <xdr:twoCellAnchor editAs="oneCell">
    <xdr:from>
      <xdr:col>4</xdr:col>
      <xdr:colOff>56033</xdr:colOff>
      <xdr:row>188</xdr:row>
      <xdr:rowOff>67236</xdr:rowOff>
    </xdr:from>
    <xdr:to>
      <xdr:col>5</xdr:col>
      <xdr:colOff>214036</xdr:colOff>
      <xdr:row>190</xdr:row>
      <xdr:rowOff>11208</xdr:rowOff>
    </xdr:to>
    <xdr:pic>
      <xdr:nvPicPr>
        <xdr:cNvPr id="54" name="図 53" descr="https://imacocollabo.or.jp/wp-content/uploads/2018/02/sdg_icon_04_ja-300x300.png">
          <a:extLst>
            <a:ext uri="{FF2B5EF4-FFF2-40B4-BE49-F238E27FC236}">
              <a16:creationId xmlns:a16="http://schemas.microsoft.com/office/drawing/2014/main" id="{FE4DF29B-0CD1-4761-9507-90B9537459E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0051680" y="61957324"/>
          <a:ext cx="628650" cy="638736"/>
        </a:xfrm>
        <a:prstGeom prst="rect">
          <a:avLst/>
        </a:prstGeom>
        <a:noFill/>
        <a:ln>
          <a:noFill/>
        </a:ln>
      </xdr:spPr>
    </xdr:pic>
    <xdr:clientData/>
  </xdr:twoCellAnchor>
  <xdr:twoCellAnchor editAs="oneCell">
    <xdr:from>
      <xdr:col>5</xdr:col>
      <xdr:colOff>257740</xdr:colOff>
      <xdr:row>188</xdr:row>
      <xdr:rowOff>67236</xdr:rowOff>
    </xdr:from>
    <xdr:to>
      <xdr:col>6</xdr:col>
      <xdr:colOff>417169</xdr:colOff>
      <xdr:row>190</xdr:row>
      <xdr:rowOff>2548</xdr:rowOff>
    </xdr:to>
    <xdr:pic>
      <xdr:nvPicPr>
        <xdr:cNvPr id="55" name="図 54">
          <a:extLst>
            <a:ext uri="{FF2B5EF4-FFF2-40B4-BE49-F238E27FC236}">
              <a16:creationId xmlns:a16="http://schemas.microsoft.com/office/drawing/2014/main" id="{2E44AC81-A54D-4342-B862-46661B8D453A}"/>
            </a:ext>
          </a:extLst>
        </xdr:cNvPr>
        <xdr:cNvPicPr>
          <a:picLocks noChangeAspect="1"/>
        </xdr:cNvPicPr>
      </xdr:nvPicPr>
      <xdr:blipFill>
        <a:blip xmlns:r="http://schemas.openxmlformats.org/officeDocument/2006/relationships" r:embed="rId1"/>
        <a:stretch>
          <a:fillRect/>
        </a:stretch>
      </xdr:blipFill>
      <xdr:spPr>
        <a:xfrm>
          <a:off x="10724034" y="61957324"/>
          <a:ext cx="630076" cy="630076"/>
        </a:xfrm>
        <a:prstGeom prst="rect">
          <a:avLst/>
        </a:prstGeom>
      </xdr:spPr>
    </xdr:pic>
    <xdr:clientData/>
  </xdr:twoCellAnchor>
  <xdr:twoCellAnchor editAs="oneCell">
    <xdr:from>
      <xdr:col>4</xdr:col>
      <xdr:colOff>44824</xdr:colOff>
      <xdr:row>194</xdr:row>
      <xdr:rowOff>33618</xdr:rowOff>
    </xdr:from>
    <xdr:to>
      <xdr:col>5</xdr:col>
      <xdr:colOff>202119</xdr:colOff>
      <xdr:row>195</xdr:row>
      <xdr:rowOff>320275</xdr:rowOff>
    </xdr:to>
    <xdr:pic>
      <xdr:nvPicPr>
        <xdr:cNvPr id="56" name="図 55">
          <a:extLst>
            <a:ext uri="{FF2B5EF4-FFF2-40B4-BE49-F238E27FC236}">
              <a16:creationId xmlns:a16="http://schemas.microsoft.com/office/drawing/2014/main" id="{DAEF07DC-CBBD-4D15-A427-AC80F70824ED}"/>
            </a:ext>
          </a:extLst>
        </xdr:cNvPr>
        <xdr:cNvPicPr>
          <a:picLocks noChangeAspect="1"/>
        </xdr:cNvPicPr>
      </xdr:nvPicPr>
      <xdr:blipFill>
        <a:blip xmlns:r="http://schemas.openxmlformats.org/officeDocument/2006/relationships" r:embed="rId18"/>
        <a:stretch>
          <a:fillRect/>
        </a:stretch>
      </xdr:blipFill>
      <xdr:spPr>
        <a:xfrm>
          <a:off x="10040471" y="64008000"/>
          <a:ext cx="627942" cy="634039"/>
        </a:xfrm>
        <a:prstGeom prst="rect">
          <a:avLst/>
        </a:prstGeom>
      </xdr:spPr>
    </xdr:pic>
    <xdr:clientData/>
  </xdr:twoCellAnchor>
  <xdr:twoCellAnchor editAs="oneCell">
    <xdr:from>
      <xdr:col>5</xdr:col>
      <xdr:colOff>246535</xdr:colOff>
      <xdr:row>194</xdr:row>
      <xdr:rowOff>33618</xdr:rowOff>
    </xdr:from>
    <xdr:to>
      <xdr:col>6</xdr:col>
      <xdr:colOff>405964</xdr:colOff>
      <xdr:row>195</xdr:row>
      <xdr:rowOff>316312</xdr:rowOff>
    </xdr:to>
    <xdr:pic>
      <xdr:nvPicPr>
        <xdr:cNvPr id="57" name="図 56">
          <a:extLst>
            <a:ext uri="{FF2B5EF4-FFF2-40B4-BE49-F238E27FC236}">
              <a16:creationId xmlns:a16="http://schemas.microsoft.com/office/drawing/2014/main" id="{8E34CE16-32D7-4DAF-BD6E-3270804F85DF}"/>
            </a:ext>
          </a:extLst>
        </xdr:cNvPr>
        <xdr:cNvPicPr>
          <a:picLocks noChangeAspect="1"/>
        </xdr:cNvPicPr>
      </xdr:nvPicPr>
      <xdr:blipFill>
        <a:blip xmlns:r="http://schemas.openxmlformats.org/officeDocument/2006/relationships" r:embed="rId19"/>
        <a:stretch>
          <a:fillRect/>
        </a:stretch>
      </xdr:blipFill>
      <xdr:spPr>
        <a:xfrm>
          <a:off x="10712829" y="64008000"/>
          <a:ext cx="630076" cy="630076"/>
        </a:xfrm>
        <a:prstGeom prst="rect">
          <a:avLst/>
        </a:prstGeom>
      </xdr:spPr>
    </xdr:pic>
    <xdr:clientData/>
  </xdr:twoCellAnchor>
  <xdr:twoCellAnchor editAs="oneCell">
    <xdr:from>
      <xdr:col>4</xdr:col>
      <xdr:colOff>44831</xdr:colOff>
      <xdr:row>199</xdr:row>
      <xdr:rowOff>44831</xdr:rowOff>
    </xdr:from>
    <xdr:to>
      <xdr:col>4</xdr:col>
      <xdr:colOff>460919</xdr:colOff>
      <xdr:row>200</xdr:row>
      <xdr:rowOff>113537</xdr:rowOff>
    </xdr:to>
    <xdr:pic>
      <xdr:nvPicPr>
        <xdr:cNvPr id="58" name="図 57">
          <a:extLst>
            <a:ext uri="{FF2B5EF4-FFF2-40B4-BE49-F238E27FC236}">
              <a16:creationId xmlns:a16="http://schemas.microsoft.com/office/drawing/2014/main" id="{AE45E17D-4070-4FB2-8993-7460194B4087}"/>
            </a:ext>
          </a:extLst>
        </xdr:cNvPr>
        <xdr:cNvPicPr>
          <a:picLocks noChangeAspect="1"/>
        </xdr:cNvPicPr>
      </xdr:nvPicPr>
      <xdr:blipFill>
        <a:blip xmlns:r="http://schemas.openxmlformats.org/officeDocument/2006/relationships" r:embed="rId8"/>
        <a:stretch>
          <a:fillRect/>
        </a:stretch>
      </xdr:blipFill>
      <xdr:spPr>
        <a:xfrm>
          <a:off x="10040478" y="65756125"/>
          <a:ext cx="416088" cy="416088"/>
        </a:xfrm>
        <a:prstGeom prst="rect">
          <a:avLst/>
        </a:prstGeom>
      </xdr:spPr>
    </xdr:pic>
    <xdr:clientData/>
  </xdr:twoCellAnchor>
  <xdr:twoCellAnchor editAs="oneCell">
    <xdr:from>
      <xdr:col>4</xdr:col>
      <xdr:colOff>44831</xdr:colOff>
      <xdr:row>200</xdr:row>
      <xdr:rowOff>145684</xdr:rowOff>
    </xdr:from>
    <xdr:to>
      <xdr:col>4</xdr:col>
      <xdr:colOff>460919</xdr:colOff>
      <xdr:row>201</xdr:row>
      <xdr:rowOff>214390</xdr:rowOff>
    </xdr:to>
    <xdr:pic>
      <xdr:nvPicPr>
        <xdr:cNvPr id="59" name="図 58">
          <a:extLst>
            <a:ext uri="{FF2B5EF4-FFF2-40B4-BE49-F238E27FC236}">
              <a16:creationId xmlns:a16="http://schemas.microsoft.com/office/drawing/2014/main" id="{E3CA6C53-F10E-4B7B-8399-AE2F98D8F61F}"/>
            </a:ext>
          </a:extLst>
        </xdr:cNvPr>
        <xdr:cNvPicPr>
          <a:picLocks noChangeAspect="1"/>
        </xdr:cNvPicPr>
      </xdr:nvPicPr>
      <xdr:blipFill>
        <a:blip xmlns:r="http://schemas.openxmlformats.org/officeDocument/2006/relationships" r:embed="rId9"/>
        <a:stretch>
          <a:fillRect/>
        </a:stretch>
      </xdr:blipFill>
      <xdr:spPr>
        <a:xfrm>
          <a:off x="10040478" y="66204360"/>
          <a:ext cx="416088" cy="416088"/>
        </a:xfrm>
        <a:prstGeom prst="rect">
          <a:avLst/>
        </a:prstGeom>
      </xdr:spPr>
    </xdr:pic>
    <xdr:clientData/>
  </xdr:twoCellAnchor>
  <xdr:twoCellAnchor editAs="oneCell">
    <xdr:from>
      <xdr:col>6</xdr:col>
      <xdr:colOff>22413</xdr:colOff>
      <xdr:row>200</xdr:row>
      <xdr:rowOff>145684</xdr:rowOff>
    </xdr:from>
    <xdr:to>
      <xdr:col>6</xdr:col>
      <xdr:colOff>438501</xdr:colOff>
      <xdr:row>201</xdr:row>
      <xdr:rowOff>214390</xdr:rowOff>
    </xdr:to>
    <xdr:pic>
      <xdr:nvPicPr>
        <xdr:cNvPr id="60" name="図 59">
          <a:extLst>
            <a:ext uri="{FF2B5EF4-FFF2-40B4-BE49-F238E27FC236}">
              <a16:creationId xmlns:a16="http://schemas.microsoft.com/office/drawing/2014/main" id="{2851DC9C-390C-4054-BD7D-AFDF19F8F815}"/>
            </a:ext>
          </a:extLst>
        </xdr:cNvPr>
        <xdr:cNvPicPr>
          <a:picLocks noChangeAspect="1"/>
        </xdr:cNvPicPr>
      </xdr:nvPicPr>
      <xdr:blipFill>
        <a:blip xmlns:r="http://schemas.openxmlformats.org/officeDocument/2006/relationships" r:embed="rId5"/>
        <a:stretch>
          <a:fillRect/>
        </a:stretch>
      </xdr:blipFill>
      <xdr:spPr>
        <a:xfrm>
          <a:off x="10959354" y="66204360"/>
          <a:ext cx="416088" cy="416088"/>
        </a:xfrm>
        <a:prstGeom prst="rect">
          <a:avLst/>
        </a:prstGeom>
      </xdr:spPr>
    </xdr:pic>
    <xdr:clientData/>
  </xdr:twoCellAnchor>
  <xdr:twoCellAnchor editAs="oneCell">
    <xdr:from>
      <xdr:col>5</xdr:col>
      <xdr:colOff>22418</xdr:colOff>
      <xdr:row>199</xdr:row>
      <xdr:rowOff>44831</xdr:rowOff>
    </xdr:from>
    <xdr:to>
      <xdr:col>5</xdr:col>
      <xdr:colOff>440884</xdr:colOff>
      <xdr:row>200</xdr:row>
      <xdr:rowOff>111891</xdr:rowOff>
    </xdr:to>
    <xdr:pic>
      <xdr:nvPicPr>
        <xdr:cNvPr id="61" name="図 60">
          <a:extLst>
            <a:ext uri="{FF2B5EF4-FFF2-40B4-BE49-F238E27FC236}">
              <a16:creationId xmlns:a16="http://schemas.microsoft.com/office/drawing/2014/main" id="{31EF2B73-D8DF-441E-844C-5CEB16E37BB0}"/>
            </a:ext>
          </a:extLst>
        </xdr:cNvPr>
        <xdr:cNvPicPr>
          <a:picLocks noChangeAspect="1"/>
        </xdr:cNvPicPr>
      </xdr:nvPicPr>
      <xdr:blipFill>
        <a:blip xmlns:r="http://schemas.openxmlformats.org/officeDocument/2006/relationships" r:embed="rId20"/>
        <a:stretch>
          <a:fillRect/>
        </a:stretch>
      </xdr:blipFill>
      <xdr:spPr>
        <a:xfrm>
          <a:off x="10488712" y="65756125"/>
          <a:ext cx="418466" cy="414442"/>
        </a:xfrm>
        <a:prstGeom prst="rect">
          <a:avLst/>
        </a:prstGeom>
      </xdr:spPr>
    </xdr:pic>
    <xdr:clientData/>
  </xdr:twoCellAnchor>
  <xdr:twoCellAnchor editAs="oneCell">
    <xdr:from>
      <xdr:col>6</xdr:col>
      <xdr:colOff>22413</xdr:colOff>
      <xdr:row>199</xdr:row>
      <xdr:rowOff>44830</xdr:rowOff>
    </xdr:from>
    <xdr:to>
      <xdr:col>6</xdr:col>
      <xdr:colOff>432953</xdr:colOff>
      <xdr:row>200</xdr:row>
      <xdr:rowOff>112500</xdr:rowOff>
    </xdr:to>
    <xdr:pic>
      <xdr:nvPicPr>
        <xdr:cNvPr id="62" name="図 61">
          <a:extLst>
            <a:ext uri="{FF2B5EF4-FFF2-40B4-BE49-F238E27FC236}">
              <a16:creationId xmlns:a16="http://schemas.microsoft.com/office/drawing/2014/main" id="{8FE0F56D-77D6-401F-9FF8-247B001A9278}"/>
            </a:ext>
          </a:extLst>
        </xdr:cNvPr>
        <xdr:cNvPicPr>
          <a:picLocks noChangeAspect="1"/>
        </xdr:cNvPicPr>
      </xdr:nvPicPr>
      <xdr:blipFill>
        <a:blip xmlns:r="http://schemas.openxmlformats.org/officeDocument/2006/relationships" r:embed="rId21"/>
        <a:stretch>
          <a:fillRect/>
        </a:stretch>
      </xdr:blipFill>
      <xdr:spPr>
        <a:xfrm>
          <a:off x="10959354" y="65756124"/>
          <a:ext cx="410540" cy="415052"/>
        </a:xfrm>
        <a:prstGeom prst="rect">
          <a:avLst/>
        </a:prstGeom>
      </xdr:spPr>
    </xdr:pic>
    <xdr:clientData/>
  </xdr:twoCellAnchor>
  <xdr:twoCellAnchor editAs="oneCell">
    <xdr:from>
      <xdr:col>5</xdr:col>
      <xdr:colOff>22418</xdr:colOff>
      <xdr:row>200</xdr:row>
      <xdr:rowOff>145684</xdr:rowOff>
    </xdr:from>
    <xdr:to>
      <xdr:col>5</xdr:col>
      <xdr:colOff>438506</xdr:colOff>
      <xdr:row>201</xdr:row>
      <xdr:rowOff>214390</xdr:rowOff>
    </xdr:to>
    <xdr:pic>
      <xdr:nvPicPr>
        <xdr:cNvPr id="63" name="図 62">
          <a:extLst>
            <a:ext uri="{FF2B5EF4-FFF2-40B4-BE49-F238E27FC236}">
              <a16:creationId xmlns:a16="http://schemas.microsoft.com/office/drawing/2014/main" id="{C1A6482A-5A4B-42DF-B2D1-2848221B9C0A}"/>
            </a:ext>
          </a:extLst>
        </xdr:cNvPr>
        <xdr:cNvPicPr>
          <a:picLocks noChangeAspect="1"/>
        </xdr:cNvPicPr>
      </xdr:nvPicPr>
      <xdr:blipFill>
        <a:blip xmlns:r="http://schemas.openxmlformats.org/officeDocument/2006/relationships" r:embed="rId13"/>
        <a:stretch>
          <a:fillRect/>
        </a:stretch>
      </xdr:blipFill>
      <xdr:spPr>
        <a:xfrm>
          <a:off x="10488712" y="66204360"/>
          <a:ext cx="416088" cy="416088"/>
        </a:xfrm>
        <a:prstGeom prst="rect">
          <a:avLst/>
        </a:prstGeom>
      </xdr:spPr>
    </xdr:pic>
    <xdr:clientData/>
  </xdr:twoCellAnchor>
  <xdr:twoCellAnchor editAs="oneCell">
    <xdr:from>
      <xdr:col>4</xdr:col>
      <xdr:colOff>44831</xdr:colOff>
      <xdr:row>204</xdr:row>
      <xdr:rowOff>56041</xdr:rowOff>
    </xdr:from>
    <xdr:to>
      <xdr:col>4</xdr:col>
      <xdr:colOff>460919</xdr:colOff>
      <xdr:row>205</xdr:row>
      <xdr:rowOff>124746</xdr:rowOff>
    </xdr:to>
    <xdr:pic>
      <xdr:nvPicPr>
        <xdr:cNvPr id="64" name="図 63">
          <a:extLst>
            <a:ext uri="{FF2B5EF4-FFF2-40B4-BE49-F238E27FC236}">
              <a16:creationId xmlns:a16="http://schemas.microsoft.com/office/drawing/2014/main" id="{612F99E8-BC7A-4184-8945-0D852F9FBB84}"/>
            </a:ext>
          </a:extLst>
        </xdr:cNvPr>
        <xdr:cNvPicPr>
          <a:picLocks noChangeAspect="1"/>
        </xdr:cNvPicPr>
      </xdr:nvPicPr>
      <xdr:blipFill>
        <a:blip xmlns:r="http://schemas.openxmlformats.org/officeDocument/2006/relationships" r:embed="rId22"/>
        <a:stretch>
          <a:fillRect/>
        </a:stretch>
      </xdr:blipFill>
      <xdr:spPr>
        <a:xfrm>
          <a:off x="10040478" y="67504247"/>
          <a:ext cx="416088" cy="416088"/>
        </a:xfrm>
        <a:prstGeom prst="rect">
          <a:avLst/>
        </a:prstGeom>
      </xdr:spPr>
    </xdr:pic>
    <xdr:clientData/>
  </xdr:twoCellAnchor>
  <xdr:twoCellAnchor editAs="oneCell">
    <xdr:from>
      <xdr:col>5</xdr:col>
      <xdr:colOff>33617</xdr:colOff>
      <xdr:row>204</xdr:row>
      <xdr:rowOff>56041</xdr:rowOff>
    </xdr:from>
    <xdr:to>
      <xdr:col>5</xdr:col>
      <xdr:colOff>449705</xdr:colOff>
      <xdr:row>205</xdr:row>
      <xdr:rowOff>124746</xdr:rowOff>
    </xdr:to>
    <xdr:pic>
      <xdr:nvPicPr>
        <xdr:cNvPr id="66" name="図 65">
          <a:extLst>
            <a:ext uri="{FF2B5EF4-FFF2-40B4-BE49-F238E27FC236}">
              <a16:creationId xmlns:a16="http://schemas.microsoft.com/office/drawing/2014/main" id="{EF3D2FDE-F173-44CB-9EA8-0930363BA280}"/>
            </a:ext>
          </a:extLst>
        </xdr:cNvPr>
        <xdr:cNvPicPr>
          <a:picLocks noChangeAspect="1"/>
        </xdr:cNvPicPr>
      </xdr:nvPicPr>
      <xdr:blipFill>
        <a:blip xmlns:r="http://schemas.openxmlformats.org/officeDocument/2006/relationships" r:embed="rId23"/>
        <a:stretch>
          <a:fillRect/>
        </a:stretch>
      </xdr:blipFill>
      <xdr:spPr>
        <a:xfrm>
          <a:off x="10499911" y="67504247"/>
          <a:ext cx="416088" cy="416088"/>
        </a:xfrm>
        <a:prstGeom prst="rect">
          <a:avLst/>
        </a:prstGeom>
      </xdr:spPr>
    </xdr:pic>
    <xdr:clientData/>
  </xdr:twoCellAnchor>
  <xdr:twoCellAnchor editAs="oneCell">
    <xdr:from>
      <xdr:col>6</xdr:col>
      <xdr:colOff>44831</xdr:colOff>
      <xdr:row>204</xdr:row>
      <xdr:rowOff>56041</xdr:rowOff>
    </xdr:from>
    <xdr:to>
      <xdr:col>6</xdr:col>
      <xdr:colOff>460919</xdr:colOff>
      <xdr:row>205</xdr:row>
      <xdr:rowOff>124746</xdr:rowOff>
    </xdr:to>
    <xdr:pic>
      <xdr:nvPicPr>
        <xdr:cNvPr id="68" name="図 67">
          <a:extLst>
            <a:ext uri="{FF2B5EF4-FFF2-40B4-BE49-F238E27FC236}">
              <a16:creationId xmlns:a16="http://schemas.microsoft.com/office/drawing/2014/main" id="{75700569-AEE4-42D8-8B8E-AC65E8A1F7F9}"/>
            </a:ext>
          </a:extLst>
        </xdr:cNvPr>
        <xdr:cNvPicPr>
          <a:picLocks noChangeAspect="1"/>
        </xdr:cNvPicPr>
      </xdr:nvPicPr>
      <xdr:blipFill>
        <a:blip xmlns:r="http://schemas.openxmlformats.org/officeDocument/2006/relationships" r:embed="rId24"/>
        <a:stretch>
          <a:fillRect/>
        </a:stretch>
      </xdr:blipFill>
      <xdr:spPr>
        <a:xfrm>
          <a:off x="10981772" y="67504247"/>
          <a:ext cx="416088" cy="416088"/>
        </a:xfrm>
        <a:prstGeom prst="rect">
          <a:avLst/>
        </a:prstGeom>
      </xdr:spPr>
    </xdr:pic>
    <xdr:clientData/>
  </xdr:twoCellAnchor>
  <xdr:twoCellAnchor editAs="oneCell">
    <xdr:from>
      <xdr:col>4</xdr:col>
      <xdr:colOff>44831</xdr:colOff>
      <xdr:row>205</xdr:row>
      <xdr:rowOff>168099</xdr:rowOff>
    </xdr:from>
    <xdr:to>
      <xdr:col>4</xdr:col>
      <xdr:colOff>460919</xdr:colOff>
      <xdr:row>206</xdr:row>
      <xdr:rowOff>236805</xdr:rowOff>
    </xdr:to>
    <xdr:pic>
      <xdr:nvPicPr>
        <xdr:cNvPr id="69" name="図 68">
          <a:extLst>
            <a:ext uri="{FF2B5EF4-FFF2-40B4-BE49-F238E27FC236}">
              <a16:creationId xmlns:a16="http://schemas.microsoft.com/office/drawing/2014/main" id="{0D96102E-1F68-4397-A08E-DEDCFC30828C}"/>
            </a:ext>
          </a:extLst>
        </xdr:cNvPr>
        <xdr:cNvPicPr>
          <a:picLocks noChangeAspect="1"/>
        </xdr:cNvPicPr>
      </xdr:nvPicPr>
      <xdr:blipFill>
        <a:blip xmlns:r="http://schemas.openxmlformats.org/officeDocument/2006/relationships" r:embed="rId12"/>
        <a:stretch>
          <a:fillRect/>
        </a:stretch>
      </xdr:blipFill>
      <xdr:spPr>
        <a:xfrm>
          <a:off x="10040478" y="67963687"/>
          <a:ext cx="416088" cy="416088"/>
        </a:xfrm>
        <a:prstGeom prst="rect">
          <a:avLst/>
        </a:prstGeom>
      </xdr:spPr>
    </xdr:pic>
    <xdr:clientData/>
  </xdr:twoCellAnchor>
  <xdr:twoCellAnchor editAs="oneCell">
    <xdr:from>
      <xdr:col>4</xdr:col>
      <xdr:colOff>56030</xdr:colOff>
      <xdr:row>206</xdr:row>
      <xdr:rowOff>291356</xdr:rowOff>
    </xdr:from>
    <xdr:to>
      <xdr:col>5</xdr:col>
      <xdr:colOff>1471</xdr:colOff>
      <xdr:row>208</xdr:row>
      <xdr:rowOff>12679</xdr:rowOff>
    </xdr:to>
    <xdr:pic>
      <xdr:nvPicPr>
        <xdr:cNvPr id="70" name="図 69">
          <a:extLst>
            <a:ext uri="{FF2B5EF4-FFF2-40B4-BE49-F238E27FC236}">
              <a16:creationId xmlns:a16="http://schemas.microsoft.com/office/drawing/2014/main" id="{1BAB4D9D-51D4-4480-9335-49C98E097ADA}"/>
            </a:ext>
          </a:extLst>
        </xdr:cNvPr>
        <xdr:cNvPicPr>
          <a:picLocks noChangeAspect="1"/>
        </xdr:cNvPicPr>
      </xdr:nvPicPr>
      <xdr:blipFill>
        <a:blip xmlns:r="http://schemas.openxmlformats.org/officeDocument/2006/relationships" r:embed="rId9"/>
        <a:stretch>
          <a:fillRect/>
        </a:stretch>
      </xdr:blipFill>
      <xdr:spPr>
        <a:xfrm>
          <a:off x="10051677" y="68434327"/>
          <a:ext cx="416088" cy="416088"/>
        </a:xfrm>
        <a:prstGeom prst="rect">
          <a:avLst/>
        </a:prstGeom>
      </xdr:spPr>
    </xdr:pic>
    <xdr:clientData/>
  </xdr:twoCellAnchor>
  <xdr:twoCellAnchor editAs="oneCell">
    <xdr:from>
      <xdr:col>6</xdr:col>
      <xdr:colOff>33612</xdr:colOff>
      <xdr:row>206</xdr:row>
      <xdr:rowOff>291356</xdr:rowOff>
    </xdr:from>
    <xdr:to>
      <xdr:col>6</xdr:col>
      <xdr:colOff>449700</xdr:colOff>
      <xdr:row>208</xdr:row>
      <xdr:rowOff>12679</xdr:rowOff>
    </xdr:to>
    <xdr:pic>
      <xdr:nvPicPr>
        <xdr:cNvPr id="71" name="図 70">
          <a:extLst>
            <a:ext uri="{FF2B5EF4-FFF2-40B4-BE49-F238E27FC236}">
              <a16:creationId xmlns:a16="http://schemas.microsoft.com/office/drawing/2014/main" id="{14106C98-79D5-4FF0-A160-CDB2293FAAE0}"/>
            </a:ext>
          </a:extLst>
        </xdr:cNvPr>
        <xdr:cNvPicPr>
          <a:picLocks noChangeAspect="1"/>
        </xdr:cNvPicPr>
      </xdr:nvPicPr>
      <xdr:blipFill>
        <a:blip xmlns:r="http://schemas.openxmlformats.org/officeDocument/2006/relationships" r:embed="rId5"/>
        <a:stretch>
          <a:fillRect/>
        </a:stretch>
      </xdr:blipFill>
      <xdr:spPr>
        <a:xfrm>
          <a:off x="10970553" y="68434327"/>
          <a:ext cx="416088" cy="416088"/>
        </a:xfrm>
        <a:prstGeom prst="rect">
          <a:avLst/>
        </a:prstGeom>
      </xdr:spPr>
    </xdr:pic>
    <xdr:clientData/>
  </xdr:twoCellAnchor>
  <xdr:twoCellAnchor editAs="oneCell">
    <xdr:from>
      <xdr:col>5</xdr:col>
      <xdr:colOff>33617</xdr:colOff>
      <xdr:row>205</xdr:row>
      <xdr:rowOff>168099</xdr:rowOff>
    </xdr:from>
    <xdr:to>
      <xdr:col>5</xdr:col>
      <xdr:colOff>452083</xdr:colOff>
      <xdr:row>206</xdr:row>
      <xdr:rowOff>235159</xdr:rowOff>
    </xdr:to>
    <xdr:pic>
      <xdr:nvPicPr>
        <xdr:cNvPr id="72" name="図 71">
          <a:extLst>
            <a:ext uri="{FF2B5EF4-FFF2-40B4-BE49-F238E27FC236}">
              <a16:creationId xmlns:a16="http://schemas.microsoft.com/office/drawing/2014/main" id="{3B45CAF5-F0BC-4328-98E6-6E957544C652}"/>
            </a:ext>
          </a:extLst>
        </xdr:cNvPr>
        <xdr:cNvPicPr>
          <a:picLocks noChangeAspect="1"/>
        </xdr:cNvPicPr>
      </xdr:nvPicPr>
      <xdr:blipFill>
        <a:blip xmlns:r="http://schemas.openxmlformats.org/officeDocument/2006/relationships" r:embed="rId20"/>
        <a:stretch>
          <a:fillRect/>
        </a:stretch>
      </xdr:blipFill>
      <xdr:spPr>
        <a:xfrm>
          <a:off x="10499911" y="67963687"/>
          <a:ext cx="418466" cy="414442"/>
        </a:xfrm>
        <a:prstGeom prst="rect">
          <a:avLst/>
        </a:prstGeom>
      </xdr:spPr>
    </xdr:pic>
    <xdr:clientData/>
  </xdr:twoCellAnchor>
  <xdr:twoCellAnchor editAs="oneCell">
    <xdr:from>
      <xdr:col>6</xdr:col>
      <xdr:colOff>33611</xdr:colOff>
      <xdr:row>205</xdr:row>
      <xdr:rowOff>168099</xdr:rowOff>
    </xdr:from>
    <xdr:to>
      <xdr:col>6</xdr:col>
      <xdr:colOff>444151</xdr:colOff>
      <xdr:row>206</xdr:row>
      <xdr:rowOff>235769</xdr:rowOff>
    </xdr:to>
    <xdr:pic>
      <xdr:nvPicPr>
        <xdr:cNvPr id="73" name="図 72">
          <a:extLst>
            <a:ext uri="{FF2B5EF4-FFF2-40B4-BE49-F238E27FC236}">
              <a16:creationId xmlns:a16="http://schemas.microsoft.com/office/drawing/2014/main" id="{67B26728-4B3C-4982-86F4-A3FFD4112118}"/>
            </a:ext>
          </a:extLst>
        </xdr:cNvPr>
        <xdr:cNvPicPr>
          <a:picLocks noChangeAspect="1"/>
        </xdr:cNvPicPr>
      </xdr:nvPicPr>
      <xdr:blipFill>
        <a:blip xmlns:r="http://schemas.openxmlformats.org/officeDocument/2006/relationships" r:embed="rId21"/>
        <a:stretch>
          <a:fillRect/>
        </a:stretch>
      </xdr:blipFill>
      <xdr:spPr>
        <a:xfrm>
          <a:off x="10970552" y="67963687"/>
          <a:ext cx="410540" cy="415052"/>
        </a:xfrm>
        <a:prstGeom prst="rect">
          <a:avLst/>
        </a:prstGeom>
      </xdr:spPr>
    </xdr:pic>
    <xdr:clientData/>
  </xdr:twoCellAnchor>
  <xdr:twoCellAnchor editAs="oneCell">
    <xdr:from>
      <xdr:col>5</xdr:col>
      <xdr:colOff>33617</xdr:colOff>
      <xdr:row>206</xdr:row>
      <xdr:rowOff>291356</xdr:rowOff>
    </xdr:from>
    <xdr:to>
      <xdr:col>5</xdr:col>
      <xdr:colOff>449705</xdr:colOff>
      <xdr:row>208</xdr:row>
      <xdr:rowOff>12679</xdr:rowOff>
    </xdr:to>
    <xdr:pic>
      <xdr:nvPicPr>
        <xdr:cNvPr id="74" name="図 73">
          <a:extLst>
            <a:ext uri="{FF2B5EF4-FFF2-40B4-BE49-F238E27FC236}">
              <a16:creationId xmlns:a16="http://schemas.microsoft.com/office/drawing/2014/main" id="{58364324-0A0E-4470-A4D6-D013366390E6}"/>
            </a:ext>
          </a:extLst>
        </xdr:cNvPr>
        <xdr:cNvPicPr>
          <a:picLocks noChangeAspect="1"/>
        </xdr:cNvPicPr>
      </xdr:nvPicPr>
      <xdr:blipFill>
        <a:blip xmlns:r="http://schemas.openxmlformats.org/officeDocument/2006/relationships" r:embed="rId13"/>
        <a:stretch>
          <a:fillRect/>
        </a:stretch>
      </xdr:blipFill>
      <xdr:spPr>
        <a:xfrm>
          <a:off x="10499911" y="68434327"/>
          <a:ext cx="416088" cy="416088"/>
        </a:xfrm>
        <a:prstGeom prst="rect">
          <a:avLst/>
        </a:prstGeom>
      </xdr:spPr>
    </xdr:pic>
    <xdr:clientData/>
  </xdr:twoCellAnchor>
  <xdr:twoCellAnchor editAs="oneCell">
    <xdr:from>
      <xdr:col>4</xdr:col>
      <xdr:colOff>44829</xdr:colOff>
      <xdr:row>210</xdr:row>
      <xdr:rowOff>44829</xdr:rowOff>
    </xdr:from>
    <xdr:to>
      <xdr:col>5</xdr:col>
      <xdr:colOff>204258</xdr:colOff>
      <xdr:row>211</xdr:row>
      <xdr:rowOff>327522</xdr:rowOff>
    </xdr:to>
    <xdr:pic>
      <xdr:nvPicPr>
        <xdr:cNvPr id="75" name="図 74">
          <a:extLst>
            <a:ext uri="{FF2B5EF4-FFF2-40B4-BE49-F238E27FC236}">
              <a16:creationId xmlns:a16="http://schemas.microsoft.com/office/drawing/2014/main" id="{A2D59CB1-5D7E-458A-9811-CF5D3688A4C4}"/>
            </a:ext>
          </a:extLst>
        </xdr:cNvPr>
        <xdr:cNvPicPr>
          <a:picLocks noChangeAspect="1"/>
        </xdr:cNvPicPr>
      </xdr:nvPicPr>
      <xdr:blipFill>
        <a:blip xmlns:r="http://schemas.openxmlformats.org/officeDocument/2006/relationships" r:embed="rId1"/>
        <a:stretch>
          <a:fillRect/>
        </a:stretch>
      </xdr:blipFill>
      <xdr:spPr>
        <a:xfrm>
          <a:off x="10040476" y="69577329"/>
          <a:ext cx="630076" cy="630076"/>
        </a:xfrm>
        <a:prstGeom prst="rect">
          <a:avLst/>
        </a:prstGeom>
      </xdr:spPr>
    </xdr:pic>
    <xdr:clientData/>
  </xdr:twoCellAnchor>
  <xdr:twoCellAnchor editAs="oneCell">
    <xdr:from>
      <xdr:col>4</xdr:col>
      <xdr:colOff>56030</xdr:colOff>
      <xdr:row>216</xdr:row>
      <xdr:rowOff>56030</xdr:rowOff>
    </xdr:from>
    <xdr:to>
      <xdr:col>5</xdr:col>
      <xdr:colOff>213325</xdr:colOff>
      <xdr:row>217</xdr:row>
      <xdr:rowOff>336590</xdr:rowOff>
    </xdr:to>
    <xdr:pic>
      <xdr:nvPicPr>
        <xdr:cNvPr id="76" name="図 75">
          <a:extLst>
            <a:ext uri="{FF2B5EF4-FFF2-40B4-BE49-F238E27FC236}">
              <a16:creationId xmlns:a16="http://schemas.microsoft.com/office/drawing/2014/main" id="{76D5F5FA-D30C-4438-9E23-FAB65EB53440}"/>
            </a:ext>
          </a:extLst>
        </xdr:cNvPr>
        <xdr:cNvPicPr>
          <a:picLocks noChangeAspect="1"/>
        </xdr:cNvPicPr>
      </xdr:nvPicPr>
      <xdr:blipFill>
        <a:blip xmlns:r="http://schemas.openxmlformats.org/officeDocument/2006/relationships" r:embed="rId15"/>
        <a:stretch>
          <a:fillRect/>
        </a:stretch>
      </xdr:blipFill>
      <xdr:spPr>
        <a:xfrm>
          <a:off x="10051677" y="71672824"/>
          <a:ext cx="627942" cy="627942"/>
        </a:xfrm>
        <a:prstGeom prst="rect">
          <a:avLst/>
        </a:prstGeom>
      </xdr:spPr>
    </xdr:pic>
    <xdr:clientData/>
  </xdr:twoCellAnchor>
  <xdr:twoCellAnchor editAs="oneCell">
    <xdr:from>
      <xdr:col>4</xdr:col>
      <xdr:colOff>67231</xdr:colOff>
      <xdr:row>225</xdr:row>
      <xdr:rowOff>56030</xdr:rowOff>
    </xdr:from>
    <xdr:to>
      <xdr:col>5</xdr:col>
      <xdr:colOff>226660</xdr:colOff>
      <xdr:row>226</xdr:row>
      <xdr:rowOff>338723</xdr:rowOff>
    </xdr:to>
    <xdr:pic>
      <xdr:nvPicPr>
        <xdr:cNvPr id="77" name="図 76">
          <a:extLst>
            <a:ext uri="{FF2B5EF4-FFF2-40B4-BE49-F238E27FC236}">
              <a16:creationId xmlns:a16="http://schemas.microsoft.com/office/drawing/2014/main" id="{818C8CE6-09BD-490E-A553-E7DBAE27CD3A}"/>
            </a:ext>
          </a:extLst>
        </xdr:cNvPr>
        <xdr:cNvPicPr>
          <a:picLocks noChangeAspect="1"/>
        </xdr:cNvPicPr>
      </xdr:nvPicPr>
      <xdr:blipFill>
        <a:blip xmlns:r="http://schemas.openxmlformats.org/officeDocument/2006/relationships" r:embed="rId1"/>
        <a:stretch>
          <a:fillRect/>
        </a:stretch>
      </xdr:blipFill>
      <xdr:spPr>
        <a:xfrm>
          <a:off x="10062878" y="74552736"/>
          <a:ext cx="630076" cy="630076"/>
        </a:xfrm>
        <a:prstGeom prst="rect">
          <a:avLst/>
        </a:prstGeom>
      </xdr:spPr>
    </xdr:pic>
    <xdr:clientData/>
  </xdr:twoCellAnchor>
  <xdr:twoCellAnchor editAs="oneCell">
    <xdr:from>
      <xdr:col>5</xdr:col>
      <xdr:colOff>246529</xdr:colOff>
      <xdr:row>231</xdr:row>
      <xdr:rowOff>56029</xdr:rowOff>
    </xdr:from>
    <xdr:to>
      <xdr:col>6</xdr:col>
      <xdr:colOff>403824</xdr:colOff>
      <xdr:row>232</xdr:row>
      <xdr:rowOff>336588</xdr:rowOff>
    </xdr:to>
    <xdr:pic>
      <xdr:nvPicPr>
        <xdr:cNvPr id="78" name="図 77">
          <a:extLst>
            <a:ext uri="{FF2B5EF4-FFF2-40B4-BE49-F238E27FC236}">
              <a16:creationId xmlns:a16="http://schemas.microsoft.com/office/drawing/2014/main" id="{1CA6CEC3-9D39-4F58-AA1E-2C77DA8E24E8}"/>
            </a:ext>
          </a:extLst>
        </xdr:cNvPr>
        <xdr:cNvPicPr>
          <a:picLocks noChangeAspect="1"/>
        </xdr:cNvPicPr>
      </xdr:nvPicPr>
      <xdr:blipFill>
        <a:blip xmlns:r="http://schemas.openxmlformats.org/officeDocument/2006/relationships" r:embed="rId15"/>
        <a:stretch>
          <a:fillRect/>
        </a:stretch>
      </xdr:blipFill>
      <xdr:spPr>
        <a:xfrm>
          <a:off x="10712823" y="76637029"/>
          <a:ext cx="627942" cy="627942"/>
        </a:xfrm>
        <a:prstGeom prst="rect">
          <a:avLst/>
        </a:prstGeom>
      </xdr:spPr>
    </xdr:pic>
    <xdr:clientData/>
  </xdr:twoCellAnchor>
  <xdr:twoCellAnchor editAs="oneCell">
    <xdr:from>
      <xdr:col>4</xdr:col>
      <xdr:colOff>89643</xdr:colOff>
      <xdr:row>228</xdr:row>
      <xdr:rowOff>302558</xdr:rowOff>
    </xdr:from>
    <xdr:to>
      <xdr:col>5</xdr:col>
      <xdr:colOff>112055</xdr:colOff>
      <xdr:row>230</xdr:row>
      <xdr:rowOff>100852</xdr:rowOff>
    </xdr:to>
    <xdr:pic>
      <xdr:nvPicPr>
        <xdr:cNvPr id="79" name="図 78">
          <a:extLst>
            <a:ext uri="{FF2B5EF4-FFF2-40B4-BE49-F238E27FC236}">
              <a16:creationId xmlns:a16="http://schemas.microsoft.com/office/drawing/2014/main" id="{EEFE2D2D-D658-4B8E-9EA1-76C93B935544}"/>
            </a:ext>
          </a:extLst>
        </xdr:cNvPr>
        <xdr:cNvPicPr>
          <a:picLocks noChangeAspect="1"/>
        </xdr:cNvPicPr>
      </xdr:nvPicPr>
      <xdr:blipFill>
        <a:blip xmlns:r="http://schemas.openxmlformats.org/officeDocument/2006/relationships" r:embed="rId15"/>
        <a:stretch>
          <a:fillRect/>
        </a:stretch>
      </xdr:blipFill>
      <xdr:spPr>
        <a:xfrm>
          <a:off x="10085290" y="75841411"/>
          <a:ext cx="493059" cy="493059"/>
        </a:xfrm>
        <a:prstGeom prst="rect">
          <a:avLst/>
        </a:prstGeom>
      </xdr:spPr>
    </xdr:pic>
    <xdr:clientData/>
  </xdr:twoCellAnchor>
  <xdr:twoCellAnchor editAs="oneCell">
    <xdr:from>
      <xdr:col>4</xdr:col>
      <xdr:colOff>56034</xdr:colOff>
      <xdr:row>231</xdr:row>
      <xdr:rowOff>56029</xdr:rowOff>
    </xdr:from>
    <xdr:to>
      <xdr:col>5</xdr:col>
      <xdr:colOff>215463</xdr:colOff>
      <xdr:row>232</xdr:row>
      <xdr:rowOff>338722</xdr:rowOff>
    </xdr:to>
    <xdr:pic>
      <xdr:nvPicPr>
        <xdr:cNvPr id="80" name="図 79">
          <a:extLst>
            <a:ext uri="{FF2B5EF4-FFF2-40B4-BE49-F238E27FC236}">
              <a16:creationId xmlns:a16="http://schemas.microsoft.com/office/drawing/2014/main" id="{60080810-A591-4F9A-B0CA-3F1CBF672CC3}"/>
            </a:ext>
          </a:extLst>
        </xdr:cNvPr>
        <xdr:cNvPicPr>
          <a:picLocks noChangeAspect="1"/>
        </xdr:cNvPicPr>
      </xdr:nvPicPr>
      <xdr:blipFill>
        <a:blip xmlns:r="http://schemas.openxmlformats.org/officeDocument/2006/relationships" r:embed="rId12"/>
        <a:stretch>
          <a:fillRect/>
        </a:stretch>
      </xdr:blipFill>
      <xdr:spPr>
        <a:xfrm>
          <a:off x="10051681" y="76637029"/>
          <a:ext cx="630076" cy="630076"/>
        </a:xfrm>
        <a:prstGeom prst="rect">
          <a:avLst/>
        </a:prstGeom>
      </xdr:spPr>
    </xdr:pic>
    <xdr:clientData/>
  </xdr:twoCellAnchor>
  <xdr:twoCellAnchor editAs="oneCell">
    <xdr:from>
      <xdr:col>4</xdr:col>
      <xdr:colOff>44829</xdr:colOff>
      <xdr:row>237</xdr:row>
      <xdr:rowOff>67240</xdr:rowOff>
    </xdr:from>
    <xdr:to>
      <xdr:col>5</xdr:col>
      <xdr:colOff>204258</xdr:colOff>
      <xdr:row>239</xdr:row>
      <xdr:rowOff>2552</xdr:rowOff>
    </xdr:to>
    <xdr:pic>
      <xdr:nvPicPr>
        <xdr:cNvPr id="81" name="図 80">
          <a:extLst>
            <a:ext uri="{FF2B5EF4-FFF2-40B4-BE49-F238E27FC236}">
              <a16:creationId xmlns:a16="http://schemas.microsoft.com/office/drawing/2014/main" id="{1A8E2BD0-5424-4E0F-A3FD-45DEA6BFBC22}"/>
            </a:ext>
          </a:extLst>
        </xdr:cNvPr>
        <xdr:cNvPicPr>
          <a:picLocks noChangeAspect="1"/>
        </xdr:cNvPicPr>
      </xdr:nvPicPr>
      <xdr:blipFill>
        <a:blip xmlns:r="http://schemas.openxmlformats.org/officeDocument/2006/relationships" r:embed="rId25"/>
        <a:stretch>
          <a:fillRect/>
        </a:stretch>
      </xdr:blipFill>
      <xdr:spPr>
        <a:xfrm>
          <a:off x="10040476" y="78732534"/>
          <a:ext cx="630076" cy="630076"/>
        </a:xfrm>
        <a:prstGeom prst="rect">
          <a:avLst/>
        </a:prstGeom>
      </xdr:spPr>
    </xdr:pic>
    <xdr:clientData/>
  </xdr:twoCellAnchor>
  <xdr:twoCellAnchor editAs="oneCell">
    <xdr:from>
      <xdr:col>4</xdr:col>
      <xdr:colOff>56030</xdr:colOff>
      <xdr:row>245</xdr:row>
      <xdr:rowOff>67234</xdr:rowOff>
    </xdr:from>
    <xdr:to>
      <xdr:col>6</xdr:col>
      <xdr:colOff>401103</xdr:colOff>
      <xdr:row>247</xdr:row>
      <xdr:rowOff>411</xdr:rowOff>
    </xdr:to>
    <xdr:pic>
      <xdr:nvPicPr>
        <xdr:cNvPr id="82" name="図 81">
          <a:extLst>
            <a:ext uri="{FF2B5EF4-FFF2-40B4-BE49-F238E27FC236}">
              <a16:creationId xmlns:a16="http://schemas.microsoft.com/office/drawing/2014/main" id="{A873C3FC-1496-4603-B971-626EC79209F1}"/>
            </a:ext>
          </a:extLst>
        </xdr:cNvPr>
        <xdr:cNvPicPr>
          <a:picLocks noChangeAspect="1"/>
        </xdr:cNvPicPr>
      </xdr:nvPicPr>
      <xdr:blipFill>
        <a:blip xmlns:r="http://schemas.openxmlformats.org/officeDocument/2006/relationships" r:embed="rId26"/>
        <a:stretch>
          <a:fillRect/>
        </a:stretch>
      </xdr:blipFill>
      <xdr:spPr>
        <a:xfrm>
          <a:off x="10051677" y="81511587"/>
          <a:ext cx="1286367" cy="627942"/>
        </a:xfrm>
        <a:prstGeom prst="rect">
          <a:avLst/>
        </a:prstGeom>
      </xdr:spPr>
    </xdr:pic>
    <xdr:clientData/>
  </xdr:twoCellAnchor>
  <xdr:twoCellAnchor editAs="oneCell">
    <xdr:from>
      <xdr:col>4</xdr:col>
      <xdr:colOff>56030</xdr:colOff>
      <xdr:row>213</xdr:row>
      <xdr:rowOff>44824</xdr:rowOff>
    </xdr:from>
    <xdr:to>
      <xdr:col>5</xdr:col>
      <xdr:colOff>207229</xdr:colOff>
      <xdr:row>214</xdr:row>
      <xdr:rowOff>325384</xdr:rowOff>
    </xdr:to>
    <xdr:pic>
      <xdr:nvPicPr>
        <xdr:cNvPr id="83" name="図 82">
          <a:extLst>
            <a:ext uri="{FF2B5EF4-FFF2-40B4-BE49-F238E27FC236}">
              <a16:creationId xmlns:a16="http://schemas.microsoft.com/office/drawing/2014/main" id="{076F7BDF-3F98-479E-BDDB-FAD9EAE51B4B}"/>
            </a:ext>
          </a:extLst>
        </xdr:cNvPr>
        <xdr:cNvPicPr>
          <a:picLocks noChangeAspect="1"/>
        </xdr:cNvPicPr>
      </xdr:nvPicPr>
      <xdr:blipFill>
        <a:blip xmlns:r="http://schemas.openxmlformats.org/officeDocument/2006/relationships" r:embed="rId16"/>
        <a:stretch>
          <a:fillRect/>
        </a:stretch>
      </xdr:blipFill>
      <xdr:spPr>
        <a:xfrm>
          <a:off x="10051677" y="70619471"/>
          <a:ext cx="621846" cy="627942"/>
        </a:xfrm>
        <a:prstGeom prst="rect">
          <a:avLst/>
        </a:prstGeom>
      </xdr:spPr>
    </xdr:pic>
    <xdr:clientData/>
  </xdr:twoCellAnchor>
  <xdr:oneCellAnchor>
    <xdr:from>
      <xdr:col>3</xdr:col>
      <xdr:colOff>4628029</xdr:colOff>
      <xdr:row>4</xdr:row>
      <xdr:rowOff>179294</xdr:rowOff>
    </xdr:from>
    <xdr:ext cx="3850021" cy="593912"/>
    <xdr:sp macro="" textlink="">
      <xdr:nvSpPr>
        <xdr:cNvPr id="84" name="四角形吹き出し 1">
          <a:extLst>
            <a:ext uri="{FF2B5EF4-FFF2-40B4-BE49-F238E27FC236}">
              <a16:creationId xmlns:a16="http://schemas.microsoft.com/office/drawing/2014/main" id="{502B5D14-B3DB-425B-9181-BBC94968ABA8}"/>
            </a:ext>
          </a:extLst>
        </xdr:cNvPr>
        <xdr:cNvSpPr/>
      </xdr:nvSpPr>
      <xdr:spPr>
        <a:xfrm>
          <a:off x="5165911" y="1423147"/>
          <a:ext cx="3850021" cy="593912"/>
        </a:xfrm>
        <a:prstGeom prst="wedgeRectCallout">
          <a:avLst>
            <a:gd name="adj1" fmla="val -48235"/>
            <a:gd name="adj2" fmla="val -15625"/>
          </a:avLst>
        </a:prstGeom>
        <a:solidFill>
          <a:srgbClr val="FFFF00"/>
        </a:solidFill>
        <a:ln w="9525"/>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ctr"/>
          <a:r>
            <a:rPr kumimoji="1" lang="ja-JP" altLang="en-US" sz="1600" b="1">
              <a:solidFill>
                <a:sysClr val="windowText" lastClr="000000"/>
              </a:solidFill>
            </a:rPr>
            <a:t>採点記入はこのシートでおこなう！</a:t>
          </a:r>
          <a:endParaRPr kumimoji="1" lang="en-US" altLang="ja-JP" sz="1600" b="1">
            <a:solidFill>
              <a:sysClr val="windowText" lastClr="000000"/>
            </a:solidFill>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absoluteAnchor>
    <xdr:pos x="0" y="0"/>
    <xdr:ext cx="9251709" cy="6052595"/>
    <xdr:graphicFrame macro="">
      <xdr:nvGraphicFramePr>
        <xdr:cNvPr id="2" name="グラフ 1">
          <a:extLst>
            <a:ext uri="{FF2B5EF4-FFF2-40B4-BE49-F238E27FC236}">
              <a16:creationId xmlns:a16="http://schemas.microsoft.com/office/drawing/2014/main" id="{2A7664FA-0E4F-4AE2-BBFF-F30BE2BF1E2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oneCellAnchor>
    <xdr:from>
      <xdr:col>3</xdr:col>
      <xdr:colOff>4819331</xdr:colOff>
      <xdr:row>0</xdr:row>
      <xdr:rowOff>0</xdr:rowOff>
    </xdr:from>
    <xdr:ext cx="4772906" cy="772895"/>
    <xdr:sp macro="" textlink="">
      <xdr:nvSpPr>
        <xdr:cNvPr id="2" name="四角形吹き出し 1">
          <a:extLst>
            <a:ext uri="{FF2B5EF4-FFF2-40B4-BE49-F238E27FC236}">
              <a16:creationId xmlns:a16="http://schemas.microsoft.com/office/drawing/2014/main" id="{FD4AEB7F-2BB8-4770-8E6B-4EB329B3C35B}"/>
            </a:ext>
          </a:extLst>
        </xdr:cNvPr>
        <xdr:cNvSpPr/>
      </xdr:nvSpPr>
      <xdr:spPr>
        <a:xfrm>
          <a:off x="5301184" y="0"/>
          <a:ext cx="4772906" cy="772895"/>
        </a:xfrm>
        <a:prstGeom prst="wedgeRectCallout">
          <a:avLst>
            <a:gd name="adj1" fmla="val 45029"/>
            <a:gd name="adj2" fmla="val 62536"/>
          </a:avLst>
        </a:prstGeom>
        <a:solidFill>
          <a:schemeClr val="accent5">
            <a:lumMod val="20000"/>
            <a:lumOff val="80000"/>
          </a:schemeClr>
        </a:solidFill>
        <a:ln w="9525"/>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t">
          <a:spAutoFit/>
        </a:bodyPr>
        <a:lstStyle/>
        <a:p>
          <a:pPr algn="l"/>
          <a:r>
            <a:rPr kumimoji="1" lang="ja-JP" altLang="en-US" sz="1050">
              <a:solidFill>
                <a:schemeClr val="tx2">
                  <a:lumMod val="60000"/>
                  <a:lumOff val="40000"/>
                </a:schemeClr>
              </a:solidFill>
            </a:rPr>
            <a:t>・灰色</a:t>
          </a:r>
          <a:r>
            <a:rPr kumimoji="1" lang="ja-JP" altLang="en-US" sz="1050">
              <a:solidFill>
                <a:sysClr val="windowText" lastClr="000000"/>
              </a:solidFill>
            </a:rPr>
            <a:t>のセルにＳＤＧｓとの関連性を追記、修正記入できる。</a:t>
          </a:r>
          <a:br>
            <a:rPr kumimoji="1" lang="en-US" altLang="ja-JP" sz="1050">
              <a:solidFill>
                <a:sysClr val="windowText" lastClr="000000"/>
              </a:solidFill>
            </a:rPr>
          </a:br>
          <a:r>
            <a:rPr kumimoji="1" lang="ja-JP" altLang="en-US" sz="1050">
              <a:solidFill>
                <a:sysClr val="windowText" lastClr="000000"/>
              </a:solidFill>
            </a:rPr>
            <a:t>  プルダウンで  ◎：おおいに関連性がある。もしくは、　○：やや関連が ある。</a:t>
          </a:r>
          <a:endParaRPr kumimoji="1" lang="en-US" altLang="ja-JP" sz="1050">
            <a:solidFill>
              <a:sysClr val="windowText" lastClr="000000"/>
            </a:solidFill>
          </a:endParaRPr>
        </a:p>
        <a:p>
          <a:pPr algn="l"/>
          <a:r>
            <a:rPr kumimoji="1" lang="ja-JP" altLang="en-US" sz="1050">
              <a:solidFill>
                <a:sysClr val="windowText" lastClr="000000"/>
              </a:solidFill>
            </a:rPr>
            <a:t>を選択する。追加、変更箇所は</a:t>
          </a:r>
          <a:r>
            <a:rPr kumimoji="1" lang="ja-JP" altLang="en-US" sz="1050">
              <a:solidFill>
                <a:srgbClr val="FF0000"/>
              </a:solidFill>
            </a:rPr>
            <a:t>赤字</a:t>
          </a:r>
          <a:r>
            <a:rPr kumimoji="1" lang="ja-JP" altLang="en-US" sz="1050">
              <a:solidFill>
                <a:sysClr val="windowText" lastClr="000000"/>
              </a:solidFill>
            </a:rPr>
            <a:t>になる。</a:t>
          </a:r>
          <a:endParaRPr kumimoji="1" lang="en-US" altLang="ja-JP" sz="1050">
            <a:solidFill>
              <a:sysClr val="windowText" lastClr="000000"/>
            </a:solidFill>
          </a:endParaRPr>
        </a:p>
        <a:p>
          <a:pPr algn="l"/>
          <a:r>
            <a:rPr kumimoji="1" lang="ja-JP" altLang="en-US" sz="1050">
              <a:solidFill>
                <a:sysClr val="windowText" lastClr="000000"/>
              </a:solidFill>
            </a:rPr>
            <a:t>・取組レベルは表の最下段行及び「ＳＤＧｓ」グラフに表示される。</a:t>
          </a:r>
          <a:endParaRPr kumimoji="1" lang="en-US" altLang="ja-JP" sz="1050">
            <a:solidFill>
              <a:sysClr val="windowText" lastClr="000000"/>
            </a:solidFill>
          </a:endParaRPr>
        </a:p>
      </xdr:txBody>
    </xdr:sp>
    <xdr:clientData fPrintsWithSheet="0"/>
  </xdr:oneCellAnchor>
  <xdr:twoCellAnchor editAs="oneCell">
    <xdr:from>
      <xdr:col>4</xdr:col>
      <xdr:colOff>56030</xdr:colOff>
      <xdr:row>3</xdr:row>
      <xdr:rowOff>44824</xdr:rowOff>
    </xdr:from>
    <xdr:to>
      <xdr:col>5</xdr:col>
      <xdr:colOff>305383</xdr:colOff>
      <xdr:row>5</xdr:row>
      <xdr:rowOff>70059</xdr:rowOff>
    </xdr:to>
    <xdr:pic>
      <xdr:nvPicPr>
        <xdr:cNvPr id="3" name="図 2">
          <a:extLst>
            <a:ext uri="{FF2B5EF4-FFF2-40B4-BE49-F238E27FC236}">
              <a16:creationId xmlns:a16="http://schemas.microsoft.com/office/drawing/2014/main" id="{A7BB5712-E6BC-4B3A-8CA2-7AB8BCC4397A}"/>
            </a:ext>
          </a:extLst>
        </xdr:cNvPr>
        <xdr:cNvPicPr>
          <a:picLocks noChangeAspect="1"/>
        </xdr:cNvPicPr>
      </xdr:nvPicPr>
      <xdr:blipFill>
        <a:blip xmlns:r="http://schemas.openxmlformats.org/officeDocument/2006/relationships" r:embed="rId1"/>
        <a:stretch>
          <a:fillRect/>
        </a:stretch>
      </xdr:blipFill>
      <xdr:spPr>
        <a:xfrm>
          <a:off x="10057280" y="930649"/>
          <a:ext cx="716078" cy="711036"/>
        </a:xfrm>
        <a:prstGeom prst="rect">
          <a:avLst/>
        </a:prstGeom>
      </xdr:spPr>
    </xdr:pic>
    <xdr:clientData/>
  </xdr:twoCellAnchor>
  <xdr:twoCellAnchor editAs="oneCell">
    <xdr:from>
      <xdr:col>4</xdr:col>
      <xdr:colOff>56030</xdr:colOff>
      <xdr:row>5</xdr:row>
      <xdr:rowOff>123265</xdr:rowOff>
    </xdr:from>
    <xdr:to>
      <xdr:col>5</xdr:col>
      <xdr:colOff>309113</xdr:colOff>
      <xdr:row>7</xdr:row>
      <xdr:rowOff>148501</xdr:rowOff>
    </xdr:to>
    <xdr:pic>
      <xdr:nvPicPr>
        <xdr:cNvPr id="4" name="図 3">
          <a:extLst>
            <a:ext uri="{FF2B5EF4-FFF2-40B4-BE49-F238E27FC236}">
              <a16:creationId xmlns:a16="http://schemas.microsoft.com/office/drawing/2014/main" id="{997D7E35-9404-40CB-8F2E-1AC903370199}"/>
            </a:ext>
          </a:extLst>
        </xdr:cNvPr>
        <xdr:cNvPicPr>
          <a:picLocks noChangeAspect="1"/>
        </xdr:cNvPicPr>
      </xdr:nvPicPr>
      <xdr:blipFill>
        <a:blip xmlns:r="http://schemas.openxmlformats.org/officeDocument/2006/relationships" r:embed="rId2"/>
        <a:stretch>
          <a:fillRect/>
        </a:stretch>
      </xdr:blipFill>
      <xdr:spPr>
        <a:xfrm>
          <a:off x="10057280" y="1694890"/>
          <a:ext cx="719808" cy="711035"/>
        </a:xfrm>
        <a:prstGeom prst="rect">
          <a:avLst/>
        </a:prstGeom>
      </xdr:spPr>
    </xdr:pic>
    <xdr:clientData/>
  </xdr:twoCellAnchor>
  <xdr:twoCellAnchor editAs="oneCell">
    <xdr:from>
      <xdr:col>4</xdr:col>
      <xdr:colOff>44824</xdr:colOff>
      <xdr:row>55</xdr:row>
      <xdr:rowOff>105334</xdr:rowOff>
    </xdr:from>
    <xdr:to>
      <xdr:col>5</xdr:col>
      <xdr:colOff>202827</xdr:colOff>
      <xdr:row>57</xdr:row>
      <xdr:rowOff>111256</xdr:rowOff>
    </xdr:to>
    <xdr:pic>
      <xdr:nvPicPr>
        <xdr:cNvPr id="5" name="図 4" descr="https://imacocollabo.or.jp/wp-content/uploads/2018/02/sdg_icon_06_ja-300x300.png">
          <a:extLst>
            <a:ext uri="{FF2B5EF4-FFF2-40B4-BE49-F238E27FC236}">
              <a16:creationId xmlns:a16="http://schemas.microsoft.com/office/drawing/2014/main" id="{B50B2248-31E2-4CBD-9544-52531825F60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6074" y="18269509"/>
          <a:ext cx="624728" cy="626409"/>
        </a:xfrm>
        <a:prstGeom prst="rect">
          <a:avLst/>
        </a:prstGeom>
        <a:noFill/>
        <a:ln>
          <a:noFill/>
        </a:ln>
      </xdr:spPr>
    </xdr:pic>
    <xdr:clientData/>
  </xdr:twoCellAnchor>
  <xdr:twoCellAnchor editAs="oneCell">
    <xdr:from>
      <xdr:col>4</xdr:col>
      <xdr:colOff>44829</xdr:colOff>
      <xdr:row>47</xdr:row>
      <xdr:rowOff>76765</xdr:rowOff>
    </xdr:from>
    <xdr:to>
      <xdr:col>5</xdr:col>
      <xdr:colOff>216122</xdr:colOff>
      <xdr:row>49</xdr:row>
      <xdr:rowOff>95977</xdr:rowOff>
    </xdr:to>
    <xdr:pic>
      <xdr:nvPicPr>
        <xdr:cNvPr id="6" name="図 5" descr="https://imacocollabo.or.jp/wp-content/uploads/2018/02/sdg_icon_13_ja-300x300.png">
          <a:extLst>
            <a:ext uri="{FF2B5EF4-FFF2-40B4-BE49-F238E27FC236}">
              <a16:creationId xmlns:a16="http://schemas.microsoft.com/office/drawing/2014/main" id="{004102F4-3BA6-4BE1-8BDA-568A5110008E}"/>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46079" y="15688240"/>
          <a:ext cx="638018" cy="639699"/>
        </a:xfrm>
        <a:prstGeom prst="rect">
          <a:avLst/>
        </a:prstGeom>
        <a:noFill/>
        <a:ln>
          <a:noFill/>
        </a:ln>
      </xdr:spPr>
    </xdr:pic>
    <xdr:clientData/>
  </xdr:twoCellAnchor>
  <xdr:twoCellAnchor editAs="oneCell">
    <xdr:from>
      <xdr:col>5</xdr:col>
      <xdr:colOff>268941</xdr:colOff>
      <xdr:row>73</xdr:row>
      <xdr:rowOff>89652</xdr:rowOff>
    </xdr:from>
    <xdr:to>
      <xdr:col>6</xdr:col>
      <xdr:colOff>428370</xdr:colOff>
      <xdr:row>75</xdr:row>
      <xdr:rowOff>97002</xdr:rowOff>
    </xdr:to>
    <xdr:pic>
      <xdr:nvPicPr>
        <xdr:cNvPr id="7" name="図 6">
          <a:extLst>
            <a:ext uri="{FF2B5EF4-FFF2-40B4-BE49-F238E27FC236}">
              <a16:creationId xmlns:a16="http://schemas.microsoft.com/office/drawing/2014/main" id="{D825F7D8-FAF8-492F-A622-59BE8DA0B26D}"/>
            </a:ext>
          </a:extLst>
        </xdr:cNvPr>
        <xdr:cNvPicPr>
          <a:picLocks noChangeAspect="1"/>
        </xdr:cNvPicPr>
      </xdr:nvPicPr>
      <xdr:blipFill>
        <a:blip xmlns:r="http://schemas.openxmlformats.org/officeDocument/2006/relationships" r:embed="rId5"/>
        <a:stretch>
          <a:fillRect/>
        </a:stretch>
      </xdr:blipFill>
      <xdr:spPr>
        <a:xfrm>
          <a:off x="10736916" y="23721177"/>
          <a:ext cx="626154" cy="627834"/>
        </a:xfrm>
        <a:prstGeom prst="rect">
          <a:avLst/>
        </a:prstGeom>
      </xdr:spPr>
    </xdr:pic>
    <xdr:clientData/>
  </xdr:twoCellAnchor>
  <xdr:twoCellAnchor editAs="oneCell">
    <xdr:from>
      <xdr:col>4</xdr:col>
      <xdr:colOff>56030</xdr:colOff>
      <xdr:row>73</xdr:row>
      <xdr:rowOff>89656</xdr:rowOff>
    </xdr:from>
    <xdr:to>
      <xdr:col>5</xdr:col>
      <xdr:colOff>212228</xdr:colOff>
      <xdr:row>75</xdr:row>
      <xdr:rowOff>90544</xdr:rowOff>
    </xdr:to>
    <xdr:pic>
      <xdr:nvPicPr>
        <xdr:cNvPr id="8" name="図 7">
          <a:extLst>
            <a:ext uri="{FF2B5EF4-FFF2-40B4-BE49-F238E27FC236}">
              <a16:creationId xmlns:a16="http://schemas.microsoft.com/office/drawing/2014/main" id="{2D36B541-2700-4F0B-BDF6-82755E5EBE55}"/>
            </a:ext>
          </a:extLst>
        </xdr:cNvPr>
        <xdr:cNvPicPr>
          <a:picLocks noChangeAspect="1"/>
        </xdr:cNvPicPr>
      </xdr:nvPicPr>
      <xdr:blipFill>
        <a:blip xmlns:r="http://schemas.openxmlformats.org/officeDocument/2006/relationships" r:embed="rId2"/>
        <a:stretch>
          <a:fillRect/>
        </a:stretch>
      </xdr:blipFill>
      <xdr:spPr>
        <a:xfrm>
          <a:off x="10057280" y="23721181"/>
          <a:ext cx="622923" cy="621372"/>
        </a:xfrm>
        <a:prstGeom prst="rect">
          <a:avLst/>
        </a:prstGeom>
      </xdr:spPr>
    </xdr:pic>
    <xdr:clientData/>
  </xdr:twoCellAnchor>
  <xdr:twoCellAnchor editAs="oneCell">
    <xdr:from>
      <xdr:col>4</xdr:col>
      <xdr:colOff>56030</xdr:colOff>
      <xdr:row>10</xdr:row>
      <xdr:rowOff>56030</xdr:rowOff>
    </xdr:from>
    <xdr:to>
      <xdr:col>5</xdr:col>
      <xdr:colOff>212913</xdr:colOff>
      <xdr:row>12</xdr:row>
      <xdr:rowOff>2802</xdr:rowOff>
    </xdr:to>
    <xdr:pic>
      <xdr:nvPicPr>
        <xdr:cNvPr id="9" name="図 8">
          <a:extLst>
            <a:ext uri="{FF2B5EF4-FFF2-40B4-BE49-F238E27FC236}">
              <a16:creationId xmlns:a16="http://schemas.microsoft.com/office/drawing/2014/main" id="{C82D33BE-0B9A-4CA9-AA8E-18B5BB02BD89}"/>
            </a:ext>
          </a:extLst>
        </xdr:cNvPr>
        <xdr:cNvPicPr>
          <a:picLocks noChangeAspect="1"/>
        </xdr:cNvPicPr>
      </xdr:nvPicPr>
      <xdr:blipFill>
        <a:blip xmlns:r="http://schemas.openxmlformats.org/officeDocument/2006/relationships" r:embed="rId1"/>
        <a:stretch>
          <a:fillRect/>
        </a:stretch>
      </xdr:blipFill>
      <xdr:spPr>
        <a:xfrm>
          <a:off x="10057280" y="3342155"/>
          <a:ext cx="623608" cy="623048"/>
        </a:xfrm>
        <a:prstGeom prst="rect">
          <a:avLst/>
        </a:prstGeom>
      </xdr:spPr>
    </xdr:pic>
    <xdr:clientData/>
  </xdr:twoCellAnchor>
  <xdr:twoCellAnchor editAs="oneCell">
    <xdr:from>
      <xdr:col>4</xdr:col>
      <xdr:colOff>56030</xdr:colOff>
      <xdr:row>12</xdr:row>
      <xdr:rowOff>44822</xdr:rowOff>
    </xdr:from>
    <xdr:to>
      <xdr:col>5</xdr:col>
      <xdr:colOff>216164</xdr:colOff>
      <xdr:row>13</xdr:row>
      <xdr:rowOff>324970</xdr:rowOff>
    </xdr:to>
    <xdr:pic>
      <xdr:nvPicPr>
        <xdr:cNvPr id="10" name="図 9">
          <a:extLst>
            <a:ext uri="{FF2B5EF4-FFF2-40B4-BE49-F238E27FC236}">
              <a16:creationId xmlns:a16="http://schemas.microsoft.com/office/drawing/2014/main" id="{E40BFF69-06BB-422D-9790-4A346E641D8F}"/>
            </a:ext>
          </a:extLst>
        </xdr:cNvPr>
        <xdr:cNvPicPr>
          <a:picLocks noChangeAspect="1"/>
        </xdr:cNvPicPr>
      </xdr:nvPicPr>
      <xdr:blipFill>
        <a:blip xmlns:r="http://schemas.openxmlformats.org/officeDocument/2006/relationships" r:embed="rId2"/>
        <a:stretch>
          <a:fillRect/>
        </a:stretch>
      </xdr:blipFill>
      <xdr:spPr>
        <a:xfrm>
          <a:off x="10057280" y="4016747"/>
          <a:ext cx="626859" cy="623048"/>
        </a:xfrm>
        <a:prstGeom prst="rect">
          <a:avLst/>
        </a:prstGeom>
      </xdr:spPr>
    </xdr:pic>
    <xdr:clientData/>
  </xdr:twoCellAnchor>
  <xdr:twoCellAnchor editAs="oneCell">
    <xdr:from>
      <xdr:col>4</xdr:col>
      <xdr:colOff>56035</xdr:colOff>
      <xdr:row>18</xdr:row>
      <xdr:rowOff>89650</xdr:rowOff>
    </xdr:from>
    <xdr:to>
      <xdr:col>5</xdr:col>
      <xdr:colOff>202052</xdr:colOff>
      <xdr:row>21</xdr:row>
      <xdr:rowOff>327470</xdr:rowOff>
    </xdr:to>
    <xdr:pic>
      <xdr:nvPicPr>
        <xdr:cNvPr id="11" name="図 10">
          <a:extLst>
            <a:ext uri="{FF2B5EF4-FFF2-40B4-BE49-F238E27FC236}">
              <a16:creationId xmlns:a16="http://schemas.microsoft.com/office/drawing/2014/main" id="{9DCA0E50-639D-4484-A49D-E6E4443B60BC}"/>
            </a:ext>
          </a:extLst>
        </xdr:cNvPr>
        <xdr:cNvPicPr>
          <a:picLocks noChangeAspect="1"/>
        </xdr:cNvPicPr>
      </xdr:nvPicPr>
      <xdr:blipFill>
        <a:blip xmlns:r="http://schemas.openxmlformats.org/officeDocument/2006/relationships" r:embed="rId6"/>
        <a:stretch>
          <a:fillRect/>
        </a:stretch>
      </xdr:blipFill>
      <xdr:spPr>
        <a:xfrm>
          <a:off x="10057285" y="6118975"/>
          <a:ext cx="612742" cy="1266520"/>
        </a:xfrm>
        <a:prstGeom prst="rect">
          <a:avLst/>
        </a:prstGeom>
      </xdr:spPr>
    </xdr:pic>
    <xdr:clientData/>
  </xdr:twoCellAnchor>
  <xdr:twoCellAnchor editAs="oneCell">
    <xdr:from>
      <xdr:col>4</xdr:col>
      <xdr:colOff>56031</xdr:colOff>
      <xdr:row>26</xdr:row>
      <xdr:rowOff>78442</xdr:rowOff>
    </xdr:from>
    <xdr:to>
      <xdr:col>5</xdr:col>
      <xdr:colOff>206244</xdr:colOff>
      <xdr:row>29</xdr:row>
      <xdr:rowOff>324971</xdr:rowOff>
    </xdr:to>
    <xdr:pic>
      <xdr:nvPicPr>
        <xdr:cNvPr id="12" name="図 11">
          <a:extLst>
            <a:ext uri="{FF2B5EF4-FFF2-40B4-BE49-F238E27FC236}">
              <a16:creationId xmlns:a16="http://schemas.microsoft.com/office/drawing/2014/main" id="{04D5C323-89BA-48AF-88AF-8F8E9C6F1FFF}"/>
            </a:ext>
          </a:extLst>
        </xdr:cNvPr>
        <xdr:cNvPicPr>
          <a:picLocks noChangeAspect="1"/>
        </xdr:cNvPicPr>
      </xdr:nvPicPr>
      <xdr:blipFill>
        <a:blip xmlns:r="http://schemas.openxmlformats.org/officeDocument/2006/relationships" r:embed="rId6"/>
        <a:stretch>
          <a:fillRect/>
        </a:stretch>
      </xdr:blipFill>
      <xdr:spPr>
        <a:xfrm>
          <a:off x="10057281" y="8850967"/>
          <a:ext cx="616938" cy="1275229"/>
        </a:xfrm>
        <a:prstGeom prst="rect">
          <a:avLst/>
        </a:prstGeom>
      </xdr:spPr>
    </xdr:pic>
    <xdr:clientData/>
  </xdr:twoCellAnchor>
  <xdr:twoCellAnchor editAs="oneCell">
    <xdr:from>
      <xdr:col>4</xdr:col>
      <xdr:colOff>67235</xdr:colOff>
      <xdr:row>31</xdr:row>
      <xdr:rowOff>246530</xdr:rowOff>
    </xdr:from>
    <xdr:to>
      <xdr:col>5</xdr:col>
      <xdr:colOff>143447</xdr:colOff>
      <xdr:row>33</xdr:row>
      <xdr:rowOff>98625</xdr:rowOff>
    </xdr:to>
    <xdr:pic>
      <xdr:nvPicPr>
        <xdr:cNvPr id="13" name="図 12">
          <a:extLst>
            <a:ext uri="{FF2B5EF4-FFF2-40B4-BE49-F238E27FC236}">
              <a16:creationId xmlns:a16="http://schemas.microsoft.com/office/drawing/2014/main" id="{40637BCA-89CF-4E92-9356-F9B8E74764E0}"/>
            </a:ext>
          </a:extLst>
        </xdr:cNvPr>
        <xdr:cNvPicPr>
          <a:picLocks noChangeAspect="1"/>
        </xdr:cNvPicPr>
      </xdr:nvPicPr>
      <xdr:blipFill>
        <a:blip xmlns:r="http://schemas.openxmlformats.org/officeDocument/2006/relationships" r:embed="rId1"/>
        <a:stretch>
          <a:fillRect/>
        </a:stretch>
      </xdr:blipFill>
      <xdr:spPr>
        <a:xfrm>
          <a:off x="10068485" y="10733555"/>
          <a:ext cx="542937" cy="537894"/>
        </a:xfrm>
        <a:prstGeom prst="rect">
          <a:avLst/>
        </a:prstGeom>
      </xdr:spPr>
    </xdr:pic>
    <xdr:clientData/>
  </xdr:twoCellAnchor>
  <xdr:twoCellAnchor editAs="oneCell">
    <xdr:from>
      <xdr:col>5</xdr:col>
      <xdr:colOff>168089</xdr:colOff>
      <xdr:row>31</xdr:row>
      <xdr:rowOff>246530</xdr:rowOff>
    </xdr:from>
    <xdr:to>
      <xdr:col>6</xdr:col>
      <xdr:colOff>241496</xdr:colOff>
      <xdr:row>33</xdr:row>
      <xdr:rowOff>93016</xdr:rowOff>
    </xdr:to>
    <xdr:pic>
      <xdr:nvPicPr>
        <xdr:cNvPr id="14" name="図 13">
          <a:extLst>
            <a:ext uri="{FF2B5EF4-FFF2-40B4-BE49-F238E27FC236}">
              <a16:creationId xmlns:a16="http://schemas.microsoft.com/office/drawing/2014/main" id="{F2FBB352-E5A9-46F4-961E-DBE94FBD83A4}"/>
            </a:ext>
          </a:extLst>
        </xdr:cNvPr>
        <xdr:cNvPicPr>
          <a:picLocks noChangeAspect="1"/>
        </xdr:cNvPicPr>
      </xdr:nvPicPr>
      <xdr:blipFill>
        <a:blip xmlns:r="http://schemas.openxmlformats.org/officeDocument/2006/relationships" r:embed="rId2"/>
        <a:stretch>
          <a:fillRect/>
        </a:stretch>
      </xdr:blipFill>
      <xdr:spPr>
        <a:xfrm>
          <a:off x="10636064" y="10733555"/>
          <a:ext cx="540132" cy="532285"/>
        </a:xfrm>
        <a:prstGeom prst="rect">
          <a:avLst/>
        </a:prstGeom>
      </xdr:spPr>
    </xdr:pic>
    <xdr:clientData/>
  </xdr:twoCellAnchor>
  <xdr:twoCellAnchor editAs="oneCell">
    <xdr:from>
      <xdr:col>4</xdr:col>
      <xdr:colOff>56030</xdr:colOff>
      <xdr:row>34</xdr:row>
      <xdr:rowOff>44824</xdr:rowOff>
    </xdr:from>
    <xdr:to>
      <xdr:col>5</xdr:col>
      <xdr:colOff>207229</xdr:colOff>
      <xdr:row>37</xdr:row>
      <xdr:rowOff>289044</xdr:rowOff>
    </xdr:to>
    <xdr:pic>
      <xdr:nvPicPr>
        <xdr:cNvPr id="15" name="図 14">
          <a:extLst>
            <a:ext uri="{FF2B5EF4-FFF2-40B4-BE49-F238E27FC236}">
              <a16:creationId xmlns:a16="http://schemas.microsoft.com/office/drawing/2014/main" id="{87329BCE-6276-4F0C-9A00-EEB62319880B}"/>
            </a:ext>
          </a:extLst>
        </xdr:cNvPr>
        <xdr:cNvPicPr>
          <a:picLocks noChangeAspect="1"/>
        </xdr:cNvPicPr>
      </xdr:nvPicPr>
      <xdr:blipFill>
        <a:blip xmlns:r="http://schemas.openxmlformats.org/officeDocument/2006/relationships" r:embed="rId7"/>
        <a:stretch>
          <a:fillRect/>
        </a:stretch>
      </xdr:blipFill>
      <xdr:spPr>
        <a:xfrm>
          <a:off x="10057280" y="11560549"/>
          <a:ext cx="617924" cy="1272920"/>
        </a:xfrm>
        <a:prstGeom prst="rect">
          <a:avLst/>
        </a:prstGeom>
      </xdr:spPr>
    </xdr:pic>
    <xdr:clientData/>
  </xdr:twoCellAnchor>
  <xdr:twoCellAnchor editAs="oneCell">
    <xdr:from>
      <xdr:col>5</xdr:col>
      <xdr:colOff>257737</xdr:colOff>
      <xdr:row>45</xdr:row>
      <xdr:rowOff>56031</xdr:rowOff>
    </xdr:from>
    <xdr:to>
      <xdr:col>6</xdr:col>
      <xdr:colOff>417166</xdr:colOff>
      <xdr:row>47</xdr:row>
      <xdr:rowOff>63381</xdr:rowOff>
    </xdr:to>
    <xdr:pic>
      <xdr:nvPicPr>
        <xdr:cNvPr id="16" name="図 15">
          <a:extLst>
            <a:ext uri="{FF2B5EF4-FFF2-40B4-BE49-F238E27FC236}">
              <a16:creationId xmlns:a16="http://schemas.microsoft.com/office/drawing/2014/main" id="{FC4EF899-9A36-4BBE-8AB5-28301660AEE3}"/>
            </a:ext>
          </a:extLst>
        </xdr:cNvPr>
        <xdr:cNvPicPr>
          <a:picLocks noChangeAspect="1"/>
        </xdr:cNvPicPr>
      </xdr:nvPicPr>
      <xdr:blipFill>
        <a:blip xmlns:r="http://schemas.openxmlformats.org/officeDocument/2006/relationships" r:embed="rId1"/>
        <a:stretch>
          <a:fillRect/>
        </a:stretch>
      </xdr:blipFill>
      <xdr:spPr>
        <a:xfrm>
          <a:off x="10725712" y="15019806"/>
          <a:ext cx="626154" cy="627835"/>
        </a:xfrm>
        <a:prstGeom prst="rect">
          <a:avLst/>
        </a:prstGeom>
      </xdr:spPr>
    </xdr:pic>
    <xdr:clientData/>
  </xdr:twoCellAnchor>
  <xdr:twoCellAnchor editAs="oneCell">
    <xdr:from>
      <xdr:col>4</xdr:col>
      <xdr:colOff>44826</xdr:colOff>
      <xdr:row>45</xdr:row>
      <xdr:rowOff>56032</xdr:rowOff>
    </xdr:from>
    <xdr:to>
      <xdr:col>5</xdr:col>
      <xdr:colOff>204255</xdr:colOff>
      <xdr:row>47</xdr:row>
      <xdr:rowOff>63382</xdr:rowOff>
    </xdr:to>
    <xdr:pic>
      <xdr:nvPicPr>
        <xdr:cNvPr id="17" name="図 16">
          <a:extLst>
            <a:ext uri="{FF2B5EF4-FFF2-40B4-BE49-F238E27FC236}">
              <a16:creationId xmlns:a16="http://schemas.microsoft.com/office/drawing/2014/main" id="{38735620-8AA0-40B2-954A-E319EB912934}"/>
            </a:ext>
          </a:extLst>
        </xdr:cNvPr>
        <xdr:cNvPicPr>
          <a:picLocks noChangeAspect="1"/>
        </xdr:cNvPicPr>
      </xdr:nvPicPr>
      <xdr:blipFill>
        <a:blip xmlns:r="http://schemas.openxmlformats.org/officeDocument/2006/relationships" r:embed="rId8"/>
        <a:stretch>
          <a:fillRect/>
        </a:stretch>
      </xdr:blipFill>
      <xdr:spPr>
        <a:xfrm>
          <a:off x="10046076" y="15019807"/>
          <a:ext cx="626154" cy="627835"/>
        </a:xfrm>
        <a:prstGeom prst="rect">
          <a:avLst/>
        </a:prstGeom>
      </xdr:spPr>
    </xdr:pic>
    <xdr:clientData/>
  </xdr:twoCellAnchor>
  <xdr:twoCellAnchor editAs="oneCell">
    <xdr:from>
      <xdr:col>5</xdr:col>
      <xdr:colOff>257735</xdr:colOff>
      <xdr:row>53</xdr:row>
      <xdr:rowOff>67233</xdr:rowOff>
    </xdr:from>
    <xdr:to>
      <xdr:col>6</xdr:col>
      <xdr:colOff>417164</xdr:colOff>
      <xdr:row>55</xdr:row>
      <xdr:rowOff>74583</xdr:rowOff>
    </xdr:to>
    <xdr:pic>
      <xdr:nvPicPr>
        <xdr:cNvPr id="18" name="図 17">
          <a:extLst>
            <a:ext uri="{FF2B5EF4-FFF2-40B4-BE49-F238E27FC236}">
              <a16:creationId xmlns:a16="http://schemas.microsoft.com/office/drawing/2014/main" id="{A4AA35BF-09B9-45E8-ACC2-2FF7E312FF60}"/>
            </a:ext>
          </a:extLst>
        </xdr:cNvPr>
        <xdr:cNvPicPr>
          <a:picLocks noChangeAspect="1"/>
        </xdr:cNvPicPr>
      </xdr:nvPicPr>
      <xdr:blipFill>
        <a:blip xmlns:r="http://schemas.openxmlformats.org/officeDocument/2006/relationships" r:embed="rId1"/>
        <a:stretch>
          <a:fillRect/>
        </a:stretch>
      </xdr:blipFill>
      <xdr:spPr>
        <a:xfrm>
          <a:off x="10725710" y="17583708"/>
          <a:ext cx="626154" cy="627835"/>
        </a:xfrm>
        <a:prstGeom prst="rect">
          <a:avLst/>
        </a:prstGeom>
      </xdr:spPr>
    </xdr:pic>
    <xdr:clientData/>
  </xdr:twoCellAnchor>
  <xdr:twoCellAnchor editAs="oneCell">
    <xdr:from>
      <xdr:col>4</xdr:col>
      <xdr:colOff>44824</xdr:colOff>
      <xdr:row>53</xdr:row>
      <xdr:rowOff>67234</xdr:rowOff>
    </xdr:from>
    <xdr:to>
      <xdr:col>5</xdr:col>
      <xdr:colOff>204253</xdr:colOff>
      <xdr:row>55</xdr:row>
      <xdr:rowOff>74584</xdr:rowOff>
    </xdr:to>
    <xdr:pic>
      <xdr:nvPicPr>
        <xdr:cNvPr id="19" name="図 18">
          <a:extLst>
            <a:ext uri="{FF2B5EF4-FFF2-40B4-BE49-F238E27FC236}">
              <a16:creationId xmlns:a16="http://schemas.microsoft.com/office/drawing/2014/main" id="{B45D653E-DFD2-44BA-B712-BFCDE6378742}"/>
            </a:ext>
          </a:extLst>
        </xdr:cNvPr>
        <xdr:cNvPicPr>
          <a:picLocks noChangeAspect="1"/>
        </xdr:cNvPicPr>
      </xdr:nvPicPr>
      <xdr:blipFill>
        <a:blip xmlns:r="http://schemas.openxmlformats.org/officeDocument/2006/relationships" r:embed="rId8"/>
        <a:stretch>
          <a:fillRect/>
        </a:stretch>
      </xdr:blipFill>
      <xdr:spPr>
        <a:xfrm>
          <a:off x="10046074" y="17583709"/>
          <a:ext cx="626154" cy="627835"/>
        </a:xfrm>
        <a:prstGeom prst="rect">
          <a:avLst/>
        </a:prstGeom>
      </xdr:spPr>
    </xdr:pic>
    <xdr:clientData/>
  </xdr:twoCellAnchor>
  <xdr:twoCellAnchor editAs="oneCell">
    <xdr:from>
      <xdr:col>5</xdr:col>
      <xdr:colOff>268946</xdr:colOff>
      <xdr:row>55</xdr:row>
      <xdr:rowOff>89649</xdr:rowOff>
    </xdr:from>
    <xdr:to>
      <xdr:col>6</xdr:col>
      <xdr:colOff>428375</xdr:colOff>
      <xdr:row>57</xdr:row>
      <xdr:rowOff>96997</xdr:rowOff>
    </xdr:to>
    <xdr:pic>
      <xdr:nvPicPr>
        <xdr:cNvPr id="20" name="図 19">
          <a:extLst>
            <a:ext uri="{FF2B5EF4-FFF2-40B4-BE49-F238E27FC236}">
              <a16:creationId xmlns:a16="http://schemas.microsoft.com/office/drawing/2014/main" id="{41182130-5C73-41EE-A067-8F164AC5064B}"/>
            </a:ext>
          </a:extLst>
        </xdr:cNvPr>
        <xdr:cNvPicPr>
          <a:picLocks noChangeAspect="1"/>
        </xdr:cNvPicPr>
      </xdr:nvPicPr>
      <xdr:blipFill>
        <a:blip xmlns:r="http://schemas.openxmlformats.org/officeDocument/2006/relationships" r:embed="rId9"/>
        <a:stretch>
          <a:fillRect/>
        </a:stretch>
      </xdr:blipFill>
      <xdr:spPr>
        <a:xfrm>
          <a:off x="10736921" y="18253824"/>
          <a:ext cx="626154" cy="627835"/>
        </a:xfrm>
        <a:prstGeom prst="rect">
          <a:avLst/>
        </a:prstGeom>
      </xdr:spPr>
    </xdr:pic>
    <xdr:clientData/>
  </xdr:twoCellAnchor>
  <xdr:twoCellAnchor editAs="oneCell">
    <xdr:from>
      <xdr:col>5</xdr:col>
      <xdr:colOff>246529</xdr:colOff>
      <xdr:row>63</xdr:row>
      <xdr:rowOff>44824</xdr:rowOff>
    </xdr:from>
    <xdr:to>
      <xdr:col>6</xdr:col>
      <xdr:colOff>405958</xdr:colOff>
      <xdr:row>65</xdr:row>
      <xdr:rowOff>52172</xdr:rowOff>
    </xdr:to>
    <xdr:pic>
      <xdr:nvPicPr>
        <xdr:cNvPr id="21" name="図 20">
          <a:extLst>
            <a:ext uri="{FF2B5EF4-FFF2-40B4-BE49-F238E27FC236}">
              <a16:creationId xmlns:a16="http://schemas.microsoft.com/office/drawing/2014/main" id="{AA291207-C145-4812-9686-34044D9AA1FA}"/>
            </a:ext>
          </a:extLst>
        </xdr:cNvPr>
        <xdr:cNvPicPr>
          <a:picLocks noChangeAspect="1"/>
        </xdr:cNvPicPr>
      </xdr:nvPicPr>
      <xdr:blipFill>
        <a:blip xmlns:r="http://schemas.openxmlformats.org/officeDocument/2006/relationships" r:embed="rId1"/>
        <a:stretch>
          <a:fillRect/>
        </a:stretch>
      </xdr:blipFill>
      <xdr:spPr>
        <a:xfrm>
          <a:off x="10714504" y="20761699"/>
          <a:ext cx="626154" cy="627835"/>
        </a:xfrm>
        <a:prstGeom prst="rect">
          <a:avLst/>
        </a:prstGeom>
      </xdr:spPr>
    </xdr:pic>
    <xdr:clientData/>
  </xdr:twoCellAnchor>
  <xdr:twoCellAnchor editAs="oneCell">
    <xdr:from>
      <xdr:col>4</xdr:col>
      <xdr:colOff>33618</xdr:colOff>
      <xdr:row>63</xdr:row>
      <xdr:rowOff>44825</xdr:rowOff>
    </xdr:from>
    <xdr:to>
      <xdr:col>5</xdr:col>
      <xdr:colOff>193047</xdr:colOff>
      <xdr:row>65</xdr:row>
      <xdr:rowOff>52173</xdr:rowOff>
    </xdr:to>
    <xdr:pic>
      <xdr:nvPicPr>
        <xdr:cNvPr id="22" name="図 21">
          <a:extLst>
            <a:ext uri="{FF2B5EF4-FFF2-40B4-BE49-F238E27FC236}">
              <a16:creationId xmlns:a16="http://schemas.microsoft.com/office/drawing/2014/main" id="{85218A5D-7B00-46E8-B53A-AC8F6959DAB8}"/>
            </a:ext>
          </a:extLst>
        </xdr:cNvPr>
        <xdr:cNvPicPr>
          <a:picLocks noChangeAspect="1"/>
        </xdr:cNvPicPr>
      </xdr:nvPicPr>
      <xdr:blipFill>
        <a:blip xmlns:r="http://schemas.openxmlformats.org/officeDocument/2006/relationships" r:embed="rId8"/>
        <a:stretch>
          <a:fillRect/>
        </a:stretch>
      </xdr:blipFill>
      <xdr:spPr>
        <a:xfrm>
          <a:off x="10034868" y="20761700"/>
          <a:ext cx="626154" cy="627835"/>
        </a:xfrm>
        <a:prstGeom prst="rect">
          <a:avLst/>
        </a:prstGeom>
      </xdr:spPr>
    </xdr:pic>
    <xdr:clientData/>
  </xdr:twoCellAnchor>
  <xdr:twoCellAnchor editAs="oneCell">
    <xdr:from>
      <xdr:col>5</xdr:col>
      <xdr:colOff>268941</xdr:colOff>
      <xdr:row>71</xdr:row>
      <xdr:rowOff>44823</xdr:rowOff>
    </xdr:from>
    <xdr:to>
      <xdr:col>6</xdr:col>
      <xdr:colOff>428370</xdr:colOff>
      <xdr:row>73</xdr:row>
      <xdr:rowOff>38563</xdr:rowOff>
    </xdr:to>
    <xdr:pic>
      <xdr:nvPicPr>
        <xdr:cNvPr id="23" name="図 22">
          <a:extLst>
            <a:ext uri="{FF2B5EF4-FFF2-40B4-BE49-F238E27FC236}">
              <a16:creationId xmlns:a16="http://schemas.microsoft.com/office/drawing/2014/main" id="{2DBFE44D-BA11-4D93-AF9E-AD73FE976086}"/>
            </a:ext>
          </a:extLst>
        </xdr:cNvPr>
        <xdr:cNvPicPr>
          <a:picLocks noChangeAspect="1"/>
        </xdr:cNvPicPr>
      </xdr:nvPicPr>
      <xdr:blipFill>
        <a:blip xmlns:r="http://schemas.openxmlformats.org/officeDocument/2006/relationships" r:embed="rId1"/>
        <a:stretch>
          <a:fillRect/>
        </a:stretch>
      </xdr:blipFill>
      <xdr:spPr>
        <a:xfrm>
          <a:off x="10736916" y="23028648"/>
          <a:ext cx="626154" cy="627835"/>
        </a:xfrm>
        <a:prstGeom prst="rect">
          <a:avLst/>
        </a:prstGeom>
      </xdr:spPr>
    </xdr:pic>
    <xdr:clientData/>
  </xdr:twoCellAnchor>
  <xdr:twoCellAnchor editAs="oneCell">
    <xdr:from>
      <xdr:col>4</xdr:col>
      <xdr:colOff>56030</xdr:colOff>
      <xdr:row>71</xdr:row>
      <xdr:rowOff>44824</xdr:rowOff>
    </xdr:from>
    <xdr:to>
      <xdr:col>5</xdr:col>
      <xdr:colOff>215459</xdr:colOff>
      <xdr:row>73</xdr:row>
      <xdr:rowOff>38564</xdr:rowOff>
    </xdr:to>
    <xdr:pic>
      <xdr:nvPicPr>
        <xdr:cNvPr id="24" name="図 23">
          <a:extLst>
            <a:ext uri="{FF2B5EF4-FFF2-40B4-BE49-F238E27FC236}">
              <a16:creationId xmlns:a16="http://schemas.microsoft.com/office/drawing/2014/main" id="{D5B6C68C-9177-4CBA-BAD8-5BA4284C8DBC}"/>
            </a:ext>
          </a:extLst>
        </xdr:cNvPr>
        <xdr:cNvPicPr>
          <a:picLocks noChangeAspect="1"/>
        </xdr:cNvPicPr>
      </xdr:nvPicPr>
      <xdr:blipFill>
        <a:blip xmlns:r="http://schemas.openxmlformats.org/officeDocument/2006/relationships" r:embed="rId8"/>
        <a:stretch>
          <a:fillRect/>
        </a:stretch>
      </xdr:blipFill>
      <xdr:spPr>
        <a:xfrm>
          <a:off x="10057280" y="23028649"/>
          <a:ext cx="626154" cy="627835"/>
        </a:xfrm>
        <a:prstGeom prst="rect">
          <a:avLst/>
        </a:prstGeom>
      </xdr:spPr>
    </xdr:pic>
    <xdr:clientData/>
  </xdr:twoCellAnchor>
  <xdr:twoCellAnchor editAs="oneCell">
    <xdr:from>
      <xdr:col>4</xdr:col>
      <xdr:colOff>56030</xdr:colOff>
      <xdr:row>97</xdr:row>
      <xdr:rowOff>67236</xdr:rowOff>
    </xdr:from>
    <xdr:to>
      <xdr:col>5</xdr:col>
      <xdr:colOff>213325</xdr:colOff>
      <xdr:row>99</xdr:row>
      <xdr:rowOff>54842</xdr:rowOff>
    </xdr:to>
    <xdr:pic>
      <xdr:nvPicPr>
        <xdr:cNvPr id="25" name="図 24">
          <a:extLst>
            <a:ext uri="{FF2B5EF4-FFF2-40B4-BE49-F238E27FC236}">
              <a16:creationId xmlns:a16="http://schemas.microsoft.com/office/drawing/2014/main" id="{C1577DFE-CF93-4C5E-B3B4-6FFED71FD8B9}"/>
            </a:ext>
          </a:extLst>
        </xdr:cNvPr>
        <xdr:cNvPicPr>
          <a:picLocks noChangeAspect="1"/>
        </xdr:cNvPicPr>
      </xdr:nvPicPr>
      <xdr:blipFill>
        <a:blip xmlns:r="http://schemas.openxmlformats.org/officeDocument/2006/relationships" r:embed="rId10"/>
        <a:stretch>
          <a:fillRect/>
        </a:stretch>
      </xdr:blipFill>
      <xdr:spPr>
        <a:xfrm>
          <a:off x="10057280" y="31185411"/>
          <a:ext cx="624020" cy="618977"/>
        </a:xfrm>
        <a:prstGeom prst="rect">
          <a:avLst/>
        </a:prstGeom>
      </xdr:spPr>
    </xdr:pic>
    <xdr:clientData/>
  </xdr:twoCellAnchor>
  <xdr:twoCellAnchor editAs="oneCell">
    <xdr:from>
      <xdr:col>4</xdr:col>
      <xdr:colOff>33622</xdr:colOff>
      <xdr:row>111</xdr:row>
      <xdr:rowOff>33627</xdr:rowOff>
    </xdr:from>
    <xdr:to>
      <xdr:col>5</xdr:col>
      <xdr:colOff>189820</xdr:colOff>
      <xdr:row>113</xdr:row>
      <xdr:rowOff>24108</xdr:rowOff>
    </xdr:to>
    <xdr:pic>
      <xdr:nvPicPr>
        <xdr:cNvPr id="26" name="図 25">
          <a:extLst>
            <a:ext uri="{FF2B5EF4-FFF2-40B4-BE49-F238E27FC236}">
              <a16:creationId xmlns:a16="http://schemas.microsoft.com/office/drawing/2014/main" id="{EC165AE6-8A25-4583-B93D-025EE824B923}"/>
            </a:ext>
          </a:extLst>
        </xdr:cNvPr>
        <xdr:cNvPicPr>
          <a:picLocks noChangeAspect="1"/>
        </xdr:cNvPicPr>
      </xdr:nvPicPr>
      <xdr:blipFill>
        <a:blip xmlns:r="http://schemas.openxmlformats.org/officeDocument/2006/relationships" r:embed="rId2"/>
        <a:stretch>
          <a:fillRect/>
        </a:stretch>
      </xdr:blipFill>
      <xdr:spPr>
        <a:xfrm>
          <a:off x="10034872" y="35685702"/>
          <a:ext cx="622923" cy="619131"/>
        </a:xfrm>
        <a:prstGeom prst="rect">
          <a:avLst/>
        </a:prstGeom>
      </xdr:spPr>
    </xdr:pic>
    <xdr:clientData/>
  </xdr:twoCellAnchor>
  <xdr:twoCellAnchor editAs="oneCell">
    <xdr:from>
      <xdr:col>5</xdr:col>
      <xdr:colOff>224101</xdr:colOff>
      <xdr:row>109</xdr:row>
      <xdr:rowOff>56029</xdr:rowOff>
    </xdr:from>
    <xdr:to>
      <xdr:col>6</xdr:col>
      <xdr:colOff>383530</xdr:colOff>
      <xdr:row>111</xdr:row>
      <xdr:rowOff>59776</xdr:rowOff>
    </xdr:to>
    <xdr:pic>
      <xdr:nvPicPr>
        <xdr:cNvPr id="27" name="図 26">
          <a:extLst>
            <a:ext uri="{FF2B5EF4-FFF2-40B4-BE49-F238E27FC236}">
              <a16:creationId xmlns:a16="http://schemas.microsoft.com/office/drawing/2014/main" id="{C20FDB5B-AEBF-4747-8146-33D0C1205D37}"/>
            </a:ext>
          </a:extLst>
        </xdr:cNvPr>
        <xdr:cNvPicPr>
          <a:picLocks noChangeAspect="1"/>
        </xdr:cNvPicPr>
      </xdr:nvPicPr>
      <xdr:blipFill>
        <a:blip xmlns:r="http://schemas.openxmlformats.org/officeDocument/2006/relationships" r:embed="rId1"/>
        <a:stretch>
          <a:fillRect/>
        </a:stretch>
      </xdr:blipFill>
      <xdr:spPr>
        <a:xfrm>
          <a:off x="10692076" y="35022304"/>
          <a:ext cx="626154" cy="625594"/>
        </a:xfrm>
        <a:prstGeom prst="rect">
          <a:avLst/>
        </a:prstGeom>
      </xdr:spPr>
    </xdr:pic>
    <xdr:clientData/>
  </xdr:twoCellAnchor>
  <xdr:twoCellAnchor editAs="oneCell">
    <xdr:from>
      <xdr:col>4</xdr:col>
      <xdr:colOff>44824</xdr:colOff>
      <xdr:row>84</xdr:row>
      <xdr:rowOff>44824</xdr:rowOff>
    </xdr:from>
    <xdr:to>
      <xdr:col>5</xdr:col>
      <xdr:colOff>214312</xdr:colOff>
      <xdr:row>86</xdr:row>
      <xdr:rowOff>48625</xdr:rowOff>
    </xdr:to>
    <xdr:pic>
      <xdr:nvPicPr>
        <xdr:cNvPr id="28" name="図 27">
          <a:extLst>
            <a:ext uri="{FF2B5EF4-FFF2-40B4-BE49-F238E27FC236}">
              <a16:creationId xmlns:a16="http://schemas.microsoft.com/office/drawing/2014/main" id="{5F7917B6-1132-4F1E-BAA8-07BE47826E0C}"/>
            </a:ext>
          </a:extLst>
        </xdr:cNvPr>
        <xdr:cNvPicPr>
          <a:picLocks noChangeAspect="1"/>
        </xdr:cNvPicPr>
      </xdr:nvPicPr>
      <xdr:blipFill>
        <a:blip xmlns:r="http://schemas.openxmlformats.org/officeDocument/2006/relationships" r:embed="rId11"/>
        <a:stretch>
          <a:fillRect/>
        </a:stretch>
      </xdr:blipFill>
      <xdr:spPr>
        <a:xfrm>
          <a:off x="10046074" y="27200599"/>
          <a:ext cx="636213" cy="637894"/>
        </a:xfrm>
        <a:prstGeom prst="rect">
          <a:avLst/>
        </a:prstGeom>
      </xdr:spPr>
    </xdr:pic>
    <xdr:clientData/>
  </xdr:twoCellAnchor>
  <xdr:twoCellAnchor editAs="oneCell">
    <xdr:from>
      <xdr:col>4</xdr:col>
      <xdr:colOff>33622</xdr:colOff>
      <xdr:row>109</xdr:row>
      <xdr:rowOff>56034</xdr:rowOff>
    </xdr:from>
    <xdr:to>
      <xdr:col>5</xdr:col>
      <xdr:colOff>193051</xdr:colOff>
      <xdr:row>111</xdr:row>
      <xdr:rowOff>59781</xdr:rowOff>
    </xdr:to>
    <xdr:pic>
      <xdr:nvPicPr>
        <xdr:cNvPr id="29" name="図 28">
          <a:extLst>
            <a:ext uri="{FF2B5EF4-FFF2-40B4-BE49-F238E27FC236}">
              <a16:creationId xmlns:a16="http://schemas.microsoft.com/office/drawing/2014/main" id="{9BA03B2D-1CB2-4FC8-9345-A629107C613C}"/>
            </a:ext>
          </a:extLst>
        </xdr:cNvPr>
        <xdr:cNvPicPr>
          <a:picLocks noChangeAspect="1"/>
        </xdr:cNvPicPr>
      </xdr:nvPicPr>
      <xdr:blipFill>
        <a:blip xmlns:r="http://schemas.openxmlformats.org/officeDocument/2006/relationships" r:embed="rId12"/>
        <a:stretch>
          <a:fillRect/>
        </a:stretch>
      </xdr:blipFill>
      <xdr:spPr>
        <a:xfrm>
          <a:off x="10034872" y="35022309"/>
          <a:ext cx="626154" cy="625594"/>
        </a:xfrm>
        <a:prstGeom prst="rect">
          <a:avLst/>
        </a:prstGeom>
      </xdr:spPr>
    </xdr:pic>
    <xdr:clientData/>
  </xdr:twoCellAnchor>
  <xdr:twoCellAnchor editAs="oneCell">
    <xdr:from>
      <xdr:col>4</xdr:col>
      <xdr:colOff>44841</xdr:colOff>
      <xdr:row>118</xdr:row>
      <xdr:rowOff>56034</xdr:rowOff>
    </xdr:from>
    <xdr:to>
      <xdr:col>5</xdr:col>
      <xdr:colOff>201039</xdr:colOff>
      <xdr:row>120</xdr:row>
      <xdr:rowOff>46515</xdr:rowOff>
    </xdr:to>
    <xdr:pic>
      <xdr:nvPicPr>
        <xdr:cNvPr id="30" name="図 29">
          <a:extLst>
            <a:ext uri="{FF2B5EF4-FFF2-40B4-BE49-F238E27FC236}">
              <a16:creationId xmlns:a16="http://schemas.microsoft.com/office/drawing/2014/main" id="{FCAA7B90-D354-4BE4-9E64-FD55B2A6256A}"/>
            </a:ext>
          </a:extLst>
        </xdr:cNvPr>
        <xdr:cNvPicPr>
          <a:picLocks noChangeAspect="1"/>
        </xdr:cNvPicPr>
      </xdr:nvPicPr>
      <xdr:blipFill>
        <a:blip xmlns:r="http://schemas.openxmlformats.org/officeDocument/2006/relationships" r:embed="rId2"/>
        <a:stretch>
          <a:fillRect/>
        </a:stretch>
      </xdr:blipFill>
      <xdr:spPr>
        <a:xfrm>
          <a:off x="10046091" y="38108409"/>
          <a:ext cx="622923" cy="619132"/>
        </a:xfrm>
        <a:prstGeom prst="rect">
          <a:avLst/>
        </a:prstGeom>
      </xdr:spPr>
    </xdr:pic>
    <xdr:clientData/>
  </xdr:twoCellAnchor>
  <xdr:twoCellAnchor editAs="oneCell">
    <xdr:from>
      <xdr:col>5</xdr:col>
      <xdr:colOff>235327</xdr:colOff>
      <xdr:row>118</xdr:row>
      <xdr:rowOff>56034</xdr:rowOff>
    </xdr:from>
    <xdr:to>
      <xdr:col>6</xdr:col>
      <xdr:colOff>394756</xdr:colOff>
      <xdr:row>120</xdr:row>
      <xdr:rowOff>59781</xdr:rowOff>
    </xdr:to>
    <xdr:pic>
      <xdr:nvPicPr>
        <xdr:cNvPr id="31" name="図 30">
          <a:extLst>
            <a:ext uri="{FF2B5EF4-FFF2-40B4-BE49-F238E27FC236}">
              <a16:creationId xmlns:a16="http://schemas.microsoft.com/office/drawing/2014/main" id="{1CAB1DB6-F2C9-4C34-8E26-EC51D307201F}"/>
            </a:ext>
          </a:extLst>
        </xdr:cNvPr>
        <xdr:cNvPicPr>
          <a:picLocks noChangeAspect="1"/>
        </xdr:cNvPicPr>
      </xdr:nvPicPr>
      <xdr:blipFill>
        <a:blip xmlns:r="http://schemas.openxmlformats.org/officeDocument/2006/relationships" r:embed="rId13"/>
        <a:stretch>
          <a:fillRect/>
        </a:stretch>
      </xdr:blipFill>
      <xdr:spPr>
        <a:xfrm>
          <a:off x="10703302" y="38108409"/>
          <a:ext cx="626154" cy="625594"/>
        </a:xfrm>
        <a:prstGeom prst="rect">
          <a:avLst/>
        </a:prstGeom>
      </xdr:spPr>
    </xdr:pic>
    <xdr:clientData/>
  </xdr:twoCellAnchor>
  <xdr:twoCellAnchor editAs="oneCell">
    <xdr:from>
      <xdr:col>4</xdr:col>
      <xdr:colOff>56030</xdr:colOff>
      <xdr:row>123</xdr:row>
      <xdr:rowOff>56030</xdr:rowOff>
    </xdr:from>
    <xdr:to>
      <xdr:col>5</xdr:col>
      <xdr:colOff>213325</xdr:colOff>
      <xdr:row>124</xdr:row>
      <xdr:rowOff>357708</xdr:rowOff>
    </xdr:to>
    <xdr:pic>
      <xdr:nvPicPr>
        <xdr:cNvPr id="32" name="図 31">
          <a:extLst>
            <a:ext uri="{FF2B5EF4-FFF2-40B4-BE49-F238E27FC236}">
              <a16:creationId xmlns:a16="http://schemas.microsoft.com/office/drawing/2014/main" id="{A11F8D99-AA64-493B-AB13-2B40DBA831AC}"/>
            </a:ext>
          </a:extLst>
        </xdr:cNvPr>
        <xdr:cNvPicPr>
          <a:picLocks noChangeAspect="1"/>
        </xdr:cNvPicPr>
      </xdr:nvPicPr>
      <xdr:blipFill>
        <a:blip xmlns:r="http://schemas.openxmlformats.org/officeDocument/2006/relationships" r:embed="rId14"/>
        <a:stretch>
          <a:fillRect/>
        </a:stretch>
      </xdr:blipFill>
      <xdr:spPr>
        <a:xfrm>
          <a:off x="10057280" y="39822905"/>
          <a:ext cx="624020" cy="617364"/>
        </a:xfrm>
        <a:prstGeom prst="rect">
          <a:avLst/>
        </a:prstGeom>
      </xdr:spPr>
    </xdr:pic>
    <xdr:clientData/>
  </xdr:twoCellAnchor>
  <xdr:twoCellAnchor editAs="oneCell">
    <xdr:from>
      <xdr:col>4</xdr:col>
      <xdr:colOff>56035</xdr:colOff>
      <xdr:row>129</xdr:row>
      <xdr:rowOff>56034</xdr:rowOff>
    </xdr:from>
    <xdr:to>
      <xdr:col>5</xdr:col>
      <xdr:colOff>215464</xdr:colOff>
      <xdr:row>131</xdr:row>
      <xdr:rowOff>32567</xdr:rowOff>
    </xdr:to>
    <xdr:pic>
      <xdr:nvPicPr>
        <xdr:cNvPr id="33" name="図 32">
          <a:extLst>
            <a:ext uri="{FF2B5EF4-FFF2-40B4-BE49-F238E27FC236}">
              <a16:creationId xmlns:a16="http://schemas.microsoft.com/office/drawing/2014/main" id="{3F279499-4F4E-42C2-9750-C7150EBEA822}"/>
            </a:ext>
          </a:extLst>
        </xdr:cNvPr>
        <xdr:cNvPicPr>
          <a:picLocks noChangeAspect="1"/>
        </xdr:cNvPicPr>
      </xdr:nvPicPr>
      <xdr:blipFill>
        <a:blip xmlns:r="http://schemas.openxmlformats.org/officeDocument/2006/relationships" r:embed="rId8"/>
        <a:stretch>
          <a:fillRect/>
        </a:stretch>
      </xdr:blipFill>
      <xdr:spPr>
        <a:xfrm>
          <a:off x="10057285" y="42032709"/>
          <a:ext cx="626154" cy="625593"/>
        </a:xfrm>
        <a:prstGeom prst="rect">
          <a:avLst/>
        </a:prstGeom>
      </xdr:spPr>
    </xdr:pic>
    <xdr:clientData/>
  </xdr:twoCellAnchor>
  <xdr:twoCellAnchor editAs="oneCell">
    <xdr:from>
      <xdr:col>4</xdr:col>
      <xdr:colOff>44822</xdr:colOff>
      <xdr:row>138</xdr:row>
      <xdr:rowOff>44823</xdr:rowOff>
    </xdr:from>
    <xdr:to>
      <xdr:col>5</xdr:col>
      <xdr:colOff>204251</xdr:colOff>
      <xdr:row>139</xdr:row>
      <xdr:rowOff>327517</xdr:rowOff>
    </xdr:to>
    <xdr:pic>
      <xdr:nvPicPr>
        <xdr:cNvPr id="34" name="図 33">
          <a:extLst>
            <a:ext uri="{FF2B5EF4-FFF2-40B4-BE49-F238E27FC236}">
              <a16:creationId xmlns:a16="http://schemas.microsoft.com/office/drawing/2014/main" id="{09336981-64ED-4F37-9E85-F27A3734521C}"/>
            </a:ext>
          </a:extLst>
        </xdr:cNvPr>
        <xdr:cNvPicPr>
          <a:picLocks noChangeAspect="1"/>
        </xdr:cNvPicPr>
      </xdr:nvPicPr>
      <xdr:blipFill>
        <a:blip xmlns:r="http://schemas.openxmlformats.org/officeDocument/2006/relationships" r:embed="rId1"/>
        <a:stretch>
          <a:fillRect/>
        </a:stretch>
      </xdr:blipFill>
      <xdr:spPr>
        <a:xfrm>
          <a:off x="10046072" y="44840898"/>
          <a:ext cx="626154" cy="625593"/>
        </a:xfrm>
        <a:prstGeom prst="rect">
          <a:avLst/>
        </a:prstGeom>
      </xdr:spPr>
    </xdr:pic>
    <xdr:clientData/>
  </xdr:twoCellAnchor>
  <xdr:twoCellAnchor editAs="oneCell">
    <xdr:from>
      <xdr:col>5</xdr:col>
      <xdr:colOff>257735</xdr:colOff>
      <xdr:row>138</xdr:row>
      <xdr:rowOff>44823</xdr:rowOff>
    </xdr:from>
    <xdr:to>
      <xdr:col>6</xdr:col>
      <xdr:colOff>413933</xdr:colOff>
      <xdr:row>139</xdr:row>
      <xdr:rowOff>321055</xdr:rowOff>
    </xdr:to>
    <xdr:pic>
      <xdr:nvPicPr>
        <xdr:cNvPr id="35" name="図 34">
          <a:extLst>
            <a:ext uri="{FF2B5EF4-FFF2-40B4-BE49-F238E27FC236}">
              <a16:creationId xmlns:a16="http://schemas.microsoft.com/office/drawing/2014/main" id="{A64B2C17-1967-4DC0-8F98-BE5763CC7B9B}"/>
            </a:ext>
          </a:extLst>
        </xdr:cNvPr>
        <xdr:cNvPicPr>
          <a:picLocks noChangeAspect="1"/>
        </xdr:cNvPicPr>
      </xdr:nvPicPr>
      <xdr:blipFill>
        <a:blip xmlns:r="http://schemas.openxmlformats.org/officeDocument/2006/relationships" r:embed="rId2"/>
        <a:stretch>
          <a:fillRect/>
        </a:stretch>
      </xdr:blipFill>
      <xdr:spPr>
        <a:xfrm>
          <a:off x="10725710" y="44840898"/>
          <a:ext cx="622923" cy="619131"/>
        </a:xfrm>
        <a:prstGeom prst="rect">
          <a:avLst/>
        </a:prstGeom>
      </xdr:spPr>
    </xdr:pic>
    <xdr:clientData/>
  </xdr:twoCellAnchor>
  <xdr:twoCellAnchor editAs="oneCell">
    <xdr:from>
      <xdr:col>4</xdr:col>
      <xdr:colOff>56030</xdr:colOff>
      <xdr:row>142</xdr:row>
      <xdr:rowOff>44828</xdr:rowOff>
    </xdr:from>
    <xdr:to>
      <xdr:col>5</xdr:col>
      <xdr:colOff>213325</xdr:colOff>
      <xdr:row>143</xdr:row>
      <xdr:rowOff>325388</xdr:rowOff>
    </xdr:to>
    <xdr:pic>
      <xdr:nvPicPr>
        <xdr:cNvPr id="36" name="図 35">
          <a:extLst>
            <a:ext uri="{FF2B5EF4-FFF2-40B4-BE49-F238E27FC236}">
              <a16:creationId xmlns:a16="http://schemas.microsoft.com/office/drawing/2014/main" id="{DF08477B-32B9-45BD-9C4B-3BE88C024512}"/>
            </a:ext>
          </a:extLst>
        </xdr:cNvPr>
        <xdr:cNvPicPr>
          <a:picLocks noChangeAspect="1"/>
        </xdr:cNvPicPr>
      </xdr:nvPicPr>
      <xdr:blipFill>
        <a:blip xmlns:r="http://schemas.openxmlformats.org/officeDocument/2006/relationships" r:embed="rId15"/>
        <a:stretch>
          <a:fillRect/>
        </a:stretch>
      </xdr:blipFill>
      <xdr:spPr>
        <a:xfrm>
          <a:off x="10057280" y="46281899"/>
          <a:ext cx="619938" cy="620739"/>
        </a:xfrm>
        <a:prstGeom prst="rect">
          <a:avLst/>
        </a:prstGeom>
      </xdr:spPr>
    </xdr:pic>
    <xdr:clientData/>
  </xdr:twoCellAnchor>
  <xdr:twoCellAnchor editAs="oneCell">
    <xdr:from>
      <xdr:col>5</xdr:col>
      <xdr:colOff>257740</xdr:colOff>
      <xdr:row>142</xdr:row>
      <xdr:rowOff>44828</xdr:rowOff>
    </xdr:from>
    <xdr:to>
      <xdr:col>6</xdr:col>
      <xdr:colOff>417169</xdr:colOff>
      <xdr:row>143</xdr:row>
      <xdr:rowOff>327522</xdr:rowOff>
    </xdr:to>
    <xdr:pic>
      <xdr:nvPicPr>
        <xdr:cNvPr id="37" name="図 36">
          <a:extLst>
            <a:ext uri="{FF2B5EF4-FFF2-40B4-BE49-F238E27FC236}">
              <a16:creationId xmlns:a16="http://schemas.microsoft.com/office/drawing/2014/main" id="{38099DA0-F730-45AD-B000-170CECD3F324}"/>
            </a:ext>
          </a:extLst>
        </xdr:cNvPr>
        <xdr:cNvPicPr>
          <a:picLocks noChangeAspect="1"/>
        </xdr:cNvPicPr>
      </xdr:nvPicPr>
      <xdr:blipFill>
        <a:blip xmlns:r="http://schemas.openxmlformats.org/officeDocument/2006/relationships" r:embed="rId5"/>
        <a:stretch>
          <a:fillRect/>
        </a:stretch>
      </xdr:blipFill>
      <xdr:spPr>
        <a:xfrm>
          <a:off x="10725715" y="46212503"/>
          <a:ext cx="626154" cy="625594"/>
        </a:xfrm>
        <a:prstGeom prst="rect">
          <a:avLst/>
        </a:prstGeom>
      </xdr:spPr>
    </xdr:pic>
    <xdr:clientData/>
  </xdr:twoCellAnchor>
  <xdr:twoCellAnchor editAs="oneCell">
    <xdr:from>
      <xdr:col>4</xdr:col>
      <xdr:colOff>56030</xdr:colOff>
      <xdr:row>145</xdr:row>
      <xdr:rowOff>246528</xdr:rowOff>
    </xdr:from>
    <xdr:to>
      <xdr:col>5</xdr:col>
      <xdr:colOff>132242</xdr:colOff>
      <xdr:row>147</xdr:row>
      <xdr:rowOff>98622</xdr:rowOff>
    </xdr:to>
    <xdr:pic>
      <xdr:nvPicPr>
        <xdr:cNvPr id="38" name="図 37">
          <a:extLst>
            <a:ext uri="{FF2B5EF4-FFF2-40B4-BE49-F238E27FC236}">
              <a16:creationId xmlns:a16="http://schemas.microsoft.com/office/drawing/2014/main" id="{E26431E4-D0A4-455C-BB94-A25DDC82E1A7}"/>
            </a:ext>
          </a:extLst>
        </xdr:cNvPr>
        <xdr:cNvPicPr>
          <a:picLocks noChangeAspect="1"/>
        </xdr:cNvPicPr>
      </xdr:nvPicPr>
      <xdr:blipFill>
        <a:blip xmlns:r="http://schemas.openxmlformats.org/officeDocument/2006/relationships" r:embed="rId1"/>
        <a:stretch>
          <a:fillRect/>
        </a:stretch>
      </xdr:blipFill>
      <xdr:spPr>
        <a:xfrm>
          <a:off x="10057280" y="47442903"/>
          <a:ext cx="542937" cy="537895"/>
        </a:xfrm>
        <a:prstGeom prst="rect">
          <a:avLst/>
        </a:prstGeom>
      </xdr:spPr>
    </xdr:pic>
    <xdr:clientData/>
  </xdr:twoCellAnchor>
  <xdr:twoCellAnchor editAs="oneCell">
    <xdr:from>
      <xdr:col>5</xdr:col>
      <xdr:colOff>190502</xdr:colOff>
      <xdr:row>145</xdr:row>
      <xdr:rowOff>246528</xdr:rowOff>
    </xdr:from>
    <xdr:to>
      <xdr:col>6</xdr:col>
      <xdr:colOff>263909</xdr:colOff>
      <xdr:row>147</xdr:row>
      <xdr:rowOff>93013</xdr:rowOff>
    </xdr:to>
    <xdr:pic>
      <xdr:nvPicPr>
        <xdr:cNvPr id="39" name="図 38">
          <a:extLst>
            <a:ext uri="{FF2B5EF4-FFF2-40B4-BE49-F238E27FC236}">
              <a16:creationId xmlns:a16="http://schemas.microsoft.com/office/drawing/2014/main" id="{F1668BDE-5A9A-4F3C-BB9B-6E1B6ACC393A}"/>
            </a:ext>
          </a:extLst>
        </xdr:cNvPr>
        <xdr:cNvPicPr>
          <a:picLocks noChangeAspect="1"/>
        </xdr:cNvPicPr>
      </xdr:nvPicPr>
      <xdr:blipFill>
        <a:blip xmlns:r="http://schemas.openxmlformats.org/officeDocument/2006/relationships" r:embed="rId2"/>
        <a:stretch>
          <a:fillRect/>
        </a:stretch>
      </xdr:blipFill>
      <xdr:spPr>
        <a:xfrm>
          <a:off x="10658477" y="47442903"/>
          <a:ext cx="540132" cy="532286"/>
        </a:xfrm>
        <a:prstGeom prst="rect">
          <a:avLst/>
        </a:prstGeom>
      </xdr:spPr>
    </xdr:pic>
    <xdr:clientData/>
  </xdr:twoCellAnchor>
  <xdr:twoCellAnchor editAs="oneCell">
    <xdr:from>
      <xdr:col>5</xdr:col>
      <xdr:colOff>246529</xdr:colOff>
      <xdr:row>148</xdr:row>
      <xdr:rowOff>56030</xdr:rowOff>
    </xdr:from>
    <xdr:to>
      <xdr:col>6</xdr:col>
      <xdr:colOff>403824</xdr:colOff>
      <xdr:row>150</xdr:row>
      <xdr:rowOff>3215</xdr:rowOff>
    </xdr:to>
    <xdr:pic>
      <xdr:nvPicPr>
        <xdr:cNvPr id="40" name="図 39">
          <a:extLst>
            <a:ext uri="{FF2B5EF4-FFF2-40B4-BE49-F238E27FC236}">
              <a16:creationId xmlns:a16="http://schemas.microsoft.com/office/drawing/2014/main" id="{E826D39C-6C21-45C7-8E34-CA6173F34CA9}"/>
            </a:ext>
          </a:extLst>
        </xdr:cNvPr>
        <xdr:cNvPicPr>
          <a:picLocks noChangeAspect="1"/>
        </xdr:cNvPicPr>
      </xdr:nvPicPr>
      <xdr:blipFill>
        <a:blip xmlns:r="http://schemas.openxmlformats.org/officeDocument/2006/relationships" r:embed="rId15"/>
        <a:stretch>
          <a:fillRect/>
        </a:stretch>
      </xdr:blipFill>
      <xdr:spPr>
        <a:xfrm>
          <a:off x="10714504" y="48281105"/>
          <a:ext cx="624020" cy="623460"/>
        </a:xfrm>
        <a:prstGeom prst="rect">
          <a:avLst/>
        </a:prstGeom>
      </xdr:spPr>
    </xdr:pic>
    <xdr:clientData/>
  </xdr:twoCellAnchor>
  <xdr:twoCellAnchor editAs="oneCell">
    <xdr:from>
      <xdr:col>4</xdr:col>
      <xdr:colOff>44828</xdr:colOff>
      <xdr:row>150</xdr:row>
      <xdr:rowOff>44824</xdr:rowOff>
    </xdr:from>
    <xdr:to>
      <xdr:col>5</xdr:col>
      <xdr:colOff>204257</xdr:colOff>
      <xdr:row>151</xdr:row>
      <xdr:rowOff>327518</xdr:rowOff>
    </xdr:to>
    <xdr:pic>
      <xdr:nvPicPr>
        <xdr:cNvPr id="41" name="図 40">
          <a:extLst>
            <a:ext uri="{FF2B5EF4-FFF2-40B4-BE49-F238E27FC236}">
              <a16:creationId xmlns:a16="http://schemas.microsoft.com/office/drawing/2014/main" id="{CACA9E26-9292-4482-B88C-4594EC5FA258}"/>
            </a:ext>
          </a:extLst>
        </xdr:cNvPr>
        <xdr:cNvPicPr>
          <a:picLocks noChangeAspect="1"/>
        </xdr:cNvPicPr>
      </xdr:nvPicPr>
      <xdr:blipFill>
        <a:blip xmlns:r="http://schemas.openxmlformats.org/officeDocument/2006/relationships" r:embed="rId5"/>
        <a:stretch>
          <a:fillRect/>
        </a:stretch>
      </xdr:blipFill>
      <xdr:spPr>
        <a:xfrm>
          <a:off x="10046078" y="48955699"/>
          <a:ext cx="626154" cy="625594"/>
        </a:xfrm>
        <a:prstGeom prst="rect">
          <a:avLst/>
        </a:prstGeom>
      </xdr:spPr>
    </xdr:pic>
    <xdr:clientData/>
  </xdr:twoCellAnchor>
  <xdr:twoCellAnchor editAs="oneCell">
    <xdr:from>
      <xdr:col>4</xdr:col>
      <xdr:colOff>44828</xdr:colOff>
      <xdr:row>148</xdr:row>
      <xdr:rowOff>56030</xdr:rowOff>
    </xdr:from>
    <xdr:to>
      <xdr:col>5</xdr:col>
      <xdr:colOff>204257</xdr:colOff>
      <xdr:row>150</xdr:row>
      <xdr:rowOff>5349</xdr:rowOff>
    </xdr:to>
    <xdr:pic>
      <xdr:nvPicPr>
        <xdr:cNvPr id="42" name="図 41">
          <a:extLst>
            <a:ext uri="{FF2B5EF4-FFF2-40B4-BE49-F238E27FC236}">
              <a16:creationId xmlns:a16="http://schemas.microsoft.com/office/drawing/2014/main" id="{70696791-5F92-47A0-BF21-AFCEF32AB889}"/>
            </a:ext>
          </a:extLst>
        </xdr:cNvPr>
        <xdr:cNvPicPr>
          <a:picLocks noChangeAspect="1"/>
        </xdr:cNvPicPr>
      </xdr:nvPicPr>
      <xdr:blipFill>
        <a:blip xmlns:r="http://schemas.openxmlformats.org/officeDocument/2006/relationships" r:embed="rId8"/>
        <a:stretch>
          <a:fillRect/>
        </a:stretch>
      </xdr:blipFill>
      <xdr:spPr>
        <a:xfrm>
          <a:off x="10046078" y="48281105"/>
          <a:ext cx="626154" cy="625594"/>
        </a:xfrm>
        <a:prstGeom prst="rect">
          <a:avLst/>
        </a:prstGeom>
      </xdr:spPr>
    </xdr:pic>
    <xdr:clientData/>
  </xdr:twoCellAnchor>
  <xdr:twoCellAnchor editAs="oneCell">
    <xdr:from>
      <xdr:col>5</xdr:col>
      <xdr:colOff>280147</xdr:colOff>
      <xdr:row>157</xdr:row>
      <xdr:rowOff>56030</xdr:rowOff>
    </xdr:from>
    <xdr:to>
      <xdr:col>6</xdr:col>
      <xdr:colOff>437442</xdr:colOff>
      <xdr:row>159</xdr:row>
      <xdr:rowOff>3214</xdr:rowOff>
    </xdr:to>
    <xdr:pic>
      <xdr:nvPicPr>
        <xdr:cNvPr id="43" name="図 42">
          <a:extLst>
            <a:ext uri="{FF2B5EF4-FFF2-40B4-BE49-F238E27FC236}">
              <a16:creationId xmlns:a16="http://schemas.microsoft.com/office/drawing/2014/main" id="{67F2A65D-7A3D-4C42-978C-0D16170067B8}"/>
            </a:ext>
          </a:extLst>
        </xdr:cNvPr>
        <xdr:cNvPicPr>
          <a:picLocks noChangeAspect="1"/>
        </xdr:cNvPicPr>
      </xdr:nvPicPr>
      <xdr:blipFill>
        <a:blip xmlns:r="http://schemas.openxmlformats.org/officeDocument/2006/relationships" r:embed="rId15"/>
        <a:stretch>
          <a:fillRect/>
        </a:stretch>
      </xdr:blipFill>
      <xdr:spPr>
        <a:xfrm>
          <a:off x="10748122" y="51367205"/>
          <a:ext cx="624020" cy="623460"/>
        </a:xfrm>
        <a:prstGeom prst="rect">
          <a:avLst/>
        </a:prstGeom>
      </xdr:spPr>
    </xdr:pic>
    <xdr:clientData/>
  </xdr:twoCellAnchor>
  <xdr:twoCellAnchor editAs="oneCell">
    <xdr:from>
      <xdr:col>4</xdr:col>
      <xdr:colOff>56029</xdr:colOff>
      <xdr:row>161</xdr:row>
      <xdr:rowOff>56030</xdr:rowOff>
    </xdr:from>
    <xdr:to>
      <xdr:col>5</xdr:col>
      <xdr:colOff>213324</xdr:colOff>
      <xdr:row>163</xdr:row>
      <xdr:rowOff>3215</xdr:rowOff>
    </xdr:to>
    <xdr:pic>
      <xdr:nvPicPr>
        <xdr:cNvPr id="44" name="図 43">
          <a:extLst>
            <a:ext uri="{FF2B5EF4-FFF2-40B4-BE49-F238E27FC236}">
              <a16:creationId xmlns:a16="http://schemas.microsoft.com/office/drawing/2014/main" id="{72FE820A-9614-4AA1-A006-8803B093ED6E}"/>
            </a:ext>
          </a:extLst>
        </xdr:cNvPr>
        <xdr:cNvPicPr>
          <a:picLocks noChangeAspect="1"/>
        </xdr:cNvPicPr>
      </xdr:nvPicPr>
      <xdr:blipFill>
        <a:blip xmlns:r="http://schemas.openxmlformats.org/officeDocument/2006/relationships" r:embed="rId15"/>
        <a:stretch>
          <a:fillRect/>
        </a:stretch>
      </xdr:blipFill>
      <xdr:spPr>
        <a:xfrm>
          <a:off x="10057279" y="52738805"/>
          <a:ext cx="624020" cy="623459"/>
        </a:xfrm>
        <a:prstGeom prst="rect">
          <a:avLst/>
        </a:prstGeom>
      </xdr:spPr>
    </xdr:pic>
    <xdr:clientData/>
  </xdr:twoCellAnchor>
  <xdr:twoCellAnchor editAs="oneCell">
    <xdr:from>
      <xdr:col>4</xdr:col>
      <xdr:colOff>56034</xdr:colOff>
      <xdr:row>157</xdr:row>
      <xdr:rowOff>56030</xdr:rowOff>
    </xdr:from>
    <xdr:to>
      <xdr:col>5</xdr:col>
      <xdr:colOff>215463</xdr:colOff>
      <xdr:row>159</xdr:row>
      <xdr:rowOff>5348</xdr:rowOff>
    </xdr:to>
    <xdr:pic>
      <xdr:nvPicPr>
        <xdr:cNvPr id="45" name="図 44">
          <a:extLst>
            <a:ext uri="{FF2B5EF4-FFF2-40B4-BE49-F238E27FC236}">
              <a16:creationId xmlns:a16="http://schemas.microsoft.com/office/drawing/2014/main" id="{53C1A347-E04B-4951-901A-4B3A3B4D90C7}"/>
            </a:ext>
          </a:extLst>
        </xdr:cNvPr>
        <xdr:cNvPicPr>
          <a:picLocks noChangeAspect="1"/>
        </xdr:cNvPicPr>
      </xdr:nvPicPr>
      <xdr:blipFill>
        <a:blip xmlns:r="http://schemas.openxmlformats.org/officeDocument/2006/relationships" r:embed="rId12"/>
        <a:stretch>
          <a:fillRect/>
        </a:stretch>
      </xdr:blipFill>
      <xdr:spPr>
        <a:xfrm>
          <a:off x="10057284" y="51367205"/>
          <a:ext cx="626154" cy="625594"/>
        </a:xfrm>
        <a:prstGeom prst="rect">
          <a:avLst/>
        </a:prstGeom>
      </xdr:spPr>
    </xdr:pic>
    <xdr:clientData/>
  </xdr:twoCellAnchor>
  <xdr:twoCellAnchor editAs="oneCell">
    <xdr:from>
      <xdr:col>4</xdr:col>
      <xdr:colOff>78441</xdr:colOff>
      <xdr:row>170</xdr:row>
      <xdr:rowOff>56037</xdr:rowOff>
    </xdr:from>
    <xdr:to>
      <xdr:col>5</xdr:col>
      <xdr:colOff>234639</xdr:colOff>
      <xdr:row>171</xdr:row>
      <xdr:rowOff>332268</xdr:rowOff>
    </xdr:to>
    <xdr:pic>
      <xdr:nvPicPr>
        <xdr:cNvPr id="46" name="図 45">
          <a:extLst>
            <a:ext uri="{FF2B5EF4-FFF2-40B4-BE49-F238E27FC236}">
              <a16:creationId xmlns:a16="http://schemas.microsoft.com/office/drawing/2014/main" id="{2AEB2F35-C630-487C-B657-CD9045FE9399}"/>
            </a:ext>
          </a:extLst>
        </xdr:cNvPr>
        <xdr:cNvPicPr>
          <a:picLocks noChangeAspect="1"/>
        </xdr:cNvPicPr>
      </xdr:nvPicPr>
      <xdr:blipFill>
        <a:blip xmlns:r="http://schemas.openxmlformats.org/officeDocument/2006/relationships" r:embed="rId2"/>
        <a:stretch>
          <a:fillRect/>
        </a:stretch>
      </xdr:blipFill>
      <xdr:spPr>
        <a:xfrm>
          <a:off x="10079691" y="55405812"/>
          <a:ext cx="622923" cy="619131"/>
        </a:xfrm>
        <a:prstGeom prst="rect">
          <a:avLst/>
        </a:prstGeom>
      </xdr:spPr>
    </xdr:pic>
    <xdr:clientData/>
  </xdr:twoCellAnchor>
  <xdr:twoCellAnchor editAs="oneCell">
    <xdr:from>
      <xdr:col>4</xdr:col>
      <xdr:colOff>78441</xdr:colOff>
      <xdr:row>174</xdr:row>
      <xdr:rowOff>56029</xdr:rowOff>
    </xdr:from>
    <xdr:to>
      <xdr:col>5</xdr:col>
      <xdr:colOff>234639</xdr:colOff>
      <xdr:row>175</xdr:row>
      <xdr:rowOff>332261</xdr:rowOff>
    </xdr:to>
    <xdr:pic>
      <xdr:nvPicPr>
        <xdr:cNvPr id="47" name="図 46">
          <a:extLst>
            <a:ext uri="{FF2B5EF4-FFF2-40B4-BE49-F238E27FC236}">
              <a16:creationId xmlns:a16="http://schemas.microsoft.com/office/drawing/2014/main" id="{278717C7-E97F-4C84-AC6A-5785A38F586B}"/>
            </a:ext>
          </a:extLst>
        </xdr:cNvPr>
        <xdr:cNvPicPr>
          <a:picLocks noChangeAspect="1"/>
        </xdr:cNvPicPr>
      </xdr:nvPicPr>
      <xdr:blipFill>
        <a:blip xmlns:r="http://schemas.openxmlformats.org/officeDocument/2006/relationships" r:embed="rId2"/>
        <a:stretch>
          <a:fillRect/>
        </a:stretch>
      </xdr:blipFill>
      <xdr:spPr>
        <a:xfrm>
          <a:off x="10079691" y="56777404"/>
          <a:ext cx="622923" cy="619132"/>
        </a:xfrm>
        <a:prstGeom prst="rect">
          <a:avLst/>
        </a:prstGeom>
      </xdr:spPr>
    </xdr:pic>
    <xdr:clientData/>
  </xdr:twoCellAnchor>
  <xdr:twoCellAnchor editAs="oneCell">
    <xdr:from>
      <xdr:col>4</xdr:col>
      <xdr:colOff>78441</xdr:colOff>
      <xdr:row>180</xdr:row>
      <xdr:rowOff>44824</xdr:rowOff>
    </xdr:from>
    <xdr:to>
      <xdr:col>5</xdr:col>
      <xdr:colOff>234639</xdr:colOff>
      <xdr:row>181</xdr:row>
      <xdr:rowOff>321056</xdr:rowOff>
    </xdr:to>
    <xdr:pic>
      <xdr:nvPicPr>
        <xdr:cNvPr id="48" name="図 47">
          <a:extLst>
            <a:ext uri="{FF2B5EF4-FFF2-40B4-BE49-F238E27FC236}">
              <a16:creationId xmlns:a16="http://schemas.microsoft.com/office/drawing/2014/main" id="{34697D95-CC51-4553-94A9-51C661BBE380}"/>
            </a:ext>
          </a:extLst>
        </xdr:cNvPr>
        <xdr:cNvPicPr>
          <a:picLocks noChangeAspect="1"/>
        </xdr:cNvPicPr>
      </xdr:nvPicPr>
      <xdr:blipFill>
        <a:blip xmlns:r="http://schemas.openxmlformats.org/officeDocument/2006/relationships" r:embed="rId2"/>
        <a:stretch>
          <a:fillRect/>
        </a:stretch>
      </xdr:blipFill>
      <xdr:spPr>
        <a:xfrm>
          <a:off x="10079691" y="58823599"/>
          <a:ext cx="622923" cy="619132"/>
        </a:xfrm>
        <a:prstGeom prst="rect">
          <a:avLst/>
        </a:prstGeom>
      </xdr:spPr>
    </xdr:pic>
    <xdr:clientData/>
  </xdr:twoCellAnchor>
  <xdr:twoCellAnchor editAs="oneCell">
    <xdr:from>
      <xdr:col>4</xdr:col>
      <xdr:colOff>78444</xdr:colOff>
      <xdr:row>196</xdr:row>
      <xdr:rowOff>257737</xdr:rowOff>
    </xdr:from>
    <xdr:to>
      <xdr:col>5</xdr:col>
      <xdr:colOff>167458</xdr:colOff>
      <xdr:row>198</xdr:row>
      <xdr:rowOff>128120</xdr:rowOff>
    </xdr:to>
    <xdr:pic>
      <xdr:nvPicPr>
        <xdr:cNvPr id="49" name="図 48">
          <a:extLst>
            <a:ext uri="{FF2B5EF4-FFF2-40B4-BE49-F238E27FC236}">
              <a16:creationId xmlns:a16="http://schemas.microsoft.com/office/drawing/2014/main" id="{C552E487-17F0-4773-A560-ECECAF1AB92B}"/>
            </a:ext>
          </a:extLst>
        </xdr:cNvPr>
        <xdr:cNvPicPr>
          <a:picLocks noChangeAspect="1"/>
        </xdr:cNvPicPr>
      </xdr:nvPicPr>
      <xdr:blipFill>
        <a:blip xmlns:r="http://schemas.openxmlformats.org/officeDocument/2006/relationships" r:embed="rId16"/>
        <a:stretch>
          <a:fillRect/>
        </a:stretch>
      </xdr:blipFill>
      <xdr:spPr>
        <a:xfrm>
          <a:off x="10079694" y="64265737"/>
          <a:ext cx="555739" cy="556183"/>
        </a:xfrm>
        <a:prstGeom prst="rect">
          <a:avLst/>
        </a:prstGeom>
      </xdr:spPr>
    </xdr:pic>
    <xdr:clientData/>
  </xdr:twoCellAnchor>
  <xdr:twoCellAnchor editAs="oneCell">
    <xdr:from>
      <xdr:col>4</xdr:col>
      <xdr:colOff>56033</xdr:colOff>
      <xdr:row>188</xdr:row>
      <xdr:rowOff>67236</xdr:rowOff>
    </xdr:from>
    <xdr:to>
      <xdr:col>5</xdr:col>
      <xdr:colOff>214036</xdr:colOff>
      <xdr:row>190</xdr:row>
      <xdr:rowOff>11207</xdr:rowOff>
    </xdr:to>
    <xdr:pic>
      <xdr:nvPicPr>
        <xdr:cNvPr id="50" name="図 49" descr="https://imacocollabo.or.jp/wp-content/uploads/2018/02/sdg_icon_04_ja-300x300.png">
          <a:extLst>
            <a:ext uri="{FF2B5EF4-FFF2-40B4-BE49-F238E27FC236}">
              <a16:creationId xmlns:a16="http://schemas.microsoft.com/office/drawing/2014/main" id="{25C85957-B6A1-4C76-86EE-221F4C6C2A1B}"/>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0057283" y="61332036"/>
          <a:ext cx="624728" cy="629771"/>
        </a:xfrm>
        <a:prstGeom prst="rect">
          <a:avLst/>
        </a:prstGeom>
        <a:noFill/>
        <a:ln>
          <a:noFill/>
        </a:ln>
      </xdr:spPr>
    </xdr:pic>
    <xdr:clientData/>
  </xdr:twoCellAnchor>
  <xdr:twoCellAnchor editAs="oneCell">
    <xdr:from>
      <xdr:col>5</xdr:col>
      <xdr:colOff>257740</xdr:colOff>
      <xdr:row>188</xdr:row>
      <xdr:rowOff>67236</xdr:rowOff>
    </xdr:from>
    <xdr:to>
      <xdr:col>6</xdr:col>
      <xdr:colOff>417169</xdr:colOff>
      <xdr:row>190</xdr:row>
      <xdr:rowOff>2547</xdr:rowOff>
    </xdr:to>
    <xdr:pic>
      <xdr:nvPicPr>
        <xdr:cNvPr id="51" name="図 50">
          <a:extLst>
            <a:ext uri="{FF2B5EF4-FFF2-40B4-BE49-F238E27FC236}">
              <a16:creationId xmlns:a16="http://schemas.microsoft.com/office/drawing/2014/main" id="{9AF0A26A-97D8-4B9D-BC8C-1A306942A107}"/>
            </a:ext>
          </a:extLst>
        </xdr:cNvPr>
        <xdr:cNvPicPr>
          <a:picLocks noChangeAspect="1"/>
        </xdr:cNvPicPr>
      </xdr:nvPicPr>
      <xdr:blipFill>
        <a:blip xmlns:r="http://schemas.openxmlformats.org/officeDocument/2006/relationships" r:embed="rId1"/>
        <a:stretch>
          <a:fillRect/>
        </a:stretch>
      </xdr:blipFill>
      <xdr:spPr>
        <a:xfrm>
          <a:off x="10725715" y="61332036"/>
          <a:ext cx="626154" cy="621111"/>
        </a:xfrm>
        <a:prstGeom prst="rect">
          <a:avLst/>
        </a:prstGeom>
      </xdr:spPr>
    </xdr:pic>
    <xdr:clientData/>
  </xdr:twoCellAnchor>
  <xdr:twoCellAnchor editAs="oneCell">
    <xdr:from>
      <xdr:col>4</xdr:col>
      <xdr:colOff>44824</xdr:colOff>
      <xdr:row>194</xdr:row>
      <xdr:rowOff>33618</xdr:rowOff>
    </xdr:from>
    <xdr:to>
      <xdr:col>5</xdr:col>
      <xdr:colOff>202119</xdr:colOff>
      <xdr:row>195</xdr:row>
      <xdr:rowOff>320275</xdr:rowOff>
    </xdr:to>
    <xdr:pic>
      <xdr:nvPicPr>
        <xdr:cNvPr id="52" name="図 51">
          <a:extLst>
            <a:ext uri="{FF2B5EF4-FFF2-40B4-BE49-F238E27FC236}">
              <a16:creationId xmlns:a16="http://schemas.microsoft.com/office/drawing/2014/main" id="{C76F9DA1-0309-459E-9F76-68265B944E42}"/>
            </a:ext>
          </a:extLst>
        </xdr:cNvPr>
        <xdr:cNvPicPr>
          <a:picLocks noChangeAspect="1"/>
        </xdr:cNvPicPr>
      </xdr:nvPicPr>
      <xdr:blipFill>
        <a:blip xmlns:r="http://schemas.openxmlformats.org/officeDocument/2006/relationships" r:embed="rId18"/>
        <a:stretch>
          <a:fillRect/>
        </a:stretch>
      </xdr:blipFill>
      <xdr:spPr>
        <a:xfrm>
          <a:off x="10046074" y="63355818"/>
          <a:ext cx="624020" cy="629556"/>
        </a:xfrm>
        <a:prstGeom prst="rect">
          <a:avLst/>
        </a:prstGeom>
      </xdr:spPr>
    </xdr:pic>
    <xdr:clientData/>
  </xdr:twoCellAnchor>
  <xdr:twoCellAnchor editAs="oneCell">
    <xdr:from>
      <xdr:col>5</xdr:col>
      <xdr:colOff>246535</xdr:colOff>
      <xdr:row>194</xdr:row>
      <xdr:rowOff>33618</xdr:rowOff>
    </xdr:from>
    <xdr:to>
      <xdr:col>6</xdr:col>
      <xdr:colOff>405964</xdr:colOff>
      <xdr:row>195</xdr:row>
      <xdr:rowOff>316312</xdr:rowOff>
    </xdr:to>
    <xdr:pic>
      <xdr:nvPicPr>
        <xdr:cNvPr id="53" name="図 52">
          <a:extLst>
            <a:ext uri="{FF2B5EF4-FFF2-40B4-BE49-F238E27FC236}">
              <a16:creationId xmlns:a16="http://schemas.microsoft.com/office/drawing/2014/main" id="{98470A81-EE58-4422-8C17-CC32441D69C7}"/>
            </a:ext>
          </a:extLst>
        </xdr:cNvPr>
        <xdr:cNvPicPr>
          <a:picLocks noChangeAspect="1"/>
        </xdr:cNvPicPr>
      </xdr:nvPicPr>
      <xdr:blipFill>
        <a:blip xmlns:r="http://schemas.openxmlformats.org/officeDocument/2006/relationships" r:embed="rId19"/>
        <a:stretch>
          <a:fillRect/>
        </a:stretch>
      </xdr:blipFill>
      <xdr:spPr>
        <a:xfrm>
          <a:off x="10714510" y="63355818"/>
          <a:ext cx="626154" cy="625593"/>
        </a:xfrm>
        <a:prstGeom prst="rect">
          <a:avLst/>
        </a:prstGeom>
      </xdr:spPr>
    </xdr:pic>
    <xdr:clientData/>
  </xdr:twoCellAnchor>
  <xdr:twoCellAnchor editAs="oneCell">
    <xdr:from>
      <xdr:col>4</xdr:col>
      <xdr:colOff>44831</xdr:colOff>
      <xdr:row>199</xdr:row>
      <xdr:rowOff>44831</xdr:rowOff>
    </xdr:from>
    <xdr:to>
      <xdr:col>5</xdr:col>
      <xdr:colOff>3719</xdr:colOff>
      <xdr:row>200</xdr:row>
      <xdr:rowOff>113536</xdr:rowOff>
    </xdr:to>
    <xdr:pic>
      <xdr:nvPicPr>
        <xdr:cNvPr id="54" name="図 53">
          <a:extLst>
            <a:ext uri="{FF2B5EF4-FFF2-40B4-BE49-F238E27FC236}">
              <a16:creationId xmlns:a16="http://schemas.microsoft.com/office/drawing/2014/main" id="{78A4D8D6-D6E2-4DD9-89A1-9D7001970A6F}"/>
            </a:ext>
          </a:extLst>
        </xdr:cNvPr>
        <xdr:cNvPicPr>
          <a:picLocks noChangeAspect="1"/>
        </xdr:cNvPicPr>
      </xdr:nvPicPr>
      <xdr:blipFill>
        <a:blip xmlns:r="http://schemas.openxmlformats.org/officeDocument/2006/relationships" r:embed="rId8"/>
        <a:stretch>
          <a:fillRect/>
        </a:stretch>
      </xdr:blipFill>
      <xdr:spPr>
        <a:xfrm>
          <a:off x="10046081" y="65081531"/>
          <a:ext cx="416088" cy="411606"/>
        </a:xfrm>
        <a:prstGeom prst="rect">
          <a:avLst/>
        </a:prstGeom>
      </xdr:spPr>
    </xdr:pic>
    <xdr:clientData/>
  </xdr:twoCellAnchor>
  <xdr:twoCellAnchor editAs="oneCell">
    <xdr:from>
      <xdr:col>4</xdr:col>
      <xdr:colOff>44831</xdr:colOff>
      <xdr:row>200</xdr:row>
      <xdr:rowOff>145684</xdr:rowOff>
    </xdr:from>
    <xdr:to>
      <xdr:col>5</xdr:col>
      <xdr:colOff>3719</xdr:colOff>
      <xdr:row>201</xdr:row>
      <xdr:rowOff>214390</xdr:rowOff>
    </xdr:to>
    <xdr:pic>
      <xdr:nvPicPr>
        <xdr:cNvPr id="55" name="図 54">
          <a:extLst>
            <a:ext uri="{FF2B5EF4-FFF2-40B4-BE49-F238E27FC236}">
              <a16:creationId xmlns:a16="http://schemas.microsoft.com/office/drawing/2014/main" id="{79621467-634E-41CC-A232-6F92CFB3D564}"/>
            </a:ext>
          </a:extLst>
        </xdr:cNvPr>
        <xdr:cNvPicPr>
          <a:picLocks noChangeAspect="1"/>
        </xdr:cNvPicPr>
      </xdr:nvPicPr>
      <xdr:blipFill>
        <a:blip xmlns:r="http://schemas.openxmlformats.org/officeDocument/2006/relationships" r:embed="rId9"/>
        <a:stretch>
          <a:fillRect/>
        </a:stretch>
      </xdr:blipFill>
      <xdr:spPr>
        <a:xfrm>
          <a:off x="10046081" y="65525284"/>
          <a:ext cx="416088" cy="411605"/>
        </a:xfrm>
        <a:prstGeom prst="rect">
          <a:avLst/>
        </a:prstGeom>
      </xdr:spPr>
    </xdr:pic>
    <xdr:clientData/>
  </xdr:twoCellAnchor>
  <xdr:twoCellAnchor editAs="oneCell">
    <xdr:from>
      <xdr:col>6</xdr:col>
      <xdr:colOff>22413</xdr:colOff>
      <xdr:row>200</xdr:row>
      <xdr:rowOff>145684</xdr:rowOff>
    </xdr:from>
    <xdr:to>
      <xdr:col>6</xdr:col>
      <xdr:colOff>438501</xdr:colOff>
      <xdr:row>201</xdr:row>
      <xdr:rowOff>214390</xdr:rowOff>
    </xdr:to>
    <xdr:pic>
      <xdr:nvPicPr>
        <xdr:cNvPr id="56" name="図 55">
          <a:extLst>
            <a:ext uri="{FF2B5EF4-FFF2-40B4-BE49-F238E27FC236}">
              <a16:creationId xmlns:a16="http://schemas.microsoft.com/office/drawing/2014/main" id="{9E5FC085-0657-4AE0-A875-B0D048A37642}"/>
            </a:ext>
          </a:extLst>
        </xdr:cNvPr>
        <xdr:cNvPicPr>
          <a:picLocks noChangeAspect="1"/>
        </xdr:cNvPicPr>
      </xdr:nvPicPr>
      <xdr:blipFill>
        <a:blip xmlns:r="http://schemas.openxmlformats.org/officeDocument/2006/relationships" r:embed="rId5"/>
        <a:stretch>
          <a:fillRect/>
        </a:stretch>
      </xdr:blipFill>
      <xdr:spPr>
        <a:xfrm>
          <a:off x="10957113" y="65525284"/>
          <a:ext cx="416088" cy="411605"/>
        </a:xfrm>
        <a:prstGeom prst="rect">
          <a:avLst/>
        </a:prstGeom>
      </xdr:spPr>
    </xdr:pic>
    <xdr:clientData/>
  </xdr:twoCellAnchor>
  <xdr:twoCellAnchor editAs="oneCell">
    <xdr:from>
      <xdr:col>5</xdr:col>
      <xdr:colOff>22418</xdr:colOff>
      <xdr:row>199</xdr:row>
      <xdr:rowOff>44831</xdr:rowOff>
    </xdr:from>
    <xdr:to>
      <xdr:col>5</xdr:col>
      <xdr:colOff>440884</xdr:colOff>
      <xdr:row>200</xdr:row>
      <xdr:rowOff>111890</xdr:rowOff>
    </xdr:to>
    <xdr:pic>
      <xdr:nvPicPr>
        <xdr:cNvPr id="57" name="図 56">
          <a:extLst>
            <a:ext uri="{FF2B5EF4-FFF2-40B4-BE49-F238E27FC236}">
              <a16:creationId xmlns:a16="http://schemas.microsoft.com/office/drawing/2014/main" id="{512C51FC-4B0C-41FC-8AFD-69260F3B9715}"/>
            </a:ext>
          </a:extLst>
        </xdr:cNvPr>
        <xdr:cNvPicPr>
          <a:picLocks noChangeAspect="1"/>
        </xdr:cNvPicPr>
      </xdr:nvPicPr>
      <xdr:blipFill>
        <a:blip xmlns:r="http://schemas.openxmlformats.org/officeDocument/2006/relationships" r:embed="rId20"/>
        <a:stretch>
          <a:fillRect/>
        </a:stretch>
      </xdr:blipFill>
      <xdr:spPr>
        <a:xfrm>
          <a:off x="10490393" y="65081531"/>
          <a:ext cx="418466" cy="409960"/>
        </a:xfrm>
        <a:prstGeom prst="rect">
          <a:avLst/>
        </a:prstGeom>
      </xdr:spPr>
    </xdr:pic>
    <xdr:clientData/>
  </xdr:twoCellAnchor>
  <xdr:twoCellAnchor editAs="oneCell">
    <xdr:from>
      <xdr:col>6</xdr:col>
      <xdr:colOff>22413</xdr:colOff>
      <xdr:row>199</xdr:row>
      <xdr:rowOff>44830</xdr:rowOff>
    </xdr:from>
    <xdr:to>
      <xdr:col>6</xdr:col>
      <xdr:colOff>432953</xdr:colOff>
      <xdr:row>200</xdr:row>
      <xdr:rowOff>112499</xdr:rowOff>
    </xdr:to>
    <xdr:pic>
      <xdr:nvPicPr>
        <xdr:cNvPr id="58" name="図 57">
          <a:extLst>
            <a:ext uri="{FF2B5EF4-FFF2-40B4-BE49-F238E27FC236}">
              <a16:creationId xmlns:a16="http://schemas.microsoft.com/office/drawing/2014/main" id="{8F9C8FE4-E5F7-4F7B-B038-335923A5A78C}"/>
            </a:ext>
          </a:extLst>
        </xdr:cNvPr>
        <xdr:cNvPicPr>
          <a:picLocks noChangeAspect="1"/>
        </xdr:cNvPicPr>
      </xdr:nvPicPr>
      <xdr:blipFill>
        <a:blip xmlns:r="http://schemas.openxmlformats.org/officeDocument/2006/relationships" r:embed="rId21"/>
        <a:stretch>
          <a:fillRect/>
        </a:stretch>
      </xdr:blipFill>
      <xdr:spPr>
        <a:xfrm>
          <a:off x="10957113" y="65081530"/>
          <a:ext cx="410540" cy="410570"/>
        </a:xfrm>
        <a:prstGeom prst="rect">
          <a:avLst/>
        </a:prstGeom>
      </xdr:spPr>
    </xdr:pic>
    <xdr:clientData/>
  </xdr:twoCellAnchor>
  <xdr:twoCellAnchor editAs="oneCell">
    <xdr:from>
      <xdr:col>5</xdr:col>
      <xdr:colOff>22418</xdr:colOff>
      <xdr:row>200</xdr:row>
      <xdr:rowOff>145684</xdr:rowOff>
    </xdr:from>
    <xdr:to>
      <xdr:col>5</xdr:col>
      <xdr:colOff>438506</xdr:colOff>
      <xdr:row>201</xdr:row>
      <xdr:rowOff>214390</xdr:rowOff>
    </xdr:to>
    <xdr:pic>
      <xdr:nvPicPr>
        <xdr:cNvPr id="59" name="図 58">
          <a:extLst>
            <a:ext uri="{FF2B5EF4-FFF2-40B4-BE49-F238E27FC236}">
              <a16:creationId xmlns:a16="http://schemas.microsoft.com/office/drawing/2014/main" id="{8397324B-8719-4E90-BD67-05EA851F15FD}"/>
            </a:ext>
          </a:extLst>
        </xdr:cNvPr>
        <xdr:cNvPicPr>
          <a:picLocks noChangeAspect="1"/>
        </xdr:cNvPicPr>
      </xdr:nvPicPr>
      <xdr:blipFill>
        <a:blip xmlns:r="http://schemas.openxmlformats.org/officeDocument/2006/relationships" r:embed="rId13"/>
        <a:stretch>
          <a:fillRect/>
        </a:stretch>
      </xdr:blipFill>
      <xdr:spPr>
        <a:xfrm>
          <a:off x="10490393" y="65525284"/>
          <a:ext cx="416088" cy="411605"/>
        </a:xfrm>
        <a:prstGeom prst="rect">
          <a:avLst/>
        </a:prstGeom>
      </xdr:spPr>
    </xdr:pic>
    <xdr:clientData/>
  </xdr:twoCellAnchor>
  <xdr:twoCellAnchor editAs="oneCell">
    <xdr:from>
      <xdr:col>4</xdr:col>
      <xdr:colOff>44831</xdr:colOff>
      <xdr:row>204</xdr:row>
      <xdr:rowOff>56041</xdr:rowOff>
    </xdr:from>
    <xdr:to>
      <xdr:col>5</xdr:col>
      <xdr:colOff>3719</xdr:colOff>
      <xdr:row>205</xdr:row>
      <xdr:rowOff>124747</xdr:rowOff>
    </xdr:to>
    <xdr:pic>
      <xdr:nvPicPr>
        <xdr:cNvPr id="60" name="図 59">
          <a:extLst>
            <a:ext uri="{FF2B5EF4-FFF2-40B4-BE49-F238E27FC236}">
              <a16:creationId xmlns:a16="http://schemas.microsoft.com/office/drawing/2014/main" id="{1CBD08BA-E226-4681-A080-661DDBC8AFDE}"/>
            </a:ext>
          </a:extLst>
        </xdr:cNvPr>
        <xdr:cNvPicPr>
          <a:picLocks noChangeAspect="1"/>
        </xdr:cNvPicPr>
      </xdr:nvPicPr>
      <xdr:blipFill>
        <a:blip xmlns:r="http://schemas.openxmlformats.org/officeDocument/2006/relationships" r:embed="rId22"/>
        <a:stretch>
          <a:fillRect/>
        </a:stretch>
      </xdr:blipFill>
      <xdr:spPr>
        <a:xfrm>
          <a:off x="10046081" y="66807241"/>
          <a:ext cx="416088" cy="411606"/>
        </a:xfrm>
        <a:prstGeom prst="rect">
          <a:avLst/>
        </a:prstGeom>
      </xdr:spPr>
    </xdr:pic>
    <xdr:clientData/>
  </xdr:twoCellAnchor>
  <xdr:twoCellAnchor editAs="oneCell">
    <xdr:from>
      <xdr:col>5</xdr:col>
      <xdr:colOff>33617</xdr:colOff>
      <xdr:row>204</xdr:row>
      <xdr:rowOff>56041</xdr:rowOff>
    </xdr:from>
    <xdr:to>
      <xdr:col>5</xdr:col>
      <xdr:colOff>449705</xdr:colOff>
      <xdr:row>205</xdr:row>
      <xdr:rowOff>124747</xdr:rowOff>
    </xdr:to>
    <xdr:pic>
      <xdr:nvPicPr>
        <xdr:cNvPr id="61" name="図 60">
          <a:extLst>
            <a:ext uri="{FF2B5EF4-FFF2-40B4-BE49-F238E27FC236}">
              <a16:creationId xmlns:a16="http://schemas.microsoft.com/office/drawing/2014/main" id="{76123209-4B4E-4624-97BC-A4DE58A63594}"/>
            </a:ext>
          </a:extLst>
        </xdr:cNvPr>
        <xdr:cNvPicPr>
          <a:picLocks noChangeAspect="1"/>
        </xdr:cNvPicPr>
      </xdr:nvPicPr>
      <xdr:blipFill>
        <a:blip xmlns:r="http://schemas.openxmlformats.org/officeDocument/2006/relationships" r:embed="rId23"/>
        <a:stretch>
          <a:fillRect/>
        </a:stretch>
      </xdr:blipFill>
      <xdr:spPr>
        <a:xfrm>
          <a:off x="10501592" y="66807241"/>
          <a:ext cx="416088" cy="411606"/>
        </a:xfrm>
        <a:prstGeom prst="rect">
          <a:avLst/>
        </a:prstGeom>
      </xdr:spPr>
    </xdr:pic>
    <xdr:clientData/>
  </xdr:twoCellAnchor>
  <xdr:twoCellAnchor editAs="oneCell">
    <xdr:from>
      <xdr:col>6</xdr:col>
      <xdr:colOff>44831</xdr:colOff>
      <xdr:row>204</xdr:row>
      <xdr:rowOff>56041</xdr:rowOff>
    </xdr:from>
    <xdr:to>
      <xdr:col>7</xdr:col>
      <xdr:colOff>3719</xdr:colOff>
      <xdr:row>205</xdr:row>
      <xdr:rowOff>124747</xdr:rowOff>
    </xdr:to>
    <xdr:pic>
      <xdr:nvPicPr>
        <xdr:cNvPr id="62" name="図 61">
          <a:extLst>
            <a:ext uri="{FF2B5EF4-FFF2-40B4-BE49-F238E27FC236}">
              <a16:creationId xmlns:a16="http://schemas.microsoft.com/office/drawing/2014/main" id="{599D4D78-10E6-4AEA-B57B-626454EFFB27}"/>
            </a:ext>
          </a:extLst>
        </xdr:cNvPr>
        <xdr:cNvPicPr>
          <a:picLocks noChangeAspect="1"/>
        </xdr:cNvPicPr>
      </xdr:nvPicPr>
      <xdr:blipFill>
        <a:blip xmlns:r="http://schemas.openxmlformats.org/officeDocument/2006/relationships" r:embed="rId24"/>
        <a:stretch>
          <a:fillRect/>
        </a:stretch>
      </xdr:blipFill>
      <xdr:spPr>
        <a:xfrm>
          <a:off x="10979531" y="66807241"/>
          <a:ext cx="416088" cy="411606"/>
        </a:xfrm>
        <a:prstGeom prst="rect">
          <a:avLst/>
        </a:prstGeom>
      </xdr:spPr>
    </xdr:pic>
    <xdr:clientData/>
  </xdr:twoCellAnchor>
  <xdr:twoCellAnchor editAs="oneCell">
    <xdr:from>
      <xdr:col>4</xdr:col>
      <xdr:colOff>44831</xdr:colOff>
      <xdr:row>205</xdr:row>
      <xdr:rowOff>168099</xdr:rowOff>
    </xdr:from>
    <xdr:to>
      <xdr:col>5</xdr:col>
      <xdr:colOff>3719</xdr:colOff>
      <xdr:row>206</xdr:row>
      <xdr:rowOff>236804</xdr:rowOff>
    </xdr:to>
    <xdr:pic>
      <xdr:nvPicPr>
        <xdr:cNvPr id="63" name="図 62">
          <a:extLst>
            <a:ext uri="{FF2B5EF4-FFF2-40B4-BE49-F238E27FC236}">
              <a16:creationId xmlns:a16="http://schemas.microsoft.com/office/drawing/2014/main" id="{7D28E418-8C94-4A1F-8A00-F44F8F3C1D96}"/>
            </a:ext>
          </a:extLst>
        </xdr:cNvPr>
        <xdr:cNvPicPr>
          <a:picLocks noChangeAspect="1"/>
        </xdr:cNvPicPr>
      </xdr:nvPicPr>
      <xdr:blipFill>
        <a:blip xmlns:r="http://schemas.openxmlformats.org/officeDocument/2006/relationships" r:embed="rId12"/>
        <a:stretch>
          <a:fillRect/>
        </a:stretch>
      </xdr:blipFill>
      <xdr:spPr>
        <a:xfrm>
          <a:off x="10046081" y="67262199"/>
          <a:ext cx="416088" cy="411605"/>
        </a:xfrm>
        <a:prstGeom prst="rect">
          <a:avLst/>
        </a:prstGeom>
      </xdr:spPr>
    </xdr:pic>
    <xdr:clientData/>
  </xdr:twoCellAnchor>
  <xdr:twoCellAnchor editAs="oneCell">
    <xdr:from>
      <xdr:col>4</xdr:col>
      <xdr:colOff>56030</xdr:colOff>
      <xdr:row>206</xdr:row>
      <xdr:rowOff>291356</xdr:rowOff>
    </xdr:from>
    <xdr:to>
      <xdr:col>5</xdr:col>
      <xdr:colOff>1471</xdr:colOff>
      <xdr:row>208</xdr:row>
      <xdr:rowOff>12679</xdr:rowOff>
    </xdr:to>
    <xdr:pic>
      <xdr:nvPicPr>
        <xdr:cNvPr id="64" name="図 63">
          <a:extLst>
            <a:ext uri="{FF2B5EF4-FFF2-40B4-BE49-F238E27FC236}">
              <a16:creationId xmlns:a16="http://schemas.microsoft.com/office/drawing/2014/main" id="{70B626D1-499D-498E-9EDF-0CE70229816D}"/>
            </a:ext>
          </a:extLst>
        </xdr:cNvPr>
        <xdr:cNvPicPr>
          <a:picLocks noChangeAspect="1"/>
        </xdr:cNvPicPr>
      </xdr:nvPicPr>
      <xdr:blipFill>
        <a:blip xmlns:r="http://schemas.openxmlformats.org/officeDocument/2006/relationships" r:embed="rId9"/>
        <a:stretch>
          <a:fillRect/>
        </a:stretch>
      </xdr:blipFill>
      <xdr:spPr>
        <a:xfrm>
          <a:off x="10057280" y="67728356"/>
          <a:ext cx="412166" cy="407124"/>
        </a:xfrm>
        <a:prstGeom prst="rect">
          <a:avLst/>
        </a:prstGeom>
      </xdr:spPr>
    </xdr:pic>
    <xdr:clientData/>
  </xdr:twoCellAnchor>
  <xdr:twoCellAnchor editAs="oneCell">
    <xdr:from>
      <xdr:col>6</xdr:col>
      <xdr:colOff>33612</xdr:colOff>
      <xdr:row>206</xdr:row>
      <xdr:rowOff>291356</xdr:rowOff>
    </xdr:from>
    <xdr:to>
      <xdr:col>6</xdr:col>
      <xdr:colOff>449700</xdr:colOff>
      <xdr:row>208</xdr:row>
      <xdr:rowOff>12679</xdr:rowOff>
    </xdr:to>
    <xdr:pic>
      <xdr:nvPicPr>
        <xdr:cNvPr id="65" name="図 64">
          <a:extLst>
            <a:ext uri="{FF2B5EF4-FFF2-40B4-BE49-F238E27FC236}">
              <a16:creationId xmlns:a16="http://schemas.microsoft.com/office/drawing/2014/main" id="{834752BD-31F2-4FC6-9D28-F4387B65AF05}"/>
            </a:ext>
          </a:extLst>
        </xdr:cNvPr>
        <xdr:cNvPicPr>
          <a:picLocks noChangeAspect="1"/>
        </xdr:cNvPicPr>
      </xdr:nvPicPr>
      <xdr:blipFill>
        <a:blip xmlns:r="http://schemas.openxmlformats.org/officeDocument/2006/relationships" r:embed="rId5"/>
        <a:stretch>
          <a:fillRect/>
        </a:stretch>
      </xdr:blipFill>
      <xdr:spPr>
        <a:xfrm>
          <a:off x="10968312" y="67728356"/>
          <a:ext cx="416088" cy="407124"/>
        </a:xfrm>
        <a:prstGeom prst="rect">
          <a:avLst/>
        </a:prstGeom>
      </xdr:spPr>
    </xdr:pic>
    <xdr:clientData/>
  </xdr:twoCellAnchor>
  <xdr:twoCellAnchor editAs="oneCell">
    <xdr:from>
      <xdr:col>5</xdr:col>
      <xdr:colOff>33617</xdr:colOff>
      <xdr:row>205</xdr:row>
      <xdr:rowOff>168099</xdr:rowOff>
    </xdr:from>
    <xdr:to>
      <xdr:col>5</xdr:col>
      <xdr:colOff>452083</xdr:colOff>
      <xdr:row>206</xdr:row>
      <xdr:rowOff>235158</xdr:rowOff>
    </xdr:to>
    <xdr:pic>
      <xdr:nvPicPr>
        <xdr:cNvPr id="66" name="図 65">
          <a:extLst>
            <a:ext uri="{FF2B5EF4-FFF2-40B4-BE49-F238E27FC236}">
              <a16:creationId xmlns:a16="http://schemas.microsoft.com/office/drawing/2014/main" id="{A5A23F31-4539-4BDF-BCB2-7C9DB215B73F}"/>
            </a:ext>
          </a:extLst>
        </xdr:cNvPr>
        <xdr:cNvPicPr>
          <a:picLocks noChangeAspect="1"/>
        </xdr:cNvPicPr>
      </xdr:nvPicPr>
      <xdr:blipFill>
        <a:blip xmlns:r="http://schemas.openxmlformats.org/officeDocument/2006/relationships" r:embed="rId20"/>
        <a:stretch>
          <a:fillRect/>
        </a:stretch>
      </xdr:blipFill>
      <xdr:spPr>
        <a:xfrm>
          <a:off x="10501592" y="67262199"/>
          <a:ext cx="418466" cy="409959"/>
        </a:xfrm>
        <a:prstGeom prst="rect">
          <a:avLst/>
        </a:prstGeom>
      </xdr:spPr>
    </xdr:pic>
    <xdr:clientData/>
  </xdr:twoCellAnchor>
  <xdr:twoCellAnchor editAs="oneCell">
    <xdr:from>
      <xdr:col>6</xdr:col>
      <xdr:colOff>33611</xdr:colOff>
      <xdr:row>205</xdr:row>
      <xdr:rowOff>168099</xdr:rowOff>
    </xdr:from>
    <xdr:to>
      <xdr:col>6</xdr:col>
      <xdr:colOff>444151</xdr:colOff>
      <xdr:row>206</xdr:row>
      <xdr:rowOff>235768</xdr:rowOff>
    </xdr:to>
    <xdr:pic>
      <xdr:nvPicPr>
        <xdr:cNvPr id="67" name="図 66">
          <a:extLst>
            <a:ext uri="{FF2B5EF4-FFF2-40B4-BE49-F238E27FC236}">
              <a16:creationId xmlns:a16="http://schemas.microsoft.com/office/drawing/2014/main" id="{6F135839-5572-4333-B93A-4E1804E306CC}"/>
            </a:ext>
          </a:extLst>
        </xdr:cNvPr>
        <xdr:cNvPicPr>
          <a:picLocks noChangeAspect="1"/>
        </xdr:cNvPicPr>
      </xdr:nvPicPr>
      <xdr:blipFill>
        <a:blip xmlns:r="http://schemas.openxmlformats.org/officeDocument/2006/relationships" r:embed="rId21"/>
        <a:stretch>
          <a:fillRect/>
        </a:stretch>
      </xdr:blipFill>
      <xdr:spPr>
        <a:xfrm>
          <a:off x="10968311" y="67262199"/>
          <a:ext cx="410540" cy="410569"/>
        </a:xfrm>
        <a:prstGeom prst="rect">
          <a:avLst/>
        </a:prstGeom>
      </xdr:spPr>
    </xdr:pic>
    <xdr:clientData/>
  </xdr:twoCellAnchor>
  <xdr:twoCellAnchor editAs="oneCell">
    <xdr:from>
      <xdr:col>5</xdr:col>
      <xdr:colOff>33617</xdr:colOff>
      <xdr:row>206</xdr:row>
      <xdr:rowOff>291356</xdr:rowOff>
    </xdr:from>
    <xdr:to>
      <xdr:col>5</xdr:col>
      <xdr:colOff>449705</xdr:colOff>
      <xdr:row>208</xdr:row>
      <xdr:rowOff>12679</xdr:rowOff>
    </xdr:to>
    <xdr:pic>
      <xdr:nvPicPr>
        <xdr:cNvPr id="68" name="図 67">
          <a:extLst>
            <a:ext uri="{FF2B5EF4-FFF2-40B4-BE49-F238E27FC236}">
              <a16:creationId xmlns:a16="http://schemas.microsoft.com/office/drawing/2014/main" id="{289D36C2-FC74-4EEC-88B2-6D2AD818E1F5}"/>
            </a:ext>
          </a:extLst>
        </xdr:cNvPr>
        <xdr:cNvPicPr>
          <a:picLocks noChangeAspect="1"/>
        </xdr:cNvPicPr>
      </xdr:nvPicPr>
      <xdr:blipFill>
        <a:blip xmlns:r="http://schemas.openxmlformats.org/officeDocument/2006/relationships" r:embed="rId13"/>
        <a:stretch>
          <a:fillRect/>
        </a:stretch>
      </xdr:blipFill>
      <xdr:spPr>
        <a:xfrm>
          <a:off x="10501592" y="67728356"/>
          <a:ext cx="416088" cy="407124"/>
        </a:xfrm>
        <a:prstGeom prst="rect">
          <a:avLst/>
        </a:prstGeom>
      </xdr:spPr>
    </xdr:pic>
    <xdr:clientData/>
  </xdr:twoCellAnchor>
  <xdr:twoCellAnchor editAs="oneCell">
    <xdr:from>
      <xdr:col>4</xdr:col>
      <xdr:colOff>44829</xdr:colOff>
      <xdr:row>210</xdr:row>
      <xdr:rowOff>44829</xdr:rowOff>
    </xdr:from>
    <xdr:to>
      <xdr:col>5</xdr:col>
      <xdr:colOff>204258</xdr:colOff>
      <xdr:row>211</xdr:row>
      <xdr:rowOff>327522</xdr:rowOff>
    </xdr:to>
    <xdr:pic>
      <xdr:nvPicPr>
        <xdr:cNvPr id="69" name="図 68">
          <a:extLst>
            <a:ext uri="{FF2B5EF4-FFF2-40B4-BE49-F238E27FC236}">
              <a16:creationId xmlns:a16="http://schemas.microsoft.com/office/drawing/2014/main" id="{DEE2B7BF-06F9-4A3E-B0BB-083B9AE4314A}"/>
            </a:ext>
          </a:extLst>
        </xdr:cNvPr>
        <xdr:cNvPicPr>
          <a:picLocks noChangeAspect="1"/>
        </xdr:cNvPicPr>
      </xdr:nvPicPr>
      <xdr:blipFill>
        <a:blip xmlns:r="http://schemas.openxmlformats.org/officeDocument/2006/relationships" r:embed="rId1"/>
        <a:stretch>
          <a:fillRect/>
        </a:stretch>
      </xdr:blipFill>
      <xdr:spPr>
        <a:xfrm>
          <a:off x="10046079" y="68853429"/>
          <a:ext cx="626154" cy="625594"/>
        </a:xfrm>
        <a:prstGeom prst="rect">
          <a:avLst/>
        </a:prstGeom>
      </xdr:spPr>
    </xdr:pic>
    <xdr:clientData/>
  </xdr:twoCellAnchor>
  <xdr:twoCellAnchor editAs="oneCell">
    <xdr:from>
      <xdr:col>4</xdr:col>
      <xdr:colOff>56030</xdr:colOff>
      <xdr:row>216</xdr:row>
      <xdr:rowOff>56030</xdr:rowOff>
    </xdr:from>
    <xdr:to>
      <xdr:col>5</xdr:col>
      <xdr:colOff>213325</xdr:colOff>
      <xdr:row>218</xdr:row>
      <xdr:rowOff>3214</xdr:rowOff>
    </xdr:to>
    <xdr:pic>
      <xdr:nvPicPr>
        <xdr:cNvPr id="70" name="図 69">
          <a:extLst>
            <a:ext uri="{FF2B5EF4-FFF2-40B4-BE49-F238E27FC236}">
              <a16:creationId xmlns:a16="http://schemas.microsoft.com/office/drawing/2014/main" id="{87A629EA-8B06-4C94-8322-E15548F58F6E}"/>
            </a:ext>
          </a:extLst>
        </xdr:cNvPr>
        <xdr:cNvPicPr>
          <a:picLocks noChangeAspect="1"/>
        </xdr:cNvPicPr>
      </xdr:nvPicPr>
      <xdr:blipFill>
        <a:blip xmlns:r="http://schemas.openxmlformats.org/officeDocument/2006/relationships" r:embed="rId15"/>
        <a:stretch>
          <a:fillRect/>
        </a:stretch>
      </xdr:blipFill>
      <xdr:spPr>
        <a:xfrm>
          <a:off x="10057280" y="70922030"/>
          <a:ext cx="624020" cy="623460"/>
        </a:xfrm>
        <a:prstGeom prst="rect">
          <a:avLst/>
        </a:prstGeom>
      </xdr:spPr>
    </xdr:pic>
    <xdr:clientData/>
  </xdr:twoCellAnchor>
  <xdr:twoCellAnchor editAs="oneCell">
    <xdr:from>
      <xdr:col>4</xdr:col>
      <xdr:colOff>67231</xdr:colOff>
      <xdr:row>225</xdr:row>
      <xdr:rowOff>56030</xdr:rowOff>
    </xdr:from>
    <xdr:to>
      <xdr:col>5</xdr:col>
      <xdr:colOff>226660</xdr:colOff>
      <xdr:row>227</xdr:row>
      <xdr:rowOff>5349</xdr:rowOff>
    </xdr:to>
    <xdr:pic>
      <xdr:nvPicPr>
        <xdr:cNvPr id="71" name="図 70">
          <a:extLst>
            <a:ext uri="{FF2B5EF4-FFF2-40B4-BE49-F238E27FC236}">
              <a16:creationId xmlns:a16="http://schemas.microsoft.com/office/drawing/2014/main" id="{2311A58E-4564-4DFA-A9ED-7209D917D18C}"/>
            </a:ext>
          </a:extLst>
        </xdr:cNvPr>
        <xdr:cNvPicPr>
          <a:picLocks noChangeAspect="1"/>
        </xdr:cNvPicPr>
      </xdr:nvPicPr>
      <xdr:blipFill>
        <a:blip xmlns:r="http://schemas.openxmlformats.org/officeDocument/2006/relationships" r:embed="rId1"/>
        <a:stretch>
          <a:fillRect/>
        </a:stretch>
      </xdr:blipFill>
      <xdr:spPr>
        <a:xfrm>
          <a:off x="10068481" y="73779530"/>
          <a:ext cx="626154" cy="625594"/>
        </a:xfrm>
        <a:prstGeom prst="rect">
          <a:avLst/>
        </a:prstGeom>
      </xdr:spPr>
    </xdr:pic>
    <xdr:clientData/>
  </xdr:twoCellAnchor>
  <xdr:twoCellAnchor editAs="oneCell">
    <xdr:from>
      <xdr:col>5</xdr:col>
      <xdr:colOff>246529</xdr:colOff>
      <xdr:row>231</xdr:row>
      <xdr:rowOff>56029</xdr:rowOff>
    </xdr:from>
    <xdr:to>
      <xdr:col>6</xdr:col>
      <xdr:colOff>403824</xdr:colOff>
      <xdr:row>233</xdr:row>
      <xdr:rowOff>3213</xdr:rowOff>
    </xdr:to>
    <xdr:pic>
      <xdr:nvPicPr>
        <xdr:cNvPr id="72" name="図 71">
          <a:extLst>
            <a:ext uri="{FF2B5EF4-FFF2-40B4-BE49-F238E27FC236}">
              <a16:creationId xmlns:a16="http://schemas.microsoft.com/office/drawing/2014/main" id="{20B0FEC6-2ADC-4462-9866-8736E9CCA208}"/>
            </a:ext>
          </a:extLst>
        </xdr:cNvPr>
        <xdr:cNvPicPr>
          <a:picLocks noChangeAspect="1"/>
        </xdr:cNvPicPr>
      </xdr:nvPicPr>
      <xdr:blipFill>
        <a:blip xmlns:r="http://schemas.openxmlformats.org/officeDocument/2006/relationships" r:embed="rId15"/>
        <a:stretch>
          <a:fillRect/>
        </a:stretch>
      </xdr:blipFill>
      <xdr:spPr>
        <a:xfrm>
          <a:off x="10714504" y="75836929"/>
          <a:ext cx="624020" cy="623460"/>
        </a:xfrm>
        <a:prstGeom prst="rect">
          <a:avLst/>
        </a:prstGeom>
      </xdr:spPr>
    </xdr:pic>
    <xdr:clientData/>
  </xdr:twoCellAnchor>
  <xdr:twoCellAnchor editAs="oneCell">
    <xdr:from>
      <xdr:col>4</xdr:col>
      <xdr:colOff>89643</xdr:colOff>
      <xdr:row>228</xdr:row>
      <xdr:rowOff>302558</xdr:rowOff>
    </xdr:from>
    <xdr:to>
      <xdr:col>5</xdr:col>
      <xdr:colOff>112055</xdr:colOff>
      <xdr:row>230</xdr:row>
      <xdr:rowOff>100852</xdr:rowOff>
    </xdr:to>
    <xdr:pic>
      <xdr:nvPicPr>
        <xdr:cNvPr id="73" name="図 72">
          <a:extLst>
            <a:ext uri="{FF2B5EF4-FFF2-40B4-BE49-F238E27FC236}">
              <a16:creationId xmlns:a16="http://schemas.microsoft.com/office/drawing/2014/main" id="{1DFB4B26-9E68-4B14-9DBE-E79E3A474A10}"/>
            </a:ext>
          </a:extLst>
        </xdr:cNvPr>
        <xdr:cNvPicPr>
          <a:picLocks noChangeAspect="1"/>
        </xdr:cNvPicPr>
      </xdr:nvPicPr>
      <xdr:blipFill>
        <a:blip xmlns:r="http://schemas.openxmlformats.org/officeDocument/2006/relationships" r:embed="rId15"/>
        <a:stretch>
          <a:fillRect/>
        </a:stretch>
      </xdr:blipFill>
      <xdr:spPr>
        <a:xfrm>
          <a:off x="10090893" y="75054758"/>
          <a:ext cx="489137" cy="484094"/>
        </a:xfrm>
        <a:prstGeom prst="rect">
          <a:avLst/>
        </a:prstGeom>
      </xdr:spPr>
    </xdr:pic>
    <xdr:clientData/>
  </xdr:twoCellAnchor>
  <xdr:twoCellAnchor editAs="oneCell">
    <xdr:from>
      <xdr:col>4</xdr:col>
      <xdr:colOff>56034</xdr:colOff>
      <xdr:row>231</xdr:row>
      <xdr:rowOff>56029</xdr:rowOff>
    </xdr:from>
    <xdr:to>
      <xdr:col>5</xdr:col>
      <xdr:colOff>215463</xdr:colOff>
      <xdr:row>233</xdr:row>
      <xdr:rowOff>5347</xdr:rowOff>
    </xdr:to>
    <xdr:pic>
      <xdr:nvPicPr>
        <xdr:cNvPr id="74" name="図 73">
          <a:extLst>
            <a:ext uri="{FF2B5EF4-FFF2-40B4-BE49-F238E27FC236}">
              <a16:creationId xmlns:a16="http://schemas.microsoft.com/office/drawing/2014/main" id="{2227CE3D-AA16-45F3-AB6C-FAEE7EACD27F}"/>
            </a:ext>
          </a:extLst>
        </xdr:cNvPr>
        <xdr:cNvPicPr>
          <a:picLocks noChangeAspect="1"/>
        </xdr:cNvPicPr>
      </xdr:nvPicPr>
      <xdr:blipFill>
        <a:blip xmlns:r="http://schemas.openxmlformats.org/officeDocument/2006/relationships" r:embed="rId12"/>
        <a:stretch>
          <a:fillRect/>
        </a:stretch>
      </xdr:blipFill>
      <xdr:spPr>
        <a:xfrm>
          <a:off x="10057284" y="75836929"/>
          <a:ext cx="626154" cy="625594"/>
        </a:xfrm>
        <a:prstGeom prst="rect">
          <a:avLst/>
        </a:prstGeom>
      </xdr:spPr>
    </xdr:pic>
    <xdr:clientData/>
  </xdr:twoCellAnchor>
  <xdr:twoCellAnchor editAs="oneCell">
    <xdr:from>
      <xdr:col>4</xdr:col>
      <xdr:colOff>44829</xdr:colOff>
      <xdr:row>237</xdr:row>
      <xdr:rowOff>67240</xdr:rowOff>
    </xdr:from>
    <xdr:to>
      <xdr:col>5</xdr:col>
      <xdr:colOff>204258</xdr:colOff>
      <xdr:row>239</xdr:row>
      <xdr:rowOff>2551</xdr:rowOff>
    </xdr:to>
    <xdr:pic>
      <xdr:nvPicPr>
        <xdr:cNvPr id="75" name="図 74">
          <a:extLst>
            <a:ext uri="{FF2B5EF4-FFF2-40B4-BE49-F238E27FC236}">
              <a16:creationId xmlns:a16="http://schemas.microsoft.com/office/drawing/2014/main" id="{84807E7F-9F2E-4BD8-B114-A9661999A749}"/>
            </a:ext>
          </a:extLst>
        </xdr:cNvPr>
        <xdr:cNvPicPr>
          <a:picLocks noChangeAspect="1"/>
        </xdr:cNvPicPr>
      </xdr:nvPicPr>
      <xdr:blipFill>
        <a:blip xmlns:r="http://schemas.openxmlformats.org/officeDocument/2006/relationships" r:embed="rId25"/>
        <a:stretch>
          <a:fillRect/>
        </a:stretch>
      </xdr:blipFill>
      <xdr:spPr>
        <a:xfrm>
          <a:off x="10046079" y="77905540"/>
          <a:ext cx="626154" cy="621111"/>
        </a:xfrm>
        <a:prstGeom prst="rect">
          <a:avLst/>
        </a:prstGeom>
      </xdr:spPr>
    </xdr:pic>
    <xdr:clientData/>
  </xdr:twoCellAnchor>
  <xdr:twoCellAnchor editAs="oneCell">
    <xdr:from>
      <xdr:col>4</xdr:col>
      <xdr:colOff>56030</xdr:colOff>
      <xdr:row>245</xdr:row>
      <xdr:rowOff>67234</xdr:rowOff>
    </xdr:from>
    <xdr:to>
      <xdr:col>6</xdr:col>
      <xdr:colOff>401103</xdr:colOff>
      <xdr:row>247</xdr:row>
      <xdr:rowOff>411</xdr:rowOff>
    </xdr:to>
    <xdr:pic>
      <xdr:nvPicPr>
        <xdr:cNvPr id="76" name="図 75">
          <a:extLst>
            <a:ext uri="{FF2B5EF4-FFF2-40B4-BE49-F238E27FC236}">
              <a16:creationId xmlns:a16="http://schemas.microsoft.com/office/drawing/2014/main" id="{4448A259-9F3B-479F-B11A-9F568677F5FA}"/>
            </a:ext>
          </a:extLst>
        </xdr:cNvPr>
        <xdr:cNvPicPr>
          <a:picLocks noChangeAspect="1"/>
        </xdr:cNvPicPr>
      </xdr:nvPicPr>
      <xdr:blipFill>
        <a:blip xmlns:r="http://schemas.openxmlformats.org/officeDocument/2006/relationships" r:embed="rId26"/>
        <a:stretch>
          <a:fillRect/>
        </a:stretch>
      </xdr:blipFill>
      <xdr:spPr>
        <a:xfrm>
          <a:off x="10057280" y="80648734"/>
          <a:ext cx="1278523" cy="618977"/>
        </a:xfrm>
        <a:prstGeom prst="rect">
          <a:avLst/>
        </a:prstGeom>
      </xdr:spPr>
    </xdr:pic>
    <xdr:clientData/>
  </xdr:twoCellAnchor>
  <xdr:twoCellAnchor editAs="oneCell">
    <xdr:from>
      <xdr:col>4</xdr:col>
      <xdr:colOff>56030</xdr:colOff>
      <xdr:row>213</xdr:row>
      <xdr:rowOff>44824</xdr:rowOff>
    </xdr:from>
    <xdr:to>
      <xdr:col>5</xdr:col>
      <xdr:colOff>207229</xdr:colOff>
      <xdr:row>214</xdr:row>
      <xdr:rowOff>325383</xdr:rowOff>
    </xdr:to>
    <xdr:pic>
      <xdr:nvPicPr>
        <xdr:cNvPr id="77" name="図 76">
          <a:extLst>
            <a:ext uri="{FF2B5EF4-FFF2-40B4-BE49-F238E27FC236}">
              <a16:creationId xmlns:a16="http://schemas.microsoft.com/office/drawing/2014/main" id="{8EB4AF9C-41A8-4ED6-9CED-E2767F707A24}"/>
            </a:ext>
          </a:extLst>
        </xdr:cNvPr>
        <xdr:cNvPicPr>
          <a:picLocks noChangeAspect="1"/>
        </xdr:cNvPicPr>
      </xdr:nvPicPr>
      <xdr:blipFill>
        <a:blip xmlns:r="http://schemas.openxmlformats.org/officeDocument/2006/relationships" r:embed="rId16"/>
        <a:stretch>
          <a:fillRect/>
        </a:stretch>
      </xdr:blipFill>
      <xdr:spPr>
        <a:xfrm>
          <a:off x="10057280" y="69882124"/>
          <a:ext cx="617924" cy="623460"/>
        </a:xfrm>
        <a:prstGeom prst="rect">
          <a:avLst/>
        </a:prstGeom>
      </xdr:spPr>
    </xdr:pic>
    <xdr:clientData/>
  </xdr:twoCellAnchor>
  <xdr:twoCellAnchor editAs="oneCell">
    <xdr:from>
      <xdr:col>7</xdr:col>
      <xdr:colOff>78798</xdr:colOff>
      <xdr:row>1</xdr:row>
      <xdr:rowOff>13601</xdr:rowOff>
    </xdr:from>
    <xdr:to>
      <xdr:col>7</xdr:col>
      <xdr:colOff>550720</xdr:colOff>
      <xdr:row>2</xdr:row>
      <xdr:rowOff>303053</xdr:rowOff>
    </xdr:to>
    <xdr:pic>
      <xdr:nvPicPr>
        <xdr:cNvPr id="95" name="図 94">
          <a:extLst>
            <a:ext uri="{FF2B5EF4-FFF2-40B4-BE49-F238E27FC236}">
              <a16:creationId xmlns:a16="http://schemas.microsoft.com/office/drawing/2014/main" id="{FC279B11-A0DA-4ABE-86C3-78DF3C932ADA}"/>
            </a:ext>
          </a:extLst>
        </xdr:cNvPr>
        <xdr:cNvPicPr>
          <a:picLocks noChangeAspect="1"/>
        </xdr:cNvPicPr>
      </xdr:nvPicPr>
      <xdr:blipFill>
        <a:blip xmlns:r="http://schemas.openxmlformats.org/officeDocument/2006/relationships" r:embed="rId27"/>
        <a:stretch>
          <a:fillRect/>
        </a:stretch>
      </xdr:blipFill>
      <xdr:spPr>
        <a:xfrm>
          <a:off x="4269798" y="908951"/>
          <a:ext cx="468000" cy="489476"/>
        </a:xfrm>
        <a:prstGeom prst="rect">
          <a:avLst/>
        </a:prstGeom>
      </xdr:spPr>
    </xdr:pic>
    <xdr:clientData/>
  </xdr:twoCellAnchor>
  <xdr:twoCellAnchor editAs="oneCell">
    <xdr:from>
      <xdr:col>9</xdr:col>
      <xdr:colOff>103910</xdr:colOff>
      <xdr:row>1</xdr:row>
      <xdr:rowOff>13601</xdr:rowOff>
    </xdr:from>
    <xdr:to>
      <xdr:col>9</xdr:col>
      <xdr:colOff>575832</xdr:colOff>
      <xdr:row>2</xdr:row>
      <xdr:rowOff>295643</xdr:rowOff>
    </xdr:to>
    <xdr:pic>
      <xdr:nvPicPr>
        <xdr:cNvPr id="96" name="図 95">
          <a:extLst>
            <a:ext uri="{FF2B5EF4-FFF2-40B4-BE49-F238E27FC236}">
              <a16:creationId xmlns:a16="http://schemas.microsoft.com/office/drawing/2014/main" id="{01B0BCC0-004B-4D6C-9599-2E517870D978}"/>
            </a:ext>
          </a:extLst>
        </xdr:cNvPr>
        <xdr:cNvPicPr>
          <a:picLocks noChangeAspect="1"/>
        </xdr:cNvPicPr>
      </xdr:nvPicPr>
      <xdr:blipFill>
        <a:blip xmlns:r="http://schemas.openxmlformats.org/officeDocument/2006/relationships" r:embed="rId28"/>
        <a:stretch>
          <a:fillRect/>
        </a:stretch>
      </xdr:blipFill>
      <xdr:spPr>
        <a:xfrm>
          <a:off x="5647460" y="908951"/>
          <a:ext cx="468000" cy="482066"/>
        </a:xfrm>
        <a:prstGeom prst="rect">
          <a:avLst/>
        </a:prstGeom>
      </xdr:spPr>
    </xdr:pic>
    <xdr:clientData/>
  </xdr:twoCellAnchor>
  <xdr:twoCellAnchor editAs="oneCell">
    <xdr:from>
      <xdr:col>10</xdr:col>
      <xdr:colOff>78798</xdr:colOff>
      <xdr:row>1</xdr:row>
      <xdr:rowOff>13601</xdr:rowOff>
    </xdr:from>
    <xdr:to>
      <xdr:col>10</xdr:col>
      <xdr:colOff>550720</xdr:colOff>
      <xdr:row>2</xdr:row>
      <xdr:rowOff>290235</xdr:rowOff>
    </xdr:to>
    <xdr:pic>
      <xdr:nvPicPr>
        <xdr:cNvPr id="97" name="図 96">
          <a:extLst>
            <a:ext uri="{FF2B5EF4-FFF2-40B4-BE49-F238E27FC236}">
              <a16:creationId xmlns:a16="http://schemas.microsoft.com/office/drawing/2014/main" id="{76E962EE-495C-47F5-8336-8610700F77CD}"/>
            </a:ext>
          </a:extLst>
        </xdr:cNvPr>
        <xdr:cNvPicPr>
          <a:picLocks noChangeAspect="1"/>
        </xdr:cNvPicPr>
      </xdr:nvPicPr>
      <xdr:blipFill>
        <a:blip xmlns:r="http://schemas.openxmlformats.org/officeDocument/2006/relationships" r:embed="rId29"/>
        <a:stretch>
          <a:fillRect/>
        </a:stretch>
      </xdr:blipFill>
      <xdr:spPr>
        <a:xfrm>
          <a:off x="6298623" y="908951"/>
          <a:ext cx="468000" cy="476658"/>
        </a:xfrm>
        <a:prstGeom prst="rect">
          <a:avLst/>
        </a:prstGeom>
      </xdr:spPr>
    </xdr:pic>
    <xdr:clientData/>
  </xdr:twoCellAnchor>
  <xdr:twoCellAnchor editAs="oneCell">
    <xdr:from>
      <xdr:col>11</xdr:col>
      <xdr:colOff>78798</xdr:colOff>
      <xdr:row>1</xdr:row>
      <xdr:rowOff>13601</xdr:rowOff>
    </xdr:from>
    <xdr:to>
      <xdr:col>11</xdr:col>
      <xdr:colOff>550721</xdr:colOff>
      <xdr:row>2</xdr:row>
      <xdr:rowOff>290235</xdr:rowOff>
    </xdr:to>
    <xdr:pic>
      <xdr:nvPicPr>
        <xdr:cNvPr id="98" name="図 97">
          <a:extLst>
            <a:ext uri="{FF2B5EF4-FFF2-40B4-BE49-F238E27FC236}">
              <a16:creationId xmlns:a16="http://schemas.microsoft.com/office/drawing/2014/main" id="{4A95C0A6-7B00-4F1C-8039-D1372A2E4733}"/>
            </a:ext>
          </a:extLst>
        </xdr:cNvPr>
        <xdr:cNvPicPr>
          <a:picLocks noChangeAspect="1"/>
        </xdr:cNvPicPr>
      </xdr:nvPicPr>
      <xdr:blipFill>
        <a:blip xmlns:r="http://schemas.openxmlformats.org/officeDocument/2006/relationships" r:embed="rId30"/>
        <a:stretch>
          <a:fillRect/>
        </a:stretch>
      </xdr:blipFill>
      <xdr:spPr>
        <a:xfrm>
          <a:off x="6974898" y="908951"/>
          <a:ext cx="468000" cy="476658"/>
        </a:xfrm>
        <a:prstGeom prst="rect">
          <a:avLst/>
        </a:prstGeom>
      </xdr:spPr>
    </xdr:pic>
    <xdr:clientData/>
  </xdr:twoCellAnchor>
  <xdr:twoCellAnchor editAs="oneCell">
    <xdr:from>
      <xdr:col>12</xdr:col>
      <xdr:colOff>86591</xdr:colOff>
      <xdr:row>1</xdr:row>
      <xdr:rowOff>13601</xdr:rowOff>
    </xdr:from>
    <xdr:to>
      <xdr:col>12</xdr:col>
      <xdr:colOff>558513</xdr:colOff>
      <xdr:row>2</xdr:row>
      <xdr:rowOff>295643</xdr:rowOff>
    </xdr:to>
    <xdr:pic>
      <xdr:nvPicPr>
        <xdr:cNvPr id="99" name="図 98">
          <a:extLst>
            <a:ext uri="{FF2B5EF4-FFF2-40B4-BE49-F238E27FC236}">
              <a16:creationId xmlns:a16="http://schemas.microsoft.com/office/drawing/2014/main" id="{FA680673-F4BF-4CD1-A763-EF75F0818148}"/>
            </a:ext>
          </a:extLst>
        </xdr:cNvPr>
        <xdr:cNvPicPr>
          <a:picLocks noChangeAspect="1"/>
        </xdr:cNvPicPr>
      </xdr:nvPicPr>
      <xdr:blipFill>
        <a:blip xmlns:r="http://schemas.openxmlformats.org/officeDocument/2006/relationships" r:embed="rId31"/>
        <a:stretch>
          <a:fillRect/>
        </a:stretch>
      </xdr:blipFill>
      <xdr:spPr>
        <a:xfrm>
          <a:off x="7658966" y="908951"/>
          <a:ext cx="468000" cy="482066"/>
        </a:xfrm>
        <a:prstGeom prst="rect">
          <a:avLst/>
        </a:prstGeom>
      </xdr:spPr>
    </xdr:pic>
    <xdr:clientData/>
  </xdr:twoCellAnchor>
  <xdr:twoCellAnchor editAs="oneCell">
    <xdr:from>
      <xdr:col>13</xdr:col>
      <xdr:colOff>72687</xdr:colOff>
      <xdr:row>1</xdr:row>
      <xdr:rowOff>13601</xdr:rowOff>
    </xdr:from>
    <xdr:to>
      <xdr:col>13</xdr:col>
      <xdr:colOff>544609</xdr:colOff>
      <xdr:row>2</xdr:row>
      <xdr:rowOff>290235</xdr:rowOff>
    </xdr:to>
    <xdr:pic>
      <xdr:nvPicPr>
        <xdr:cNvPr id="100" name="図 99">
          <a:extLst>
            <a:ext uri="{FF2B5EF4-FFF2-40B4-BE49-F238E27FC236}">
              <a16:creationId xmlns:a16="http://schemas.microsoft.com/office/drawing/2014/main" id="{C0663E94-BCE3-4E41-B4E1-02E65E915910}"/>
            </a:ext>
          </a:extLst>
        </xdr:cNvPr>
        <xdr:cNvPicPr>
          <a:picLocks noChangeAspect="1"/>
        </xdr:cNvPicPr>
      </xdr:nvPicPr>
      <xdr:blipFill>
        <a:blip xmlns:r="http://schemas.openxmlformats.org/officeDocument/2006/relationships" r:embed="rId32"/>
        <a:stretch>
          <a:fillRect/>
        </a:stretch>
      </xdr:blipFill>
      <xdr:spPr>
        <a:xfrm>
          <a:off x="8321337" y="908951"/>
          <a:ext cx="468000" cy="476658"/>
        </a:xfrm>
        <a:prstGeom prst="rect">
          <a:avLst/>
        </a:prstGeom>
      </xdr:spPr>
    </xdr:pic>
    <xdr:clientData/>
  </xdr:twoCellAnchor>
  <xdr:twoCellAnchor editAs="oneCell">
    <xdr:from>
      <xdr:col>14</xdr:col>
      <xdr:colOff>110023</xdr:colOff>
      <xdr:row>1</xdr:row>
      <xdr:rowOff>13601</xdr:rowOff>
    </xdr:from>
    <xdr:to>
      <xdr:col>14</xdr:col>
      <xdr:colOff>581945</xdr:colOff>
      <xdr:row>2</xdr:row>
      <xdr:rowOff>298880</xdr:rowOff>
    </xdr:to>
    <xdr:pic>
      <xdr:nvPicPr>
        <xdr:cNvPr id="101" name="図 100">
          <a:extLst>
            <a:ext uri="{FF2B5EF4-FFF2-40B4-BE49-F238E27FC236}">
              <a16:creationId xmlns:a16="http://schemas.microsoft.com/office/drawing/2014/main" id="{A2B0F5FC-7B97-47BE-BD1E-E9A1814B8AEF}"/>
            </a:ext>
          </a:extLst>
        </xdr:cNvPr>
        <xdr:cNvPicPr>
          <a:picLocks noChangeAspect="1"/>
        </xdr:cNvPicPr>
      </xdr:nvPicPr>
      <xdr:blipFill>
        <a:blip xmlns:r="http://schemas.openxmlformats.org/officeDocument/2006/relationships" r:embed="rId33"/>
        <a:stretch>
          <a:fillRect/>
        </a:stretch>
      </xdr:blipFill>
      <xdr:spPr>
        <a:xfrm>
          <a:off x="9034948" y="908951"/>
          <a:ext cx="468000" cy="485303"/>
        </a:xfrm>
        <a:prstGeom prst="rect">
          <a:avLst/>
        </a:prstGeom>
      </xdr:spPr>
    </xdr:pic>
    <xdr:clientData/>
  </xdr:twoCellAnchor>
  <xdr:twoCellAnchor editAs="oneCell">
    <xdr:from>
      <xdr:col>15</xdr:col>
      <xdr:colOff>86592</xdr:colOff>
      <xdr:row>1</xdr:row>
      <xdr:rowOff>13601</xdr:rowOff>
    </xdr:from>
    <xdr:to>
      <xdr:col>15</xdr:col>
      <xdr:colOff>558514</xdr:colOff>
      <xdr:row>2</xdr:row>
      <xdr:rowOff>298880</xdr:rowOff>
    </xdr:to>
    <xdr:pic>
      <xdr:nvPicPr>
        <xdr:cNvPr id="102" name="図 101">
          <a:extLst>
            <a:ext uri="{FF2B5EF4-FFF2-40B4-BE49-F238E27FC236}">
              <a16:creationId xmlns:a16="http://schemas.microsoft.com/office/drawing/2014/main" id="{FBF3F8E7-ECFB-44D7-A1D3-85DA660BEF1C}"/>
            </a:ext>
          </a:extLst>
        </xdr:cNvPr>
        <xdr:cNvPicPr>
          <a:picLocks noChangeAspect="1"/>
        </xdr:cNvPicPr>
      </xdr:nvPicPr>
      <xdr:blipFill>
        <a:blip xmlns:r="http://schemas.openxmlformats.org/officeDocument/2006/relationships" r:embed="rId34"/>
        <a:stretch>
          <a:fillRect/>
        </a:stretch>
      </xdr:blipFill>
      <xdr:spPr>
        <a:xfrm>
          <a:off x="9687792" y="908951"/>
          <a:ext cx="468000" cy="485303"/>
        </a:xfrm>
        <a:prstGeom prst="rect">
          <a:avLst/>
        </a:prstGeom>
      </xdr:spPr>
    </xdr:pic>
    <xdr:clientData/>
  </xdr:twoCellAnchor>
  <xdr:twoCellAnchor editAs="oneCell">
    <xdr:from>
      <xdr:col>16</xdr:col>
      <xdr:colOff>72685</xdr:colOff>
      <xdr:row>1</xdr:row>
      <xdr:rowOff>13601</xdr:rowOff>
    </xdr:from>
    <xdr:to>
      <xdr:col>16</xdr:col>
      <xdr:colOff>544607</xdr:colOff>
      <xdr:row>2</xdr:row>
      <xdr:rowOff>298880</xdr:rowOff>
    </xdr:to>
    <xdr:pic>
      <xdr:nvPicPr>
        <xdr:cNvPr id="103" name="図 102">
          <a:extLst>
            <a:ext uri="{FF2B5EF4-FFF2-40B4-BE49-F238E27FC236}">
              <a16:creationId xmlns:a16="http://schemas.microsoft.com/office/drawing/2014/main" id="{09AAE658-3672-4BC7-BD18-D3C9BC855DD0}"/>
            </a:ext>
          </a:extLst>
        </xdr:cNvPr>
        <xdr:cNvPicPr>
          <a:picLocks noChangeAspect="1"/>
        </xdr:cNvPicPr>
      </xdr:nvPicPr>
      <xdr:blipFill>
        <a:blip xmlns:r="http://schemas.openxmlformats.org/officeDocument/2006/relationships" r:embed="rId35"/>
        <a:stretch>
          <a:fillRect/>
        </a:stretch>
      </xdr:blipFill>
      <xdr:spPr>
        <a:xfrm>
          <a:off x="10350160" y="908951"/>
          <a:ext cx="468000" cy="485303"/>
        </a:xfrm>
        <a:prstGeom prst="rect">
          <a:avLst/>
        </a:prstGeom>
      </xdr:spPr>
    </xdr:pic>
    <xdr:clientData/>
  </xdr:twoCellAnchor>
  <xdr:twoCellAnchor editAs="oneCell">
    <xdr:from>
      <xdr:col>17</xdr:col>
      <xdr:colOff>103908</xdr:colOff>
      <xdr:row>1</xdr:row>
      <xdr:rowOff>13601</xdr:rowOff>
    </xdr:from>
    <xdr:to>
      <xdr:col>17</xdr:col>
      <xdr:colOff>575830</xdr:colOff>
      <xdr:row>2</xdr:row>
      <xdr:rowOff>298880</xdr:rowOff>
    </xdr:to>
    <xdr:pic>
      <xdr:nvPicPr>
        <xdr:cNvPr id="104" name="図 103">
          <a:extLst>
            <a:ext uri="{FF2B5EF4-FFF2-40B4-BE49-F238E27FC236}">
              <a16:creationId xmlns:a16="http://schemas.microsoft.com/office/drawing/2014/main" id="{C930BEC2-5CB3-49D9-9F32-AA1ECADE1346}"/>
            </a:ext>
          </a:extLst>
        </xdr:cNvPr>
        <xdr:cNvPicPr>
          <a:picLocks noChangeAspect="1"/>
        </xdr:cNvPicPr>
      </xdr:nvPicPr>
      <xdr:blipFill>
        <a:blip xmlns:r="http://schemas.openxmlformats.org/officeDocument/2006/relationships" r:embed="rId36"/>
        <a:stretch>
          <a:fillRect/>
        </a:stretch>
      </xdr:blipFill>
      <xdr:spPr>
        <a:xfrm>
          <a:off x="11057658" y="908951"/>
          <a:ext cx="468000" cy="485303"/>
        </a:xfrm>
        <a:prstGeom prst="rect">
          <a:avLst/>
        </a:prstGeom>
      </xdr:spPr>
    </xdr:pic>
    <xdr:clientData/>
  </xdr:twoCellAnchor>
  <xdr:twoCellAnchor editAs="oneCell">
    <xdr:from>
      <xdr:col>18</xdr:col>
      <xdr:colOff>78798</xdr:colOff>
      <xdr:row>1</xdr:row>
      <xdr:rowOff>13601</xdr:rowOff>
    </xdr:from>
    <xdr:to>
      <xdr:col>18</xdr:col>
      <xdr:colOff>550720</xdr:colOff>
      <xdr:row>2</xdr:row>
      <xdr:rowOff>293290</xdr:rowOff>
    </xdr:to>
    <xdr:pic>
      <xdr:nvPicPr>
        <xdr:cNvPr id="105" name="図 104">
          <a:extLst>
            <a:ext uri="{FF2B5EF4-FFF2-40B4-BE49-F238E27FC236}">
              <a16:creationId xmlns:a16="http://schemas.microsoft.com/office/drawing/2014/main" id="{655DF3C3-EC07-4B76-A892-1CD4A4B9C519}"/>
            </a:ext>
          </a:extLst>
        </xdr:cNvPr>
        <xdr:cNvPicPr>
          <a:picLocks noChangeAspect="1"/>
        </xdr:cNvPicPr>
      </xdr:nvPicPr>
      <xdr:blipFill>
        <a:blip xmlns:r="http://schemas.openxmlformats.org/officeDocument/2006/relationships" r:embed="rId37"/>
        <a:stretch>
          <a:fillRect/>
        </a:stretch>
      </xdr:blipFill>
      <xdr:spPr>
        <a:xfrm>
          <a:off x="11708823" y="908951"/>
          <a:ext cx="468000" cy="479713"/>
        </a:xfrm>
        <a:prstGeom prst="rect">
          <a:avLst/>
        </a:prstGeom>
      </xdr:spPr>
    </xdr:pic>
    <xdr:clientData/>
  </xdr:twoCellAnchor>
  <xdr:twoCellAnchor editAs="oneCell">
    <xdr:from>
      <xdr:col>19</xdr:col>
      <xdr:colOff>78798</xdr:colOff>
      <xdr:row>1</xdr:row>
      <xdr:rowOff>13601</xdr:rowOff>
    </xdr:from>
    <xdr:to>
      <xdr:col>19</xdr:col>
      <xdr:colOff>550720</xdr:colOff>
      <xdr:row>2</xdr:row>
      <xdr:rowOff>290235</xdr:rowOff>
    </xdr:to>
    <xdr:pic>
      <xdr:nvPicPr>
        <xdr:cNvPr id="106" name="図 105">
          <a:extLst>
            <a:ext uri="{FF2B5EF4-FFF2-40B4-BE49-F238E27FC236}">
              <a16:creationId xmlns:a16="http://schemas.microsoft.com/office/drawing/2014/main" id="{2127A60E-2590-4828-9531-779A9BE8ED2A}"/>
            </a:ext>
          </a:extLst>
        </xdr:cNvPr>
        <xdr:cNvPicPr>
          <a:picLocks noChangeAspect="1"/>
        </xdr:cNvPicPr>
      </xdr:nvPicPr>
      <xdr:blipFill>
        <a:blip xmlns:r="http://schemas.openxmlformats.org/officeDocument/2006/relationships" r:embed="rId38"/>
        <a:stretch>
          <a:fillRect/>
        </a:stretch>
      </xdr:blipFill>
      <xdr:spPr>
        <a:xfrm>
          <a:off x="12385098" y="908951"/>
          <a:ext cx="468000" cy="476658"/>
        </a:xfrm>
        <a:prstGeom prst="rect">
          <a:avLst/>
        </a:prstGeom>
      </xdr:spPr>
    </xdr:pic>
    <xdr:clientData/>
  </xdr:twoCellAnchor>
  <xdr:twoCellAnchor editAs="oneCell">
    <xdr:from>
      <xdr:col>20</xdr:col>
      <xdr:colOff>78798</xdr:colOff>
      <xdr:row>1</xdr:row>
      <xdr:rowOff>13601</xdr:rowOff>
    </xdr:from>
    <xdr:to>
      <xdr:col>20</xdr:col>
      <xdr:colOff>550720</xdr:colOff>
      <xdr:row>2</xdr:row>
      <xdr:rowOff>295643</xdr:rowOff>
    </xdr:to>
    <xdr:pic>
      <xdr:nvPicPr>
        <xdr:cNvPr id="107" name="図 106">
          <a:extLst>
            <a:ext uri="{FF2B5EF4-FFF2-40B4-BE49-F238E27FC236}">
              <a16:creationId xmlns:a16="http://schemas.microsoft.com/office/drawing/2014/main" id="{3DD4137E-5817-4201-92CC-015C9BA1C232}"/>
            </a:ext>
          </a:extLst>
        </xdr:cNvPr>
        <xdr:cNvPicPr>
          <a:picLocks noChangeAspect="1"/>
        </xdr:cNvPicPr>
      </xdr:nvPicPr>
      <xdr:blipFill>
        <a:blip xmlns:r="http://schemas.openxmlformats.org/officeDocument/2006/relationships" r:embed="rId39"/>
        <a:stretch>
          <a:fillRect/>
        </a:stretch>
      </xdr:blipFill>
      <xdr:spPr>
        <a:xfrm>
          <a:off x="13061373" y="908951"/>
          <a:ext cx="468000" cy="482066"/>
        </a:xfrm>
        <a:prstGeom prst="rect">
          <a:avLst/>
        </a:prstGeom>
      </xdr:spPr>
    </xdr:pic>
    <xdr:clientData/>
  </xdr:twoCellAnchor>
  <xdr:twoCellAnchor editAs="oneCell">
    <xdr:from>
      <xdr:col>21</xdr:col>
      <xdr:colOff>71005</xdr:colOff>
      <xdr:row>1</xdr:row>
      <xdr:rowOff>13601</xdr:rowOff>
    </xdr:from>
    <xdr:to>
      <xdr:col>21</xdr:col>
      <xdr:colOff>542927</xdr:colOff>
      <xdr:row>2</xdr:row>
      <xdr:rowOff>298880</xdr:rowOff>
    </xdr:to>
    <xdr:pic>
      <xdr:nvPicPr>
        <xdr:cNvPr id="108" name="図 107">
          <a:extLst>
            <a:ext uri="{FF2B5EF4-FFF2-40B4-BE49-F238E27FC236}">
              <a16:creationId xmlns:a16="http://schemas.microsoft.com/office/drawing/2014/main" id="{C969AA0C-FCEC-4E66-9D45-15D934AA0883}"/>
            </a:ext>
          </a:extLst>
        </xdr:cNvPr>
        <xdr:cNvPicPr>
          <a:picLocks noChangeAspect="1"/>
        </xdr:cNvPicPr>
      </xdr:nvPicPr>
      <xdr:blipFill>
        <a:blip xmlns:r="http://schemas.openxmlformats.org/officeDocument/2006/relationships" r:embed="rId40"/>
        <a:stretch>
          <a:fillRect/>
        </a:stretch>
      </xdr:blipFill>
      <xdr:spPr>
        <a:xfrm>
          <a:off x="13729855" y="908951"/>
          <a:ext cx="468000" cy="485303"/>
        </a:xfrm>
        <a:prstGeom prst="rect">
          <a:avLst/>
        </a:prstGeom>
      </xdr:spPr>
    </xdr:pic>
    <xdr:clientData/>
  </xdr:twoCellAnchor>
  <xdr:twoCellAnchor editAs="oneCell">
    <xdr:from>
      <xdr:col>22</xdr:col>
      <xdr:colOff>96116</xdr:colOff>
      <xdr:row>1</xdr:row>
      <xdr:rowOff>13601</xdr:rowOff>
    </xdr:from>
    <xdr:to>
      <xdr:col>22</xdr:col>
      <xdr:colOff>568038</xdr:colOff>
      <xdr:row>2</xdr:row>
      <xdr:rowOff>295643</xdr:rowOff>
    </xdr:to>
    <xdr:pic>
      <xdr:nvPicPr>
        <xdr:cNvPr id="109" name="図 108">
          <a:extLst>
            <a:ext uri="{FF2B5EF4-FFF2-40B4-BE49-F238E27FC236}">
              <a16:creationId xmlns:a16="http://schemas.microsoft.com/office/drawing/2014/main" id="{E45136D7-C221-4956-8660-B96607AFF86B}"/>
            </a:ext>
          </a:extLst>
        </xdr:cNvPr>
        <xdr:cNvPicPr>
          <a:picLocks noChangeAspect="1"/>
        </xdr:cNvPicPr>
      </xdr:nvPicPr>
      <xdr:blipFill>
        <a:blip xmlns:r="http://schemas.openxmlformats.org/officeDocument/2006/relationships" r:embed="rId41"/>
        <a:stretch>
          <a:fillRect/>
        </a:stretch>
      </xdr:blipFill>
      <xdr:spPr>
        <a:xfrm>
          <a:off x="14431241" y="908951"/>
          <a:ext cx="468000" cy="482066"/>
        </a:xfrm>
        <a:prstGeom prst="rect">
          <a:avLst/>
        </a:prstGeom>
      </xdr:spPr>
    </xdr:pic>
    <xdr:clientData/>
  </xdr:twoCellAnchor>
  <xdr:twoCellAnchor editAs="oneCell">
    <xdr:from>
      <xdr:col>23</xdr:col>
      <xdr:colOff>80480</xdr:colOff>
      <xdr:row>1</xdr:row>
      <xdr:rowOff>13601</xdr:rowOff>
    </xdr:from>
    <xdr:to>
      <xdr:col>23</xdr:col>
      <xdr:colOff>552402</xdr:colOff>
      <xdr:row>2</xdr:row>
      <xdr:rowOff>290235</xdr:rowOff>
    </xdr:to>
    <xdr:pic>
      <xdr:nvPicPr>
        <xdr:cNvPr id="110" name="図 109">
          <a:extLst>
            <a:ext uri="{FF2B5EF4-FFF2-40B4-BE49-F238E27FC236}">
              <a16:creationId xmlns:a16="http://schemas.microsoft.com/office/drawing/2014/main" id="{7925D709-6703-4CA9-8BF1-7BBBB71D3ED7}"/>
            </a:ext>
          </a:extLst>
        </xdr:cNvPr>
        <xdr:cNvPicPr>
          <a:picLocks noChangeAspect="1"/>
        </xdr:cNvPicPr>
      </xdr:nvPicPr>
      <xdr:blipFill>
        <a:blip xmlns:r="http://schemas.openxmlformats.org/officeDocument/2006/relationships" r:embed="rId42"/>
        <a:stretch>
          <a:fillRect/>
        </a:stretch>
      </xdr:blipFill>
      <xdr:spPr>
        <a:xfrm>
          <a:off x="15091880" y="908951"/>
          <a:ext cx="468000" cy="476658"/>
        </a:xfrm>
        <a:prstGeom prst="rect">
          <a:avLst/>
        </a:prstGeom>
      </xdr:spPr>
    </xdr:pic>
    <xdr:clientData/>
  </xdr:twoCellAnchor>
  <xdr:twoCellAnchor editAs="oneCell">
    <xdr:from>
      <xdr:col>8</xdr:col>
      <xdr:colOff>86592</xdr:colOff>
      <xdr:row>1</xdr:row>
      <xdr:rowOff>13601</xdr:rowOff>
    </xdr:from>
    <xdr:to>
      <xdr:col>8</xdr:col>
      <xdr:colOff>558514</xdr:colOff>
      <xdr:row>2</xdr:row>
      <xdr:rowOff>293238</xdr:rowOff>
    </xdr:to>
    <xdr:pic>
      <xdr:nvPicPr>
        <xdr:cNvPr id="111" name="図 110">
          <a:extLst>
            <a:ext uri="{FF2B5EF4-FFF2-40B4-BE49-F238E27FC236}">
              <a16:creationId xmlns:a16="http://schemas.microsoft.com/office/drawing/2014/main" id="{C5349487-1008-48F2-A875-3F13960813ED}"/>
            </a:ext>
          </a:extLst>
        </xdr:cNvPr>
        <xdr:cNvPicPr>
          <a:picLocks noChangeAspect="1"/>
        </xdr:cNvPicPr>
      </xdr:nvPicPr>
      <xdr:blipFill>
        <a:blip xmlns:r="http://schemas.openxmlformats.org/officeDocument/2006/relationships" r:embed="rId43"/>
        <a:stretch>
          <a:fillRect/>
        </a:stretch>
      </xdr:blipFill>
      <xdr:spPr>
        <a:xfrm>
          <a:off x="4953867" y="908951"/>
          <a:ext cx="468000" cy="479661"/>
        </a:xfrm>
        <a:prstGeom prst="rect">
          <a:avLst/>
        </a:prstGeom>
      </xdr:spPr>
    </xdr:pic>
    <xdr:clientData/>
  </xdr:twoCellAnchor>
  <xdr:twoCellAnchor editAs="oneCell">
    <xdr:from>
      <xdr:col>4</xdr:col>
      <xdr:colOff>81642</xdr:colOff>
      <xdr:row>233</xdr:row>
      <xdr:rowOff>40821</xdr:rowOff>
    </xdr:from>
    <xdr:to>
      <xdr:col>5</xdr:col>
      <xdr:colOff>90921</xdr:colOff>
      <xdr:row>234</xdr:row>
      <xdr:rowOff>194202</xdr:rowOff>
    </xdr:to>
    <xdr:pic>
      <xdr:nvPicPr>
        <xdr:cNvPr id="112" name="図 111">
          <a:extLst>
            <a:ext uri="{FF2B5EF4-FFF2-40B4-BE49-F238E27FC236}">
              <a16:creationId xmlns:a16="http://schemas.microsoft.com/office/drawing/2014/main" id="{21E49AB7-8EE1-4C40-B2ED-0D8F9DE65013}"/>
            </a:ext>
          </a:extLst>
        </xdr:cNvPr>
        <xdr:cNvPicPr>
          <a:picLocks noChangeAspect="1"/>
        </xdr:cNvPicPr>
      </xdr:nvPicPr>
      <xdr:blipFill>
        <a:blip xmlns:r="http://schemas.openxmlformats.org/officeDocument/2006/relationships" r:embed="rId27"/>
        <a:stretch>
          <a:fillRect/>
        </a:stretch>
      </xdr:blipFill>
      <xdr:spPr>
        <a:xfrm>
          <a:off x="10082892" y="76349678"/>
          <a:ext cx="471922" cy="493560"/>
        </a:xfrm>
        <a:prstGeom prst="rect">
          <a:avLst/>
        </a:prstGeom>
      </xdr:spPr>
    </xdr:pic>
    <xdr:clientData/>
  </xdr:twoCellAnchor>
  <xdr:twoCellAnchor editAs="oneCell">
    <xdr:from>
      <xdr:col>4</xdr:col>
      <xdr:colOff>57149</xdr:colOff>
      <xdr:row>239</xdr:row>
      <xdr:rowOff>43542</xdr:rowOff>
    </xdr:from>
    <xdr:to>
      <xdr:col>5</xdr:col>
      <xdr:colOff>66428</xdr:colOff>
      <xdr:row>240</xdr:row>
      <xdr:rowOff>196924</xdr:rowOff>
    </xdr:to>
    <xdr:pic>
      <xdr:nvPicPr>
        <xdr:cNvPr id="113" name="図 112">
          <a:extLst>
            <a:ext uri="{FF2B5EF4-FFF2-40B4-BE49-F238E27FC236}">
              <a16:creationId xmlns:a16="http://schemas.microsoft.com/office/drawing/2014/main" id="{7D97D2A8-579A-4331-B14D-075F966DC94F}"/>
            </a:ext>
          </a:extLst>
        </xdr:cNvPr>
        <xdr:cNvPicPr>
          <a:picLocks noChangeAspect="1"/>
        </xdr:cNvPicPr>
      </xdr:nvPicPr>
      <xdr:blipFill>
        <a:blip xmlns:r="http://schemas.openxmlformats.org/officeDocument/2006/relationships" r:embed="rId27"/>
        <a:stretch>
          <a:fillRect/>
        </a:stretch>
      </xdr:blipFill>
      <xdr:spPr>
        <a:xfrm>
          <a:off x="10058399" y="78393471"/>
          <a:ext cx="471922" cy="493560"/>
        </a:xfrm>
        <a:prstGeom prst="rect">
          <a:avLst/>
        </a:prstGeom>
      </xdr:spPr>
    </xdr:pic>
    <xdr:clientData/>
  </xdr:twoCellAnchor>
  <xdr:oneCellAnchor>
    <xdr:from>
      <xdr:col>3</xdr:col>
      <xdr:colOff>3496236</xdr:colOff>
      <xdr:row>4</xdr:row>
      <xdr:rowOff>67236</xdr:rowOff>
    </xdr:from>
    <xdr:ext cx="5483679" cy="605118"/>
    <xdr:sp macro="" textlink="">
      <xdr:nvSpPr>
        <xdr:cNvPr id="114" name="四角形吹き出し 1">
          <a:extLst>
            <a:ext uri="{FF2B5EF4-FFF2-40B4-BE49-F238E27FC236}">
              <a16:creationId xmlns:a16="http://schemas.microsoft.com/office/drawing/2014/main" id="{4A01CA3B-1B76-48F3-B34B-193F1001602B}"/>
            </a:ext>
          </a:extLst>
        </xdr:cNvPr>
        <xdr:cNvSpPr/>
      </xdr:nvSpPr>
      <xdr:spPr>
        <a:xfrm>
          <a:off x="3978089" y="1479177"/>
          <a:ext cx="5483679" cy="605118"/>
        </a:xfrm>
        <a:prstGeom prst="wedgeRectCallout">
          <a:avLst>
            <a:gd name="adj1" fmla="val -59598"/>
            <a:gd name="adj2" fmla="val -28204"/>
          </a:avLst>
        </a:prstGeom>
        <a:solidFill>
          <a:schemeClr val="accent5">
            <a:lumMod val="20000"/>
            <a:lumOff val="80000"/>
          </a:schemeClr>
        </a:solidFill>
        <a:ln w="9525"/>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t">
          <a:noAutofit/>
        </a:bodyPr>
        <a:lstStyle/>
        <a:p>
          <a:pPr algn="l"/>
          <a:r>
            <a:rPr kumimoji="1" lang="ja-JP" altLang="en-US" sz="1050">
              <a:solidFill>
                <a:srgbClr val="FF0000"/>
              </a:solidFill>
            </a:rPr>
            <a:t>・各項目のチェックはこのシートではできない</a:t>
          </a:r>
          <a:r>
            <a:rPr kumimoji="1" lang="ja-JP" altLang="en-US" sz="1050">
              <a:solidFill>
                <a:sysClr val="windowText" lastClr="000000"/>
              </a:solidFill>
            </a:rPr>
            <a:t>。「取組チェックシート」で</a:t>
          </a:r>
          <a:endParaRPr kumimoji="1" lang="en-US" altLang="ja-JP" sz="1050">
            <a:solidFill>
              <a:sysClr val="windowText" lastClr="000000"/>
            </a:solidFill>
          </a:endParaRPr>
        </a:p>
        <a:p>
          <a:pPr algn="l"/>
          <a:r>
            <a:rPr kumimoji="1" lang="ja-JP" altLang="en-US" sz="1050">
              <a:solidFill>
                <a:sysClr val="windowText" lastClr="000000"/>
              </a:solidFill>
            </a:rPr>
            <a:t>  評価した結果が反映される。黄色のセルは「取組チェックシート」での</a:t>
          </a:r>
          <a:endParaRPr kumimoji="1" lang="en-US" altLang="ja-JP" sz="1050">
            <a:solidFill>
              <a:sysClr val="windowText" lastClr="000000"/>
            </a:solidFill>
          </a:endParaRPr>
        </a:p>
        <a:p>
          <a:pPr algn="l"/>
          <a:r>
            <a:rPr kumimoji="1" lang="ja-JP" altLang="en-US" sz="1050">
              <a:solidFill>
                <a:sysClr val="windowText" lastClr="000000"/>
              </a:solidFill>
            </a:rPr>
            <a:t>  未記入欄を示す。</a:t>
          </a:r>
          <a:endParaRPr kumimoji="1" lang="en-US" altLang="ja-JP" sz="1050">
            <a:solidFill>
              <a:sysClr val="windowText" lastClr="000000"/>
            </a:solidFill>
          </a:endParaRPr>
        </a:p>
      </xdr:txBody>
    </xdr:sp>
    <xdr:clientData fPrintsWithSheet="0"/>
  </xdr:oneCellAnchor>
</xdr:wsDr>
</file>

<file path=xl/drawings/drawing5.xml><?xml version="1.0" encoding="utf-8"?>
<xdr:wsDr xmlns:xdr="http://schemas.openxmlformats.org/drawingml/2006/spreadsheetDrawing" xmlns:a="http://schemas.openxmlformats.org/drawingml/2006/main">
  <xdr:twoCellAnchor editAs="oneCell">
    <xdr:from>
      <xdr:col>3</xdr:col>
      <xdr:colOff>78798</xdr:colOff>
      <xdr:row>2</xdr:row>
      <xdr:rowOff>13601</xdr:rowOff>
    </xdr:from>
    <xdr:to>
      <xdr:col>4</xdr:col>
      <xdr:colOff>7795</xdr:colOff>
      <xdr:row>4</xdr:row>
      <xdr:rowOff>3142</xdr:rowOff>
    </xdr:to>
    <xdr:pic>
      <xdr:nvPicPr>
        <xdr:cNvPr id="2" name="図 1">
          <a:extLst>
            <a:ext uri="{FF2B5EF4-FFF2-40B4-BE49-F238E27FC236}">
              <a16:creationId xmlns:a16="http://schemas.microsoft.com/office/drawing/2014/main" id="{323C91DF-87AD-4C33-93FD-58E5815A29F0}"/>
            </a:ext>
          </a:extLst>
        </xdr:cNvPr>
        <xdr:cNvPicPr>
          <a:picLocks noChangeAspect="1"/>
        </xdr:cNvPicPr>
      </xdr:nvPicPr>
      <xdr:blipFill>
        <a:blip xmlns:r="http://schemas.openxmlformats.org/officeDocument/2006/relationships" r:embed="rId1"/>
        <a:stretch>
          <a:fillRect/>
        </a:stretch>
      </xdr:blipFill>
      <xdr:spPr>
        <a:xfrm>
          <a:off x="11423073" y="527951"/>
          <a:ext cx="471922" cy="489477"/>
        </a:xfrm>
        <a:prstGeom prst="rect">
          <a:avLst/>
        </a:prstGeom>
      </xdr:spPr>
    </xdr:pic>
    <xdr:clientData/>
  </xdr:twoCellAnchor>
  <xdr:twoCellAnchor editAs="oneCell">
    <xdr:from>
      <xdr:col>5</xdr:col>
      <xdr:colOff>59086</xdr:colOff>
      <xdr:row>2</xdr:row>
      <xdr:rowOff>0</xdr:rowOff>
    </xdr:from>
    <xdr:to>
      <xdr:col>5</xdr:col>
      <xdr:colOff>491086</xdr:colOff>
      <xdr:row>4</xdr:row>
      <xdr:rowOff>11206</xdr:rowOff>
    </xdr:to>
    <xdr:pic>
      <xdr:nvPicPr>
        <xdr:cNvPr id="3" name="図 2">
          <a:extLst>
            <a:ext uri="{FF2B5EF4-FFF2-40B4-BE49-F238E27FC236}">
              <a16:creationId xmlns:a16="http://schemas.microsoft.com/office/drawing/2014/main" id="{AEFCA9B6-0115-464A-9DD9-3EEE866B2996}"/>
            </a:ext>
          </a:extLst>
        </xdr:cNvPr>
        <xdr:cNvPicPr>
          <a:picLocks noChangeAspect="1"/>
        </xdr:cNvPicPr>
      </xdr:nvPicPr>
      <xdr:blipFill>
        <a:blip xmlns:r="http://schemas.openxmlformats.org/officeDocument/2006/relationships" r:embed="rId2"/>
        <a:stretch>
          <a:fillRect/>
        </a:stretch>
      </xdr:blipFill>
      <xdr:spPr>
        <a:xfrm>
          <a:off x="11276174" y="750794"/>
          <a:ext cx="432000" cy="493059"/>
        </a:xfrm>
        <a:prstGeom prst="rect">
          <a:avLst/>
        </a:prstGeom>
      </xdr:spPr>
    </xdr:pic>
    <xdr:clientData/>
  </xdr:twoCellAnchor>
  <xdr:twoCellAnchor editAs="oneCell">
    <xdr:from>
      <xdr:col>6</xdr:col>
      <xdr:colOff>56386</xdr:colOff>
      <xdr:row>2</xdr:row>
      <xdr:rowOff>0</xdr:rowOff>
    </xdr:from>
    <xdr:to>
      <xdr:col>6</xdr:col>
      <xdr:colOff>523265</xdr:colOff>
      <xdr:row>3</xdr:row>
      <xdr:rowOff>480822</xdr:rowOff>
    </xdr:to>
    <xdr:pic>
      <xdr:nvPicPr>
        <xdr:cNvPr id="4" name="図 3">
          <a:extLst>
            <a:ext uri="{FF2B5EF4-FFF2-40B4-BE49-F238E27FC236}">
              <a16:creationId xmlns:a16="http://schemas.microsoft.com/office/drawing/2014/main" id="{A16BE330-9228-448C-A58A-9CB7E04BFCB6}"/>
            </a:ext>
          </a:extLst>
        </xdr:cNvPr>
        <xdr:cNvPicPr>
          <a:picLocks noChangeAspect="1"/>
        </xdr:cNvPicPr>
      </xdr:nvPicPr>
      <xdr:blipFill>
        <a:blip xmlns:r="http://schemas.openxmlformats.org/officeDocument/2006/relationships" r:embed="rId3"/>
        <a:stretch>
          <a:fillRect/>
        </a:stretch>
      </xdr:blipFill>
      <xdr:spPr>
        <a:xfrm>
          <a:off x="11811357" y="750794"/>
          <a:ext cx="466879" cy="480822"/>
        </a:xfrm>
        <a:prstGeom prst="rect">
          <a:avLst/>
        </a:prstGeom>
      </xdr:spPr>
    </xdr:pic>
    <xdr:clientData/>
  </xdr:twoCellAnchor>
  <xdr:twoCellAnchor editAs="oneCell">
    <xdr:from>
      <xdr:col>7</xdr:col>
      <xdr:colOff>56386</xdr:colOff>
      <xdr:row>2</xdr:row>
      <xdr:rowOff>0</xdr:rowOff>
    </xdr:from>
    <xdr:to>
      <xdr:col>7</xdr:col>
      <xdr:colOff>523266</xdr:colOff>
      <xdr:row>3</xdr:row>
      <xdr:rowOff>480822</xdr:rowOff>
    </xdr:to>
    <xdr:pic>
      <xdr:nvPicPr>
        <xdr:cNvPr id="5" name="図 4">
          <a:extLst>
            <a:ext uri="{FF2B5EF4-FFF2-40B4-BE49-F238E27FC236}">
              <a16:creationId xmlns:a16="http://schemas.microsoft.com/office/drawing/2014/main" id="{4F804EB4-466A-41F8-BC71-06000911865A}"/>
            </a:ext>
          </a:extLst>
        </xdr:cNvPr>
        <xdr:cNvPicPr>
          <a:picLocks noChangeAspect="1"/>
        </xdr:cNvPicPr>
      </xdr:nvPicPr>
      <xdr:blipFill>
        <a:blip xmlns:r="http://schemas.openxmlformats.org/officeDocument/2006/relationships" r:embed="rId4"/>
        <a:stretch>
          <a:fillRect/>
        </a:stretch>
      </xdr:blipFill>
      <xdr:spPr>
        <a:xfrm>
          <a:off x="12349239" y="750794"/>
          <a:ext cx="466880" cy="480822"/>
        </a:xfrm>
        <a:prstGeom prst="rect">
          <a:avLst/>
        </a:prstGeom>
      </xdr:spPr>
    </xdr:pic>
    <xdr:clientData/>
  </xdr:twoCellAnchor>
  <xdr:twoCellAnchor editAs="oneCell">
    <xdr:from>
      <xdr:col>8</xdr:col>
      <xdr:colOff>41767</xdr:colOff>
      <xdr:row>2</xdr:row>
      <xdr:rowOff>0</xdr:rowOff>
    </xdr:from>
    <xdr:to>
      <xdr:col>8</xdr:col>
      <xdr:colOff>508647</xdr:colOff>
      <xdr:row>3</xdr:row>
      <xdr:rowOff>480822</xdr:rowOff>
    </xdr:to>
    <xdr:pic>
      <xdr:nvPicPr>
        <xdr:cNvPr id="6" name="図 5">
          <a:extLst>
            <a:ext uri="{FF2B5EF4-FFF2-40B4-BE49-F238E27FC236}">
              <a16:creationId xmlns:a16="http://schemas.microsoft.com/office/drawing/2014/main" id="{E0699B1C-0847-4EB5-963E-6AD980E22D6E}"/>
            </a:ext>
          </a:extLst>
        </xdr:cNvPr>
        <xdr:cNvPicPr>
          <a:picLocks noChangeAspect="1"/>
        </xdr:cNvPicPr>
      </xdr:nvPicPr>
      <xdr:blipFill>
        <a:blip xmlns:r="http://schemas.openxmlformats.org/officeDocument/2006/relationships" r:embed="rId5"/>
        <a:stretch>
          <a:fillRect/>
        </a:stretch>
      </xdr:blipFill>
      <xdr:spPr>
        <a:xfrm>
          <a:off x="12872502" y="750794"/>
          <a:ext cx="466880" cy="480822"/>
        </a:xfrm>
        <a:prstGeom prst="rect">
          <a:avLst/>
        </a:prstGeom>
      </xdr:spPr>
    </xdr:pic>
    <xdr:clientData/>
  </xdr:twoCellAnchor>
  <xdr:twoCellAnchor editAs="oneCell">
    <xdr:from>
      <xdr:col>9</xdr:col>
      <xdr:colOff>39069</xdr:colOff>
      <xdr:row>2</xdr:row>
      <xdr:rowOff>0</xdr:rowOff>
    </xdr:from>
    <xdr:to>
      <xdr:col>9</xdr:col>
      <xdr:colOff>505948</xdr:colOff>
      <xdr:row>3</xdr:row>
      <xdr:rowOff>480822</xdr:rowOff>
    </xdr:to>
    <xdr:pic>
      <xdr:nvPicPr>
        <xdr:cNvPr id="7" name="図 6">
          <a:extLst>
            <a:ext uri="{FF2B5EF4-FFF2-40B4-BE49-F238E27FC236}">
              <a16:creationId xmlns:a16="http://schemas.microsoft.com/office/drawing/2014/main" id="{A8F28B28-C8FD-426E-8DEF-79E5C47133D1}"/>
            </a:ext>
          </a:extLst>
        </xdr:cNvPr>
        <xdr:cNvPicPr>
          <a:picLocks noChangeAspect="1"/>
        </xdr:cNvPicPr>
      </xdr:nvPicPr>
      <xdr:blipFill>
        <a:blip xmlns:r="http://schemas.openxmlformats.org/officeDocument/2006/relationships" r:embed="rId6"/>
        <a:stretch>
          <a:fillRect/>
        </a:stretch>
      </xdr:blipFill>
      <xdr:spPr>
        <a:xfrm>
          <a:off x="13407687" y="750794"/>
          <a:ext cx="466879" cy="480822"/>
        </a:xfrm>
        <a:prstGeom prst="rect">
          <a:avLst/>
        </a:prstGeom>
      </xdr:spPr>
    </xdr:pic>
    <xdr:clientData/>
  </xdr:twoCellAnchor>
  <xdr:twoCellAnchor editAs="oneCell">
    <xdr:from>
      <xdr:col>10</xdr:col>
      <xdr:colOff>53993</xdr:colOff>
      <xdr:row>2</xdr:row>
      <xdr:rowOff>0</xdr:rowOff>
    </xdr:from>
    <xdr:to>
      <xdr:col>10</xdr:col>
      <xdr:colOff>520872</xdr:colOff>
      <xdr:row>3</xdr:row>
      <xdr:rowOff>480822</xdr:rowOff>
    </xdr:to>
    <xdr:pic>
      <xdr:nvPicPr>
        <xdr:cNvPr id="8" name="図 7">
          <a:extLst>
            <a:ext uri="{FF2B5EF4-FFF2-40B4-BE49-F238E27FC236}">
              <a16:creationId xmlns:a16="http://schemas.microsoft.com/office/drawing/2014/main" id="{AEE5644D-F02A-4139-AC08-D5C782D60125}"/>
            </a:ext>
          </a:extLst>
        </xdr:cNvPr>
        <xdr:cNvPicPr>
          <a:picLocks noChangeAspect="1"/>
        </xdr:cNvPicPr>
      </xdr:nvPicPr>
      <xdr:blipFill>
        <a:blip xmlns:r="http://schemas.openxmlformats.org/officeDocument/2006/relationships" r:embed="rId7"/>
        <a:stretch>
          <a:fillRect/>
        </a:stretch>
      </xdr:blipFill>
      <xdr:spPr>
        <a:xfrm>
          <a:off x="13960493" y="750794"/>
          <a:ext cx="466879" cy="480822"/>
        </a:xfrm>
        <a:prstGeom prst="rect">
          <a:avLst/>
        </a:prstGeom>
      </xdr:spPr>
    </xdr:pic>
    <xdr:clientData/>
  </xdr:twoCellAnchor>
  <xdr:twoCellAnchor editAs="oneCell">
    <xdr:from>
      <xdr:col>11</xdr:col>
      <xdr:colOff>41768</xdr:colOff>
      <xdr:row>2</xdr:row>
      <xdr:rowOff>0</xdr:rowOff>
    </xdr:from>
    <xdr:to>
      <xdr:col>11</xdr:col>
      <xdr:colOff>508648</xdr:colOff>
      <xdr:row>3</xdr:row>
      <xdr:rowOff>480822</xdr:rowOff>
    </xdr:to>
    <xdr:pic>
      <xdr:nvPicPr>
        <xdr:cNvPr id="9" name="図 8">
          <a:extLst>
            <a:ext uri="{FF2B5EF4-FFF2-40B4-BE49-F238E27FC236}">
              <a16:creationId xmlns:a16="http://schemas.microsoft.com/office/drawing/2014/main" id="{027FC18B-2448-4241-8018-6E4D6DB4889A}"/>
            </a:ext>
          </a:extLst>
        </xdr:cNvPr>
        <xdr:cNvPicPr>
          <a:picLocks noChangeAspect="1"/>
        </xdr:cNvPicPr>
      </xdr:nvPicPr>
      <xdr:blipFill>
        <a:blip xmlns:r="http://schemas.openxmlformats.org/officeDocument/2006/relationships" r:embed="rId8"/>
        <a:stretch>
          <a:fillRect/>
        </a:stretch>
      </xdr:blipFill>
      <xdr:spPr>
        <a:xfrm>
          <a:off x="14486150" y="750794"/>
          <a:ext cx="466880" cy="480822"/>
        </a:xfrm>
        <a:prstGeom prst="rect">
          <a:avLst/>
        </a:prstGeom>
      </xdr:spPr>
    </xdr:pic>
    <xdr:clientData/>
  </xdr:twoCellAnchor>
  <xdr:twoCellAnchor editAs="oneCell">
    <xdr:from>
      <xdr:col>12</xdr:col>
      <xdr:colOff>50273</xdr:colOff>
      <xdr:row>2</xdr:row>
      <xdr:rowOff>0</xdr:rowOff>
    </xdr:from>
    <xdr:to>
      <xdr:col>12</xdr:col>
      <xdr:colOff>517152</xdr:colOff>
      <xdr:row>3</xdr:row>
      <xdr:rowOff>480822</xdr:rowOff>
    </xdr:to>
    <xdr:pic>
      <xdr:nvPicPr>
        <xdr:cNvPr id="10" name="図 9">
          <a:extLst>
            <a:ext uri="{FF2B5EF4-FFF2-40B4-BE49-F238E27FC236}">
              <a16:creationId xmlns:a16="http://schemas.microsoft.com/office/drawing/2014/main" id="{5E2ABE55-5169-4E4F-9DA9-75363C01C00C}"/>
            </a:ext>
          </a:extLst>
        </xdr:cNvPr>
        <xdr:cNvPicPr>
          <a:picLocks noChangeAspect="1"/>
        </xdr:cNvPicPr>
      </xdr:nvPicPr>
      <xdr:blipFill>
        <a:blip xmlns:r="http://schemas.openxmlformats.org/officeDocument/2006/relationships" r:embed="rId9"/>
        <a:stretch>
          <a:fillRect/>
        </a:stretch>
      </xdr:blipFill>
      <xdr:spPr>
        <a:xfrm>
          <a:off x="15032538" y="750794"/>
          <a:ext cx="466879" cy="480822"/>
        </a:xfrm>
        <a:prstGeom prst="rect">
          <a:avLst/>
        </a:prstGeom>
      </xdr:spPr>
    </xdr:pic>
    <xdr:clientData/>
  </xdr:twoCellAnchor>
  <xdr:twoCellAnchor editAs="oneCell">
    <xdr:from>
      <xdr:col>13</xdr:col>
      <xdr:colOff>59084</xdr:colOff>
      <xdr:row>2</xdr:row>
      <xdr:rowOff>0</xdr:rowOff>
    </xdr:from>
    <xdr:to>
      <xdr:col>13</xdr:col>
      <xdr:colOff>525963</xdr:colOff>
      <xdr:row>3</xdr:row>
      <xdr:rowOff>480822</xdr:rowOff>
    </xdr:to>
    <xdr:pic>
      <xdr:nvPicPr>
        <xdr:cNvPr id="11" name="図 10">
          <a:extLst>
            <a:ext uri="{FF2B5EF4-FFF2-40B4-BE49-F238E27FC236}">
              <a16:creationId xmlns:a16="http://schemas.microsoft.com/office/drawing/2014/main" id="{3BA5998F-12BE-4019-A8B3-FE75E65204BA}"/>
            </a:ext>
          </a:extLst>
        </xdr:cNvPr>
        <xdr:cNvPicPr>
          <a:picLocks noChangeAspect="1"/>
        </xdr:cNvPicPr>
      </xdr:nvPicPr>
      <xdr:blipFill>
        <a:blip xmlns:r="http://schemas.openxmlformats.org/officeDocument/2006/relationships" r:embed="rId10"/>
        <a:stretch>
          <a:fillRect/>
        </a:stretch>
      </xdr:blipFill>
      <xdr:spPr>
        <a:xfrm>
          <a:off x="15579231" y="750794"/>
          <a:ext cx="466879" cy="480822"/>
        </a:xfrm>
        <a:prstGeom prst="rect">
          <a:avLst/>
        </a:prstGeom>
      </xdr:spPr>
    </xdr:pic>
    <xdr:clientData/>
  </xdr:twoCellAnchor>
  <xdr:twoCellAnchor editAs="oneCell">
    <xdr:from>
      <xdr:col>14</xdr:col>
      <xdr:colOff>45180</xdr:colOff>
      <xdr:row>2</xdr:row>
      <xdr:rowOff>0</xdr:rowOff>
    </xdr:from>
    <xdr:to>
      <xdr:col>14</xdr:col>
      <xdr:colOff>512060</xdr:colOff>
      <xdr:row>3</xdr:row>
      <xdr:rowOff>480822</xdr:rowOff>
    </xdr:to>
    <xdr:pic>
      <xdr:nvPicPr>
        <xdr:cNvPr id="12" name="図 11">
          <a:extLst>
            <a:ext uri="{FF2B5EF4-FFF2-40B4-BE49-F238E27FC236}">
              <a16:creationId xmlns:a16="http://schemas.microsoft.com/office/drawing/2014/main" id="{5FEB9043-7773-4232-BFCA-342800ED6BFB}"/>
            </a:ext>
          </a:extLst>
        </xdr:cNvPr>
        <xdr:cNvPicPr>
          <a:picLocks noChangeAspect="1"/>
        </xdr:cNvPicPr>
      </xdr:nvPicPr>
      <xdr:blipFill>
        <a:blip xmlns:r="http://schemas.openxmlformats.org/officeDocument/2006/relationships" r:embed="rId11"/>
        <a:stretch>
          <a:fillRect/>
        </a:stretch>
      </xdr:blipFill>
      <xdr:spPr>
        <a:xfrm>
          <a:off x="16103209" y="750794"/>
          <a:ext cx="466880" cy="480822"/>
        </a:xfrm>
        <a:prstGeom prst="rect">
          <a:avLst/>
        </a:prstGeom>
      </xdr:spPr>
    </xdr:pic>
    <xdr:clientData/>
  </xdr:twoCellAnchor>
  <xdr:twoCellAnchor editAs="oneCell">
    <xdr:from>
      <xdr:col>15</xdr:col>
      <xdr:colOff>45180</xdr:colOff>
      <xdr:row>2</xdr:row>
      <xdr:rowOff>0</xdr:rowOff>
    </xdr:from>
    <xdr:to>
      <xdr:col>15</xdr:col>
      <xdr:colOff>512059</xdr:colOff>
      <xdr:row>3</xdr:row>
      <xdr:rowOff>480822</xdr:rowOff>
    </xdr:to>
    <xdr:pic>
      <xdr:nvPicPr>
        <xdr:cNvPr id="13" name="図 12">
          <a:extLst>
            <a:ext uri="{FF2B5EF4-FFF2-40B4-BE49-F238E27FC236}">
              <a16:creationId xmlns:a16="http://schemas.microsoft.com/office/drawing/2014/main" id="{F3DBD9B8-A9C8-41DB-869A-05FD5D6A39E8}"/>
            </a:ext>
          </a:extLst>
        </xdr:cNvPr>
        <xdr:cNvPicPr>
          <a:picLocks noChangeAspect="1"/>
        </xdr:cNvPicPr>
      </xdr:nvPicPr>
      <xdr:blipFill>
        <a:blip xmlns:r="http://schemas.openxmlformats.org/officeDocument/2006/relationships" r:embed="rId12"/>
        <a:stretch>
          <a:fillRect/>
        </a:stretch>
      </xdr:blipFill>
      <xdr:spPr>
        <a:xfrm>
          <a:off x="16641092" y="750794"/>
          <a:ext cx="466879" cy="480822"/>
        </a:xfrm>
        <a:prstGeom prst="rect">
          <a:avLst/>
        </a:prstGeom>
      </xdr:spPr>
    </xdr:pic>
    <xdr:clientData/>
  </xdr:twoCellAnchor>
  <xdr:twoCellAnchor editAs="oneCell">
    <xdr:from>
      <xdr:col>16</xdr:col>
      <xdr:colOff>45180</xdr:colOff>
      <xdr:row>2</xdr:row>
      <xdr:rowOff>0</xdr:rowOff>
    </xdr:from>
    <xdr:to>
      <xdr:col>16</xdr:col>
      <xdr:colOff>512059</xdr:colOff>
      <xdr:row>3</xdr:row>
      <xdr:rowOff>480822</xdr:rowOff>
    </xdr:to>
    <xdr:pic>
      <xdr:nvPicPr>
        <xdr:cNvPr id="14" name="図 13">
          <a:extLst>
            <a:ext uri="{FF2B5EF4-FFF2-40B4-BE49-F238E27FC236}">
              <a16:creationId xmlns:a16="http://schemas.microsoft.com/office/drawing/2014/main" id="{9B4E548E-5BF8-4D48-B0B6-B84A31CDEBF4}"/>
            </a:ext>
          </a:extLst>
        </xdr:cNvPr>
        <xdr:cNvPicPr>
          <a:picLocks noChangeAspect="1"/>
        </xdr:cNvPicPr>
      </xdr:nvPicPr>
      <xdr:blipFill>
        <a:blip xmlns:r="http://schemas.openxmlformats.org/officeDocument/2006/relationships" r:embed="rId13"/>
        <a:stretch>
          <a:fillRect/>
        </a:stretch>
      </xdr:blipFill>
      <xdr:spPr>
        <a:xfrm>
          <a:off x="17178974" y="750794"/>
          <a:ext cx="466879" cy="480822"/>
        </a:xfrm>
        <a:prstGeom prst="rect">
          <a:avLst/>
        </a:prstGeom>
      </xdr:spPr>
    </xdr:pic>
    <xdr:clientData/>
  </xdr:twoCellAnchor>
  <xdr:twoCellAnchor editAs="oneCell">
    <xdr:from>
      <xdr:col>17</xdr:col>
      <xdr:colOff>37387</xdr:colOff>
      <xdr:row>2</xdr:row>
      <xdr:rowOff>0</xdr:rowOff>
    </xdr:from>
    <xdr:to>
      <xdr:col>17</xdr:col>
      <xdr:colOff>504267</xdr:colOff>
      <xdr:row>3</xdr:row>
      <xdr:rowOff>480822</xdr:rowOff>
    </xdr:to>
    <xdr:pic>
      <xdr:nvPicPr>
        <xdr:cNvPr id="15" name="図 14">
          <a:extLst>
            <a:ext uri="{FF2B5EF4-FFF2-40B4-BE49-F238E27FC236}">
              <a16:creationId xmlns:a16="http://schemas.microsoft.com/office/drawing/2014/main" id="{F15CE9BD-E6DF-4D4E-B5C3-F0D5BFF79FCF}"/>
            </a:ext>
          </a:extLst>
        </xdr:cNvPr>
        <xdr:cNvPicPr>
          <a:picLocks noChangeAspect="1"/>
        </xdr:cNvPicPr>
      </xdr:nvPicPr>
      <xdr:blipFill>
        <a:blip xmlns:r="http://schemas.openxmlformats.org/officeDocument/2006/relationships" r:embed="rId14"/>
        <a:stretch>
          <a:fillRect/>
        </a:stretch>
      </xdr:blipFill>
      <xdr:spPr>
        <a:xfrm>
          <a:off x="17709063" y="750794"/>
          <a:ext cx="466880" cy="480822"/>
        </a:xfrm>
        <a:prstGeom prst="rect">
          <a:avLst/>
        </a:prstGeom>
      </xdr:spPr>
    </xdr:pic>
    <xdr:clientData/>
  </xdr:twoCellAnchor>
  <xdr:twoCellAnchor editAs="oneCell">
    <xdr:from>
      <xdr:col>18</xdr:col>
      <xdr:colOff>51292</xdr:colOff>
      <xdr:row>2</xdr:row>
      <xdr:rowOff>0</xdr:rowOff>
    </xdr:from>
    <xdr:to>
      <xdr:col>18</xdr:col>
      <xdr:colOff>518171</xdr:colOff>
      <xdr:row>3</xdr:row>
      <xdr:rowOff>480822</xdr:rowOff>
    </xdr:to>
    <xdr:pic>
      <xdr:nvPicPr>
        <xdr:cNvPr id="16" name="図 15">
          <a:extLst>
            <a:ext uri="{FF2B5EF4-FFF2-40B4-BE49-F238E27FC236}">
              <a16:creationId xmlns:a16="http://schemas.microsoft.com/office/drawing/2014/main" id="{A7F2E63D-473B-44EF-B4E6-D2133685F70F}"/>
            </a:ext>
          </a:extLst>
        </xdr:cNvPr>
        <xdr:cNvPicPr>
          <a:picLocks noChangeAspect="1"/>
        </xdr:cNvPicPr>
      </xdr:nvPicPr>
      <xdr:blipFill>
        <a:blip xmlns:r="http://schemas.openxmlformats.org/officeDocument/2006/relationships" r:embed="rId15"/>
        <a:stretch>
          <a:fillRect/>
        </a:stretch>
      </xdr:blipFill>
      <xdr:spPr>
        <a:xfrm>
          <a:off x="18260851" y="750794"/>
          <a:ext cx="466879" cy="480822"/>
        </a:xfrm>
        <a:prstGeom prst="rect">
          <a:avLst/>
        </a:prstGeom>
      </xdr:spPr>
    </xdr:pic>
    <xdr:clientData/>
  </xdr:twoCellAnchor>
  <xdr:twoCellAnchor editAs="oneCell">
    <xdr:from>
      <xdr:col>19</xdr:col>
      <xdr:colOff>35656</xdr:colOff>
      <xdr:row>2</xdr:row>
      <xdr:rowOff>0</xdr:rowOff>
    </xdr:from>
    <xdr:to>
      <xdr:col>19</xdr:col>
      <xdr:colOff>502536</xdr:colOff>
      <xdr:row>3</xdr:row>
      <xdr:rowOff>480822</xdr:rowOff>
    </xdr:to>
    <xdr:pic>
      <xdr:nvPicPr>
        <xdr:cNvPr id="17" name="図 16">
          <a:extLst>
            <a:ext uri="{FF2B5EF4-FFF2-40B4-BE49-F238E27FC236}">
              <a16:creationId xmlns:a16="http://schemas.microsoft.com/office/drawing/2014/main" id="{530E8B93-4236-4393-B4FE-008B810DCEDE}"/>
            </a:ext>
          </a:extLst>
        </xdr:cNvPr>
        <xdr:cNvPicPr>
          <a:picLocks noChangeAspect="1"/>
        </xdr:cNvPicPr>
      </xdr:nvPicPr>
      <xdr:blipFill>
        <a:blip xmlns:r="http://schemas.openxmlformats.org/officeDocument/2006/relationships" r:embed="rId16"/>
        <a:stretch>
          <a:fillRect/>
        </a:stretch>
      </xdr:blipFill>
      <xdr:spPr>
        <a:xfrm>
          <a:off x="18783097" y="750794"/>
          <a:ext cx="466880" cy="480822"/>
        </a:xfrm>
        <a:prstGeom prst="rect">
          <a:avLst/>
        </a:prstGeom>
      </xdr:spPr>
    </xdr:pic>
    <xdr:clientData/>
  </xdr:twoCellAnchor>
  <xdr:twoCellAnchor editAs="oneCell">
    <xdr:from>
      <xdr:col>4</xdr:col>
      <xdr:colOff>86592</xdr:colOff>
      <xdr:row>2</xdr:row>
      <xdr:rowOff>13601</xdr:rowOff>
    </xdr:from>
    <xdr:to>
      <xdr:col>5</xdr:col>
      <xdr:colOff>15589</xdr:colOff>
      <xdr:row>3</xdr:row>
      <xdr:rowOff>475180</xdr:rowOff>
    </xdr:to>
    <xdr:pic>
      <xdr:nvPicPr>
        <xdr:cNvPr id="18" name="図 17">
          <a:extLst>
            <a:ext uri="{FF2B5EF4-FFF2-40B4-BE49-F238E27FC236}">
              <a16:creationId xmlns:a16="http://schemas.microsoft.com/office/drawing/2014/main" id="{0B2C81DE-8498-47A8-85C2-D0AC69F98756}"/>
            </a:ext>
          </a:extLst>
        </xdr:cNvPr>
        <xdr:cNvPicPr>
          <a:picLocks noChangeAspect="1"/>
        </xdr:cNvPicPr>
      </xdr:nvPicPr>
      <xdr:blipFill>
        <a:blip xmlns:r="http://schemas.openxmlformats.org/officeDocument/2006/relationships" r:embed="rId17"/>
        <a:stretch>
          <a:fillRect/>
        </a:stretch>
      </xdr:blipFill>
      <xdr:spPr>
        <a:xfrm>
          <a:off x="12040467" y="527951"/>
          <a:ext cx="471922" cy="479662"/>
        </a:xfrm>
        <a:prstGeom prst="rect">
          <a:avLst/>
        </a:prstGeom>
      </xdr:spPr>
    </xdr:pic>
    <xdr:clientData/>
  </xdr:twoCellAnchor>
  <xdr:twoCellAnchor editAs="oneCell">
    <xdr:from>
      <xdr:col>3</xdr:col>
      <xdr:colOff>22767</xdr:colOff>
      <xdr:row>1</xdr:row>
      <xdr:rowOff>399239</xdr:rowOff>
    </xdr:from>
    <xdr:to>
      <xdr:col>3</xdr:col>
      <xdr:colOff>489646</xdr:colOff>
      <xdr:row>3</xdr:row>
      <xdr:rowOff>480822</xdr:rowOff>
    </xdr:to>
    <xdr:pic>
      <xdr:nvPicPr>
        <xdr:cNvPr id="19" name="図 18">
          <a:extLst>
            <a:ext uri="{FF2B5EF4-FFF2-40B4-BE49-F238E27FC236}">
              <a16:creationId xmlns:a16="http://schemas.microsoft.com/office/drawing/2014/main" id="{2E268097-1BAB-4DEE-9EE1-3A344E684E8B}"/>
            </a:ext>
          </a:extLst>
        </xdr:cNvPr>
        <xdr:cNvPicPr>
          <a:picLocks noChangeAspect="1"/>
        </xdr:cNvPicPr>
      </xdr:nvPicPr>
      <xdr:blipFill>
        <a:blip xmlns:r="http://schemas.openxmlformats.org/officeDocument/2006/relationships" r:embed="rId1"/>
        <a:stretch>
          <a:fillRect/>
        </a:stretch>
      </xdr:blipFill>
      <xdr:spPr>
        <a:xfrm>
          <a:off x="10164091" y="746621"/>
          <a:ext cx="466879" cy="484995"/>
        </a:xfrm>
        <a:prstGeom prst="rect">
          <a:avLst/>
        </a:prstGeom>
      </xdr:spPr>
    </xdr:pic>
    <xdr:clientData/>
  </xdr:twoCellAnchor>
  <xdr:twoCellAnchor editAs="oneCell">
    <xdr:from>
      <xdr:col>4</xdr:col>
      <xdr:colOff>30561</xdr:colOff>
      <xdr:row>2</xdr:row>
      <xdr:rowOff>0</xdr:rowOff>
    </xdr:from>
    <xdr:to>
      <xdr:col>4</xdr:col>
      <xdr:colOff>497440</xdr:colOff>
      <xdr:row>3</xdr:row>
      <xdr:rowOff>480822</xdr:rowOff>
    </xdr:to>
    <xdr:pic>
      <xdr:nvPicPr>
        <xdr:cNvPr id="21" name="図 20">
          <a:extLst>
            <a:ext uri="{FF2B5EF4-FFF2-40B4-BE49-F238E27FC236}">
              <a16:creationId xmlns:a16="http://schemas.microsoft.com/office/drawing/2014/main" id="{C6519A33-7885-4801-BFDC-2C0076F5DC5F}"/>
            </a:ext>
          </a:extLst>
        </xdr:cNvPr>
        <xdr:cNvPicPr>
          <a:picLocks noChangeAspect="1"/>
        </xdr:cNvPicPr>
      </xdr:nvPicPr>
      <xdr:blipFill>
        <a:blip xmlns:r="http://schemas.openxmlformats.org/officeDocument/2006/relationships" r:embed="rId17"/>
        <a:stretch>
          <a:fillRect/>
        </a:stretch>
      </xdr:blipFill>
      <xdr:spPr>
        <a:xfrm>
          <a:off x="10709767" y="750794"/>
          <a:ext cx="466879" cy="4808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absoluteAnchor>
    <xdr:pos x="0" y="0"/>
    <xdr:ext cx="9251709" cy="6052595"/>
    <xdr:graphicFrame macro="">
      <xdr:nvGraphicFramePr>
        <xdr:cNvPr id="2" name="グラフ 1">
          <a:extLst>
            <a:ext uri="{FF2B5EF4-FFF2-40B4-BE49-F238E27FC236}">
              <a16:creationId xmlns:a16="http://schemas.microsoft.com/office/drawing/2014/main" id="{F3D3FC0E-0F60-40F0-826E-190B2ECCBB5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A1:H62"/>
  <sheetViews>
    <sheetView tabSelected="1" view="pageBreakPreview" topLeftCell="A43" zoomScale="85" zoomScaleNormal="115" zoomScaleSheetLayoutView="85" workbookViewId="0">
      <selection activeCell="K48" sqref="K48"/>
    </sheetView>
  </sheetViews>
  <sheetFormatPr defaultRowHeight="18" customHeight="1"/>
  <cols>
    <col min="1" max="1" width="2.90625" customWidth="1"/>
    <col min="3" max="3" width="40.453125" bestFit="1" customWidth="1"/>
    <col min="4" max="4" width="6.81640625" customWidth="1"/>
    <col min="5" max="5" width="8.08984375" customWidth="1"/>
    <col min="6" max="6" width="8.1796875" customWidth="1"/>
    <col min="8" max="8" width="11.36328125" customWidth="1"/>
  </cols>
  <sheetData>
    <row r="1" spans="1:6" ht="18" customHeight="1">
      <c r="A1" s="111" t="s">
        <v>422</v>
      </c>
    </row>
    <row r="2" spans="1:6" ht="18" customHeight="1">
      <c r="A2" s="111"/>
    </row>
    <row r="3" spans="1:6" ht="18" customHeight="1">
      <c r="A3" s="111"/>
      <c r="B3" s="160" t="s">
        <v>430</v>
      </c>
    </row>
    <row r="4" spans="1:6" ht="18" customHeight="1">
      <c r="A4" s="111"/>
      <c r="B4" s="160" t="s">
        <v>435</v>
      </c>
    </row>
    <row r="5" spans="1:6" ht="18" customHeight="1">
      <c r="A5" s="111"/>
      <c r="B5" s="160" t="s">
        <v>436</v>
      </c>
    </row>
    <row r="6" spans="1:6" s="114" customFormat="1" ht="18" customHeight="1"/>
    <row r="7" spans="1:6" ht="18" customHeight="1">
      <c r="B7" s="93"/>
    </row>
    <row r="8" spans="1:6" ht="18" customHeight="1">
      <c r="B8" s="93" t="s">
        <v>537</v>
      </c>
    </row>
    <row r="11" spans="1:6" ht="29.25" customHeight="1"/>
    <row r="12" spans="1:6" ht="29.25" customHeight="1"/>
    <row r="13" spans="1:6" ht="17.25" customHeight="1"/>
    <row r="14" spans="1:6" ht="22.5" customHeight="1"/>
    <row r="15" spans="1:6" ht="27.9" customHeight="1">
      <c r="C15" s="293" t="s">
        <v>158</v>
      </c>
      <c r="D15" s="294"/>
      <c r="E15" s="1" t="s">
        <v>159</v>
      </c>
      <c r="F15" s="24" t="s">
        <v>299</v>
      </c>
    </row>
    <row r="16" spans="1:6" ht="31.5" customHeight="1">
      <c r="C16" s="291" t="s">
        <v>169</v>
      </c>
      <c r="D16" s="292"/>
      <c r="E16" s="1" t="s">
        <v>160</v>
      </c>
      <c r="F16" s="24" t="s">
        <v>338</v>
      </c>
    </row>
    <row r="17" spans="1:6" ht="31.5" customHeight="1">
      <c r="C17" s="291" t="s">
        <v>170</v>
      </c>
      <c r="D17" s="292"/>
      <c r="E17" s="1" t="s">
        <v>161</v>
      </c>
      <c r="F17" s="24" t="s">
        <v>339</v>
      </c>
    </row>
    <row r="18" spans="1:6" ht="31.5" customHeight="1">
      <c r="C18" s="291" t="s">
        <v>520</v>
      </c>
      <c r="D18" s="292"/>
      <c r="E18" s="1" t="s">
        <v>162</v>
      </c>
      <c r="F18" s="24" t="s">
        <v>341</v>
      </c>
    </row>
    <row r="19" spans="1:6" ht="31.5" customHeight="1">
      <c r="C19" s="291" t="s">
        <v>342</v>
      </c>
      <c r="D19" s="292"/>
      <c r="E19" s="26" t="s">
        <v>343</v>
      </c>
      <c r="F19" s="24" t="s">
        <v>340</v>
      </c>
    </row>
    <row r="20" spans="1:6" ht="31.5" customHeight="1">
      <c r="C20" s="291" t="s">
        <v>171</v>
      </c>
      <c r="D20" s="292"/>
      <c r="E20" s="1" t="s">
        <v>163</v>
      </c>
      <c r="F20" s="24" t="s">
        <v>300</v>
      </c>
    </row>
    <row r="24" spans="1:6" ht="20.25" customHeight="1">
      <c r="A24" s="128"/>
      <c r="B24" s="112" t="s">
        <v>538</v>
      </c>
    </row>
    <row r="25" spans="1:6" ht="21.75" customHeight="1">
      <c r="B25" s="112"/>
    </row>
    <row r="26" spans="1:6" ht="18" customHeight="1">
      <c r="B26" s="114" t="s">
        <v>425</v>
      </c>
    </row>
    <row r="27" spans="1:6" ht="18" customHeight="1">
      <c r="B27" s="114" t="s">
        <v>534</v>
      </c>
    </row>
    <row r="28" spans="1:6" ht="18" customHeight="1">
      <c r="B28" s="113" t="s">
        <v>423</v>
      </c>
    </row>
    <row r="29" spans="1:6" ht="18" customHeight="1">
      <c r="B29" s="113" t="s">
        <v>424</v>
      </c>
    </row>
    <row r="30" spans="1:6" ht="18" customHeight="1">
      <c r="B30" s="113" t="s">
        <v>539</v>
      </c>
    </row>
    <row r="31" spans="1:6" ht="18" customHeight="1">
      <c r="B31" s="113" t="s">
        <v>431</v>
      </c>
    </row>
    <row r="32" spans="1:6" ht="18" customHeight="1">
      <c r="B32" s="113"/>
    </row>
    <row r="33" spans="2:2" ht="18" customHeight="1">
      <c r="B33" s="126" t="s">
        <v>429</v>
      </c>
    </row>
    <row r="34" spans="2:2" ht="18" customHeight="1">
      <c r="B34" s="113" t="s">
        <v>521</v>
      </c>
    </row>
    <row r="35" spans="2:2" ht="18" customHeight="1">
      <c r="B35" s="113" t="s">
        <v>526</v>
      </c>
    </row>
    <row r="36" spans="2:2" ht="18" customHeight="1">
      <c r="B36" s="113" t="s">
        <v>527</v>
      </c>
    </row>
    <row r="37" spans="2:2" ht="18" customHeight="1">
      <c r="B37" s="113" t="s">
        <v>528</v>
      </c>
    </row>
    <row r="38" spans="2:2" ht="18" customHeight="1">
      <c r="B38" s="113" t="s">
        <v>522</v>
      </c>
    </row>
    <row r="39" spans="2:2" ht="18" customHeight="1">
      <c r="B39" s="113" t="s">
        <v>523</v>
      </c>
    </row>
    <row r="40" spans="2:2" ht="18" customHeight="1">
      <c r="B40" s="113" t="s">
        <v>529</v>
      </c>
    </row>
    <row r="41" spans="2:2" ht="18" customHeight="1">
      <c r="B41" s="113" t="s">
        <v>524</v>
      </c>
    </row>
    <row r="42" spans="2:2" ht="18" customHeight="1">
      <c r="B42" s="113" t="s">
        <v>525</v>
      </c>
    </row>
    <row r="43" spans="2:2" ht="18" customHeight="1">
      <c r="B43" s="113"/>
    </row>
    <row r="44" spans="2:2" ht="18" customHeight="1">
      <c r="B44" s="114" t="s">
        <v>531</v>
      </c>
    </row>
    <row r="45" spans="2:2" ht="18" customHeight="1">
      <c r="B45" s="113" t="s">
        <v>530</v>
      </c>
    </row>
    <row r="46" spans="2:2" ht="18" customHeight="1">
      <c r="B46" s="113" t="s">
        <v>540</v>
      </c>
    </row>
    <row r="47" spans="2:2" ht="18" customHeight="1">
      <c r="B47" s="240"/>
    </row>
    <row r="48" spans="2:2" ht="18" customHeight="1">
      <c r="B48" s="114" t="s">
        <v>532</v>
      </c>
    </row>
    <row r="49" spans="2:8" ht="18" customHeight="1">
      <c r="B49" s="113" t="s">
        <v>428</v>
      </c>
    </row>
    <row r="50" spans="2:8" ht="18" customHeight="1">
      <c r="B50" s="113" t="s">
        <v>427</v>
      </c>
    </row>
    <row r="51" spans="2:8" ht="18" customHeight="1">
      <c r="B51" s="113" t="s">
        <v>426</v>
      </c>
    </row>
    <row r="61" spans="2:8" ht="18" customHeight="1">
      <c r="B61" s="113"/>
    </row>
    <row r="62" spans="2:8" ht="18" customHeight="1">
      <c r="H62" s="127" t="s">
        <v>533</v>
      </c>
    </row>
  </sheetData>
  <sheetProtection algorithmName="SHA-512" hashValue="vcER4MR3NbwLDjoHj4m7VOamHuEwFAQZ8UnU4w4PoF4cRpmXbf7+gGmhVg9gZZFeXxfMRRgFON4tlXHtnJHBSA==" saltValue="QOE07HHSZ8YH7KXuAqv39g==" spinCount="100000" sheet="1" formatCells="0"/>
  <mergeCells count="6">
    <mergeCell ref="C20:D20"/>
    <mergeCell ref="C16:D16"/>
    <mergeCell ref="C17:D17"/>
    <mergeCell ref="C18:D18"/>
    <mergeCell ref="C15:D15"/>
    <mergeCell ref="C19:D19"/>
  </mergeCells>
  <phoneticPr fontId="1"/>
  <pageMargins left="0.51181102362204722" right="0.19685039370078741" top="0.62992125984251968" bottom="0.41" header="0.31496062992125984" footer="0.31496062992125984"/>
  <pageSetup paperSize="9" orientation="portrait" r:id="rId1"/>
  <headerFooter>
    <oddHeader>&amp;R&amp;10ver.4.01</oddHeader>
  </headerFooter>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92D050"/>
  </sheetPr>
  <dimension ref="B1:N254"/>
  <sheetViews>
    <sheetView showGridLines="0" view="pageBreakPreview" topLeftCell="A142" zoomScale="85" zoomScaleNormal="100" zoomScaleSheetLayoutView="85" workbookViewId="0">
      <selection activeCell="D216" sqref="D216"/>
    </sheetView>
  </sheetViews>
  <sheetFormatPr defaultColWidth="9" defaultRowHeight="16.5"/>
  <cols>
    <col min="1" max="1" width="1.6328125" style="6" customWidth="1"/>
    <col min="2" max="2" width="3.90625" style="6" customWidth="1"/>
    <col min="3" max="3" width="1.6328125" style="6" customWidth="1"/>
    <col min="4" max="4" width="124.08984375" style="6" customWidth="1"/>
    <col min="5" max="7" width="6.08984375" style="27" customWidth="1"/>
    <col min="8" max="10" width="9" style="6" hidden="1" customWidth="1"/>
    <col min="11" max="11" width="7.90625" style="6" hidden="1" customWidth="1"/>
    <col min="12" max="12" width="9" style="20" hidden="1" customWidth="1"/>
    <col min="13" max="14" width="9" style="6" hidden="1" customWidth="1"/>
    <col min="15" max="16384" width="9" style="6"/>
  </cols>
  <sheetData>
    <row r="1" spans="2:13" ht="27" customHeight="1">
      <c r="B1" s="2" t="s">
        <v>151</v>
      </c>
      <c r="C1" s="7"/>
      <c r="I1" s="6" t="s">
        <v>344</v>
      </c>
      <c r="J1" s="6" t="s">
        <v>345</v>
      </c>
      <c r="K1" s="6" t="s">
        <v>346</v>
      </c>
      <c r="L1" s="20" t="s">
        <v>347</v>
      </c>
    </row>
    <row r="2" spans="2:13" ht="15.75" customHeight="1">
      <c r="B2" s="6" t="s">
        <v>157</v>
      </c>
      <c r="D2" s="8"/>
      <c r="E2" s="295" t="s">
        <v>352</v>
      </c>
      <c r="F2" s="295"/>
      <c r="G2" s="295"/>
      <c r="H2" s="6" t="s">
        <v>202</v>
      </c>
      <c r="I2" s="6" t="s">
        <v>201</v>
      </c>
      <c r="J2" s="6" t="s">
        <v>199</v>
      </c>
      <c r="K2" s="6" t="s">
        <v>198</v>
      </c>
      <c r="L2" s="20" t="s">
        <v>200</v>
      </c>
    </row>
    <row r="3" spans="2:13" s="3" customFormat="1" ht="27" customHeight="1" thickBot="1">
      <c r="B3" s="3" t="s">
        <v>306</v>
      </c>
      <c r="D3" s="4"/>
      <c r="E3" s="296"/>
      <c r="F3" s="296"/>
      <c r="G3" s="296"/>
      <c r="L3" s="21"/>
      <c r="M3" s="6"/>
    </row>
    <row r="4" spans="2:13" ht="27" customHeight="1" thickBot="1">
      <c r="B4" s="276"/>
      <c r="C4" s="9"/>
      <c r="D4" s="10" t="s">
        <v>0</v>
      </c>
      <c r="E4" s="49" t="s">
        <v>353</v>
      </c>
      <c r="F4" s="42"/>
      <c r="G4" s="43"/>
      <c r="H4" s="6" t="str">
        <f>IF(B4="○",1,IF(B4="△",0.5,IF(B4="×",0.1,"")))</f>
        <v/>
      </c>
      <c r="I4" s="6">
        <f>SUM(H4:H9)</f>
        <v>0</v>
      </c>
      <c r="J4" s="6">
        <f t="shared" ref="J4:J9" si="0">COUNTIF(B4,"○")+COUNTIF(B4,"△")+COUNTIF(B4,"×")+COUNTBLANK(B4)</f>
        <v>1</v>
      </c>
      <c r="K4" s="6">
        <f>SUM(J4:J9)</f>
        <v>6</v>
      </c>
      <c r="L4" s="20">
        <f>IFERROR(I4/K4,"")</f>
        <v>0</v>
      </c>
    </row>
    <row r="5" spans="2:13" ht="27" customHeight="1" thickBot="1">
      <c r="B5" s="276"/>
      <c r="D5" s="11" t="s">
        <v>1</v>
      </c>
      <c r="E5" s="44"/>
      <c r="F5" s="28"/>
      <c r="G5" s="45"/>
      <c r="H5" s="6" t="str">
        <f t="shared" ref="H5:H66" si="1">IF(B5="○",1,IF(B5="△",0.5,IF(B5="×",0.1,"")))</f>
        <v/>
      </c>
      <c r="J5" s="6">
        <f t="shared" si="0"/>
        <v>1</v>
      </c>
    </row>
    <row r="6" spans="2:13" ht="27" customHeight="1" thickBot="1">
      <c r="B6" s="276"/>
      <c r="C6" s="9"/>
      <c r="D6" s="10" t="s">
        <v>2</v>
      </c>
      <c r="E6" s="44"/>
      <c r="F6" s="28"/>
      <c r="G6" s="45"/>
      <c r="H6" s="6" t="str">
        <f t="shared" si="1"/>
        <v/>
      </c>
      <c r="J6" s="6">
        <f t="shared" si="0"/>
        <v>1</v>
      </c>
    </row>
    <row r="7" spans="2:13" ht="27" customHeight="1" thickBot="1">
      <c r="B7" s="276"/>
      <c r="D7" s="11" t="s">
        <v>3</v>
      </c>
      <c r="E7" s="44"/>
      <c r="F7" s="28"/>
      <c r="G7" s="45"/>
      <c r="H7" s="6" t="str">
        <f t="shared" si="1"/>
        <v/>
      </c>
      <c r="J7" s="6">
        <f t="shared" si="0"/>
        <v>1</v>
      </c>
    </row>
    <row r="8" spans="2:13" ht="27" customHeight="1" thickBot="1">
      <c r="B8" s="276"/>
      <c r="C8" s="9"/>
      <c r="D8" s="10" t="s">
        <v>4</v>
      </c>
      <c r="E8" s="44"/>
      <c r="F8" s="28"/>
      <c r="G8" s="45"/>
      <c r="H8" s="6" t="str">
        <f t="shared" si="1"/>
        <v/>
      </c>
      <c r="J8" s="6">
        <f t="shared" si="0"/>
        <v>1</v>
      </c>
    </row>
    <row r="9" spans="2:13" ht="27" customHeight="1" thickBot="1">
      <c r="B9" s="276"/>
      <c r="C9" s="12"/>
      <c r="D9" s="13" t="s">
        <v>195</v>
      </c>
      <c r="E9" s="46"/>
      <c r="F9" s="47"/>
      <c r="G9" s="48"/>
      <c r="H9" s="6" t="str">
        <f t="shared" si="1"/>
        <v/>
      </c>
      <c r="J9" s="6">
        <f t="shared" si="0"/>
        <v>1</v>
      </c>
    </row>
    <row r="10" spans="2:13" s="3" customFormat="1" ht="27" customHeight="1" thickBot="1">
      <c r="B10" s="3" t="s">
        <v>305</v>
      </c>
      <c r="D10" s="4"/>
      <c r="E10" s="29"/>
      <c r="F10" s="29"/>
      <c r="G10" s="29"/>
      <c r="H10" s="6" t="str">
        <f t="shared" si="1"/>
        <v/>
      </c>
      <c r="I10" s="6"/>
      <c r="J10" s="6"/>
      <c r="L10" s="280"/>
    </row>
    <row r="11" spans="2:13" ht="27" customHeight="1" thickBot="1">
      <c r="B11" s="276"/>
      <c r="C11" s="14"/>
      <c r="D11" s="15" t="s">
        <v>5</v>
      </c>
      <c r="E11" s="49" t="s">
        <v>353</v>
      </c>
      <c r="F11" s="50"/>
      <c r="G11" s="51"/>
      <c r="H11" s="6" t="str">
        <f t="shared" si="1"/>
        <v/>
      </c>
      <c r="I11" s="6">
        <f>SUM(H11:H17)</f>
        <v>0</v>
      </c>
      <c r="J11" s="6">
        <f t="shared" ref="J11:J17" si="2">COUNTIF(B11,"○")+COUNTIF(B11,"△")+COUNTIF(B11,"×")+COUNTBLANK(B11)</f>
        <v>1</v>
      </c>
      <c r="K11" s="6">
        <f>SUM(J11:J17)</f>
        <v>7</v>
      </c>
      <c r="L11" s="20">
        <f>IFERROR(I11/K11,"")</f>
        <v>0</v>
      </c>
    </row>
    <row r="12" spans="2:13" ht="27" customHeight="1" thickBot="1">
      <c r="B12" s="276"/>
      <c r="C12" s="14"/>
      <c r="D12" s="15" t="s">
        <v>148</v>
      </c>
      <c r="E12" s="52"/>
      <c r="G12" s="53"/>
      <c r="H12" s="6" t="str">
        <f t="shared" si="1"/>
        <v/>
      </c>
      <c r="J12" s="6">
        <f t="shared" si="2"/>
        <v>1</v>
      </c>
    </row>
    <row r="13" spans="2:13" ht="27" customHeight="1" thickBot="1">
      <c r="B13" s="276"/>
      <c r="C13" s="14"/>
      <c r="D13" s="15" t="s">
        <v>6</v>
      </c>
      <c r="E13" s="52"/>
      <c r="G13" s="53"/>
      <c r="H13" s="6" t="str">
        <f t="shared" si="1"/>
        <v/>
      </c>
      <c r="J13" s="6">
        <f t="shared" si="2"/>
        <v>1</v>
      </c>
    </row>
    <row r="14" spans="2:13" ht="27" customHeight="1" thickBot="1">
      <c r="B14" s="276"/>
      <c r="C14" s="9"/>
      <c r="D14" s="10" t="s">
        <v>7</v>
      </c>
      <c r="E14" s="52"/>
      <c r="G14" s="53"/>
      <c r="H14" s="6" t="str">
        <f t="shared" si="1"/>
        <v/>
      </c>
      <c r="J14" s="6">
        <f t="shared" si="2"/>
        <v>1</v>
      </c>
    </row>
    <row r="15" spans="2:13" ht="27" customHeight="1" thickBot="1">
      <c r="B15" s="276"/>
      <c r="C15" s="12"/>
      <c r="D15" s="13" t="s">
        <v>8</v>
      </c>
      <c r="E15" s="52"/>
      <c r="G15" s="53"/>
      <c r="H15" s="6" t="str">
        <f t="shared" si="1"/>
        <v/>
      </c>
      <c r="J15" s="6">
        <f t="shared" si="2"/>
        <v>1</v>
      </c>
    </row>
    <row r="16" spans="2:13" ht="27" customHeight="1" thickBot="1">
      <c r="B16" s="276"/>
      <c r="C16" s="12"/>
      <c r="D16" s="13" t="s">
        <v>9</v>
      </c>
      <c r="E16" s="52"/>
      <c r="G16" s="53"/>
      <c r="H16" s="6" t="str">
        <f t="shared" si="1"/>
        <v/>
      </c>
      <c r="J16" s="6">
        <f t="shared" si="2"/>
        <v>1</v>
      </c>
    </row>
    <row r="17" spans="2:12" ht="27" customHeight="1" thickBot="1">
      <c r="B17" s="276"/>
      <c r="C17" s="12"/>
      <c r="D17" s="13" t="s">
        <v>181</v>
      </c>
      <c r="E17" s="54"/>
      <c r="F17" s="55"/>
      <c r="G17" s="56"/>
      <c r="H17" s="6" t="str">
        <f t="shared" si="1"/>
        <v/>
      </c>
      <c r="J17" s="6">
        <f t="shared" si="2"/>
        <v>1</v>
      </c>
    </row>
    <row r="18" spans="2:12" s="3" customFormat="1" ht="27" customHeight="1" thickBot="1">
      <c r="B18" s="3" t="s">
        <v>304</v>
      </c>
      <c r="D18" s="4"/>
      <c r="E18" s="29"/>
      <c r="F18" s="29"/>
      <c r="G18" s="29"/>
      <c r="H18" s="6" t="str">
        <f t="shared" si="1"/>
        <v/>
      </c>
      <c r="I18" s="6"/>
      <c r="J18" s="6"/>
      <c r="L18" s="280"/>
    </row>
    <row r="19" spans="2:12" ht="27" customHeight="1" thickBot="1">
      <c r="B19" s="276"/>
      <c r="C19" s="14"/>
      <c r="D19" s="15" t="s">
        <v>10</v>
      </c>
      <c r="E19" s="49" t="s">
        <v>353</v>
      </c>
      <c r="F19" s="42"/>
      <c r="G19" s="43"/>
      <c r="H19" s="6" t="str">
        <f t="shared" si="1"/>
        <v/>
      </c>
      <c r="I19" s="6">
        <f>SUM(H19:H25)</f>
        <v>0</v>
      </c>
      <c r="J19" s="6">
        <f t="shared" ref="J19:J25" si="3">COUNTIF(B19,"○")+COUNTIF(B19,"△")+COUNTIF(B19,"×")+COUNTBLANK(B19)</f>
        <v>1</v>
      </c>
      <c r="K19" s="6">
        <f>SUM(J19:J25)</f>
        <v>7</v>
      </c>
      <c r="L19" s="20">
        <f>IFERROR(I19/K19,"")</f>
        <v>0</v>
      </c>
    </row>
    <row r="20" spans="2:12" ht="27" customHeight="1" thickBot="1">
      <c r="B20" s="276"/>
      <c r="C20" s="14"/>
      <c r="D20" s="15" t="s">
        <v>11</v>
      </c>
      <c r="E20" s="44"/>
      <c r="F20" s="28"/>
      <c r="G20" s="45"/>
      <c r="H20" s="6" t="str">
        <f t="shared" si="1"/>
        <v/>
      </c>
      <c r="J20" s="6">
        <f t="shared" si="3"/>
        <v>1</v>
      </c>
    </row>
    <row r="21" spans="2:12" ht="27" customHeight="1" thickBot="1">
      <c r="B21" s="276"/>
      <c r="C21" s="9"/>
      <c r="D21" s="10" t="s">
        <v>172</v>
      </c>
      <c r="E21" s="44"/>
      <c r="F21" s="28"/>
      <c r="G21" s="45"/>
      <c r="H21" s="6" t="str">
        <f t="shared" si="1"/>
        <v/>
      </c>
      <c r="J21" s="6">
        <f t="shared" si="3"/>
        <v>1</v>
      </c>
    </row>
    <row r="22" spans="2:12" ht="27" customHeight="1" thickBot="1">
      <c r="B22" s="276"/>
      <c r="C22" s="12"/>
      <c r="D22" s="13" t="s">
        <v>12</v>
      </c>
      <c r="E22" s="44"/>
      <c r="F22" s="28"/>
      <c r="G22" s="45"/>
      <c r="H22" s="6" t="str">
        <f t="shared" si="1"/>
        <v/>
      </c>
      <c r="J22" s="6">
        <f t="shared" si="3"/>
        <v>1</v>
      </c>
    </row>
    <row r="23" spans="2:12" ht="27" customHeight="1" thickBot="1">
      <c r="B23" s="276"/>
      <c r="D23" s="11" t="s">
        <v>13</v>
      </c>
      <c r="E23" s="44"/>
      <c r="F23" s="28"/>
      <c r="G23" s="45"/>
      <c r="H23" s="6" t="str">
        <f t="shared" si="1"/>
        <v/>
      </c>
      <c r="J23" s="6">
        <f t="shared" si="3"/>
        <v>1</v>
      </c>
    </row>
    <row r="24" spans="2:12" ht="27" customHeight="1" thickBot="1">
      <c r="B24" s="276"/>
      <c r="C24" s="9"/>
      <c r="D24" s="10" t="s">
        <v>14</v>
      </c>
      <c r="E24" s="44"/>
      <c r="F24" s="28"/>
      <c r="G24" s="45"/>
      <c r="H24" s="6" t="str">
        <f t="shared" si="1"/>
        <v/>
      </c>
      <c r="J24" s="6">
        <f t="shared" si="3"/>
        <v>1</v>
      </c>
    </row>
    <row r="25" spans="2:12" ht="27" customHeight="1" thickBot="1">
      <c r="B25" s="276"/>
      <c r="C25" s="12"/>
      <c r="D25" s="13" t="s">
        <v>15</v>
      </c>
      <c r="E25" s="46"/>
      <c r="F25" s="47"/>
      <c r="G25" s="48"/>
      <c r="H25" s="6" t="str">
        <f t="shared" si="1"/>
        <v/>
      </c>
      <c r="J25" s="6">
        <f t="shared" si="3"/>
        <v>1</v>
      </c>
    </row>
    <row r="26" spans="2:12" s="3" customFormat="1" ht="27" customHeight="1" thickBot="1">
      <c r="B26" s="3" t="s">
        <v>303</v>
      </c>
      <c r="D26" s="4"/>
      <c r="E26" s="29"/>
      <c r="F26" s="29"/>
      <c r="G26" s="29"/>
      <c r="H26" s="6" t="str">
        <f t="shared" si="1"/>
        <v/>
      </c>
      <c r="I26" s="6"/>
      <c r="J26" s="6"/>
      <c r="L26" s="280"/>
    </row>
    <row r="27" spans="2:12" ht="27" customHeight="1" thickBot="1">
      <c r="B27" s="276"/>
      <c r="C27" s="14"/>
      <c r="D27" s="15" t="s">
        <v>16</v>
      </c>
      <c r="E27" s="49" t="s">
        <v>353</v>
      </c>
      <c r="F27" s="42"/>
      <c r="G27" s="43"/>
      <c r="H27" s="6" t="str">
        <f t="shared" si="1"/>
        <v/>
      </c>
      <c r="I27" s="6">
        <f>SUM(H27:H31)</f>
        <v>0</v>
      </c>
      <c r="J27" s="6">
        <f>COUNTIF(B27,"○")+COUNTIF(B27,"△")+COUNTIF(B27,"×")+COUNTBLANK(B27)</f>
        <v>1</v>
      </c>
      <c r="K27" s="6">
        <f>SUM(J27:J31)</f>
        <v>5</v>
      </c>
      <c r="L27" s="20">
        <f>IFERROR(I27/K27,"")</f>
        <v>0</v>
      </c>
    </row>
    <row r="28" spans="2:12" ht="27" customHeight="1" thickBot="1">
      <c r="B28" s="276"/>
      <c r="C28" s="14"/>
      <c r="D28" s="15" t="s">
        <v>17</v>
      </c>
      <c r="E28" s="44"/>
      <c r="F28" s="28"/>
      <c r="G28" s="45"/>
      <c r="H28" s="6" t="str">
        <f t="shared" si="1"/>
        <v/>
      </c>
      <c r="J28" s="6">
        <f>COUNTIF(B28,"○")+COUNTIF(B28,"△")+COUNTIF(B28,"×")+COUNTBLANK(B28)</f>
        <v>1</v>
      </c>
    </row>
    <row r="29" spans="2:12" ht="27" customHeight="1" thickBot="1">
      <c r="B29" s="276"/>
      <c r="C29" s="9"/>
      <c r="D29" s="10" t="s">
        <v>18</v>
      </c>
      <c r="E29" s="44"/>
      <c r="F29" s="28"/>
      <c r="G29" s="45"/>
      <c r="H29" s="6" t="str">
        <f t="shared" si="1"/>
        <v/>
      </c>
      <c r="J29" s="6">
        <f>COUNTIF(B29,"○")+COUNTIF(B29,"△")+COUNTIF(B29,"×")+COUNTBLANK(B29)</f>
        <v>1</v>
      </c>
    </row>
    <row r="30" spans="2:12" ht="27" customHeight="1" thickBot="1">
      <c r="B30" s="276"/>
      <c r="C30" s="12"/>
      <c r="D30" s="13" t="s">
        <v>19</v>
      </c>
      <c r="E30" s="44"/>
      <c r="F30" s="28"/>
      <c r="G30" s="45"/>
      <c r="H30" s="6" t="str">
        <f t="shared" si="1"/>
        <v/>
      </c>
      <c r="J30" s="6">
        <f>COUNTIF(B30,"○")+COUNTIF(B30,"△")+COUNTIF(B30,"×")+COUNTBLANK(B30)</f>
        <v>1</v>
      </c>
    </row>
    <row r="31" spans="2:12" ht="27" customHeight="1" thickBot="1">
      <c r="B31" s="276"/>
      <c r="C31" s="12"/>
      <c r="D31" s="13" t="s">
        <v>20</v>
      </c>
      <c r="E31" s="46"/>
      <c r="F31" s="47"/>
      <c r="G31" s="48"/>
      <c r="H31" s="6" t="str">
        <f t="shared" si="1"/>
        <v/>
      </c>
      <c r="J31" s="6">
        <f>COUNTIF(B31,"○")+COUNTIF(B31,"△")+COUNTIF(B31,"×")+COUNTBLANK(B31)</f>
        <v>1</v>
      </c>
    </row>
    <row r="32" spans="2:12" s="3" customFormat="1" ht="27" customHeight="1" thickBot="1">
      <c r="B32" s="3" t="s">
        <v>302</v>
      </c>
      <c r="D32" s="4"/>
      <c r="E32" s="29"/>
      <c r="F32" s="29"/>
      <c r="G32" s="29"/>
      <c r="H32" s="6" t="str">
        <f t="shared" si="1"/>
        <v/>
      </c>
      <c r="I32" s="6"/>
      <c r="J32" s="6"/>
      <c r="L32" s="280"/>
    </row>
    <row r="33" spans="2:12" ht="27" customHeight="1" thickBot="1">
      <c r="B33" s="276"/>
      <c r="C33" s="9"/>
      <c r="D33" s="10" t="s">
        <v>21</v>
      </c>
      <c r="E33" s="37" t="s">
        <v>353</v>
      </c>
      <c r="F33" s="30"/>
      <c r="G33" s="31"/>
      <c r="H33" s="6" t="str">
        <f t="shared" si="1"/>
        <v/>
      </c>
      <c r="I33" s="6">
        <f>SUM(H33:H33)</f>
        <v>0</v>
      </c>
      <c r="J33" s="6">
        <f>COUNTIF(B33,"○")+COUNTIF(B33,"△")+COUNTIF(B33,"×")+COUNTBLANK(B33)</f>
        <v>1</v>
      </c>
      <c r="K33" s="6">
        <f>SUM(J33:J33)</f>
        <v>1</v>
      </c>
      <c r="L33" s="20">
        <f>IFERROR(I33/K33,"")</f>
        <v>0</v>
      </c>
    </row>
    <row r="34" spans="2:12" s="3" customFormat="1" ht="27" customHeight="1" thickBot="1">
      <c r="B34" s="3" t="s">
        <v>301</v>
      </c>
      <c r="D34" s="4"/>
      <c r="E34" s="29"/>
      <c r="F34" s="29"/>
      <c r="G34" s="29"/>
      <c r="H34" s="6" t="str">
        <f t="shared" si="1"/>
        <v/>
      </c>
      <c r="I34" s="6"/>
      <c r="J34" s="6"/>
      <c r="L34" s="280"/>
    </row>
    <row r="35" spans="2:12" ht="27" customHeight="1" thickBot="1">
      <c r="B35" s="276"/>
      <c r="C35" s="14"/>
      <c r="D35" s="15" t="s">
        <v>175</v>
      </c>
      <c r="E35" s="49" t="s">
        <v>353</v>
      </c>
      <c r="F35" s="42"/>
      <c r="G35" s="43"/>
      <c r="H35" s="6" t="str">
        <f t="shared" si="1"/>
        <v/>
      </c>
      <c r="I35" s="6">
        <f>SUM(H35:H40)</f>
        <v>0</v>
      </c>
      <c r="J35" s="6">
        <f t="shared" ref="J35:J40" si="4">COUNTIF(B35,"○")+COUNTIF(B35,"△")+COUNTIF(B35,"×")+COUNTBLANK(B35)</f>
        <v>1</v>
      </c>
      <c r="K35" s="6">
        <f>SUM(J35:J40)</f>
        <v>6</v>
      </c>
      <c r="L35" s="20">
        <f>IFERROR(I35/K35,"")</f>
        <v>0</v>
      </c>
    </row>
    <row r="36" spans="2:12" ht="27" customHeight="1" thickBot="1">
      <c r="B36" s="276"/>
      <c r="C36" s="14"/>
      <c r="D36" s="15" t="s">
        <v>22</v>
      </c>
      <c r="E36" s="44"/>
      <c r="F36" s="28"/>
      <c r="G36" s="45"/>
      <c r="H36" s="6" t="str">
        <f t="shared" si="1"/>
        <v/>
      </c>
      <c r="J36" s="6">
        <f t="shared" si="4"/>
        <v>1</v>
      </c>
    </row>
    <row r="37" spans="2:12" ht="27" customHeight="1" thickBot="1">
      <c r="B37" s="276"/>
      <c r="C37" s="9"/>
      <c r="D37" s="10" t="s">
        <v>23</v>
      </c>
      <c r="E37" s="44"/>
      <c r="F37" s="28"/>
      <c r="G37" s="45"/>
      <c r="H37" s="6" t="str">
        <f t="shared" si="1"/>
        <v/>
      </c>
      <c r="J37" s="6">
        <f t="shared" si="4"/>
        <v>1</v>
      </c>
    </row>
    <row r="38" spans="2:12" ht="27" customHeight="1" thickBot="1">
      <c r="B38" s="276"/>
      <c r="C38" s="12"/>
      <c r="D38" s="13" t="s">
        <v>24</v>
      </c>
      <c r="E38" s="44"/>
      <c r="F38" s="28"/>
      <c r="G38" s="45"/>
      <c r="H38" s="6" t="str">
        <f t="shared" si="1"/>
        <v/>
      </c>
      <c r="J38" s="6">
        <f t="shared" si="4"/>
        <v>1</v>
      </c>
    </row>
    <row r="39" spans="2:12" ht="27" customHeight="1" thickBot="1">
      <c r="B39" s="276"/>
      <c r="C39" s="12"/>
      <c r="D39" s="13" t="s">
        <v>25</v>
      </c>
      <c r="E39" s="44"/>
      <c r="F39" s="28"/>
      <c r="G39" s="45"/>
      <c r="H39" s="6" t="str">
        <f t="shared" si="1"/>
        <v/>
      </c>
      <c r="J39" s="6">
        <f t="shared" si="4"/>
        <v>1</v>
      </c>
    </row>
    <row r="40" spans="2:12" ht="27" customHeight="1" thickBot="1">
      <c r="B40" s="276"/>
      <c r="C40" s="12"/>
      <c r="D40" s="13" t="s">
        <v>174</v>
      </c>
      <c r="E40" s="46"/>
      <c r="F40" s="47"/>
      <c r="G40" s="48"/>
      <c r="H40" s="6" t="str">
        <f t="shared" si="1"/>
        <v/>
      </c>
      <c r="J40" s="6">
        <f t="shared" si="4"/>
        <v>1</v>
      </c>
    </row>
    <row r="41" spans="2:12" ht="27" customHeight="1">
      <c r="C41" s="6" t="s">
        <v>194</v>
      </c>
      <c r="D41" s="19"/>
      <c r="E41" s="32"/>
      <c r="F41" s="32"/>
      <c r="G41" s="32"/>
      <c r="H41" s="6" t="str">
        <f t="shared" si="1"/>
        <v/>
      </c>
      <c r="I41" s="6">
        <f>SUM(I4:I40)</f>
        <v>0</v>
      </c>
      <c r="K41" s="6">
        <f>SUM(K4:K40)</f>
        <v>32</v>
      </c>
      <c r="L41" s="281">
        <f>I41/K41</f>
        <v>0</v>
      </c>
    </row>
    <row r="42" spans="2:12" ht="18" customHeight="1">
      <c r="D42" s="5" t="str">
        <f>IF( (COUNTIF(項目②チェック欄,"○")+COUNTIF(項目②チェック欄,"△")+COUNTIF(項目②チェック欄,"×")+COUNTIF(項目②チェック欄,"―"))=0,"達成率　　　　%",IF( (COUNTIF(項目②チェック欄,"○")+COUNTIF(項目②チェック欄,"△")+COUNTIF(項目②チェック欄,"×"))=0,"達成率　　―　%",(COUNTIF(項目②チェック欄,"○")+COUNTIF(項目②チェック欄,"△")*0.5+COUNTIF(項目②チェック欄,"×")*0.1)/(COUNTIF(項目②チェック欄,"○")+COUNTIF(項目②チェック欄,"△")+COUNTIF(項目②チェック欄,"×")+COUNTBLANK(項目②チェック欄))*100))</f>
        <v>達成率　　　　%</v>
      </c>
      <c r="E42" s="33"/>
      <c r="F42" s="33"/>
      <c r="G42" s="33"/>
      <c r="H42" s="6" t="str">
        <f t="shared" si="1"/>
        <v/>
      </c>
      <c r="L42" s="282"/>
    </row>
    <row r="43" spans="2:12" ht="27" customHeight="1">
      <c r="B43" s="2" t="s">
        <v>152</v>
      </c>
      <c r="C43" s="7"/>
      <c r="D43" s="16"/>
      <c r="E43" s="34"/>
      <c r="F43" s="34"/>
      <c r="G43" s="34"/>
      <c r="H43" s="6" t="str">
        <f t="shared" si="1"/>
        <v/>
      </c>
      <c r="I43" s="6">
        <f>COUNTBLANK(項目②チェック欄)</f>
        <v>32</v>
      </c>
      <c r="L43" s="282"/>
    </row>
    <row r="44" spans="2:12" ht="15" customHeight="1">
      <c r="B44" s="6" t="s">
        <v>157</v>
      </c>
      <c r="D44" s="8"/>
      <c r="E44" s="295" t="s">
        <v>352</v>
      </c>
      <c r="F44" s="295"/>
      <c r="G44" s="295"/>
      <c r="H44" s="6" t="str">
        <f t="shared" si="1"/>
        <v/>
      </c>
      <c r="L44" s="282"/>
    </row>
    <row r="45" spans="2:12" s="3" customFormat="1" ht="23.15" customHeight="1" thickBot="1">
      <c r="B45" s="3" t="s">
        <v>309</v>
      </c>
      <c r="D45" s="4"/>
      <c r="E45" s="296"/>
      <c r="F45" s="296"/>
      <c r="G45" s="296"/>
      <c r="H45" s="6" t="str">
        <f t="shared" si="1"/>
        <v/>
      </c>
      <c r="I45" s="6"/>
      <c r="J45" s="6"/>
      <c r="L45" s="280"/>
    </row>
    <row r="46" spans="2:12" ht="24.75" customHeight="1" thickBot="1">
      <c r="B46" s="276"/>
      <c r="C46" s="14"/>
      <c r="D46" s="15" t="s">
        <v>182</v>
      </c>
      <c r="E46" s="49" t="s">
        <v>355</v>
      </c>
      <c r="F46" s="50"/>
      <c r="G46" s="51"/>
      <c r="H46" s="6" t="str">
        <f t="shared" si="1"/>
        <v/>
      </c>
      <c r="I46" s="6">
        <f>SUM(H46:H52)</f>
        <v>0</v>
      </c>
      <c r="J46" s="6">
        <f t="shared" ref="J46:J52" si="5">COUNTIF(B46,"○")+COUNTIF(B46,"△")+COUNTIF(B46,"×")+COUNTBLANK(B46)</f>
        <v>1</v>
      </c>
      <c r="K46" s="6">
        <f>SUM(J46:J52)</f>
        <v>7</v>
      </c>
      <c r="L46" s="20">
        <f>IFERROR(I46/K46,"")</f>
        <v>0</v>
      </c>
    </row>
    <row r="47" spans="2:12" ht="24.75" customHeight="1" thickBot="1">
      <c r="B47" s="276"/>
      <c r="C47" s="14"/>
      <c r="D47" s="15" t="s">
        <v>26</v>
      </c>
      <c r="E47" s="44"/>
      <c r="F47" s="28"/>
      <c r="G47" s="45"/>
      <c r="H47" s="6" t="str">
        <f t="shared" si="1"/>
        <v/>
      </c>
      <c r="J47" s="6">
        <f t="shared" si="5"/>
        <v>1</v>
      </c>
    </row>
    <row r="48" spans="2:12" ht="24.75" customHeight="1" thickBot="1">
      <c r="B48" s="276"/>
      <c r="C48" s="9"/>
      <c r="D48" s="10" t="s">
        <v>27</v>
      </c>
      <c r="E48" s="44"/>
      <c r="F48" s="28"/>
      <c r="G48" s="45"/>
      <c r="H48" s="6" t="str">
        <f t="shared" si="1"/>
        <v/>
      </c>
      <c r="J48" s="6">
        <f t="shared" si="5"/>
        <v>1</v>
      </c>
    </row>
    <row r="49" spans="2:12" ht="24.75" customHeight="1" thickBot="1">
      <c r="B49" s="276"/>
      <c r="C49" s="12"/>
      <c r="D49" s="13" t="s">
        <v>28</v>
      </c>
      <c r="E49" s="44"/>
      <c r="F49" s="28"/>
      <c r="G49" s="45"/>
      <c r="H49" s="6" t="str">
        <f t="shared" si="1"/>
        <v/>
      </c>
      <c r="J49" s="6">
        <f t="shared" si="5"/>
        <v>1</v>
      </c>
    </row>
    <row r="50" spans="2:12" ht="24.75" customHeight="1" thickBot="1">
      <c r="B50" s="276"/>
      <c r="C50" s="12"/>
      <c r="D50" s="13" t="s">
        <v>29</v>
      </c>
      <c r="E50" s="44"/>
      <c r="F50" s="28"/>
      <c r="G50" s="45"/>
      <c r="H50" s="6" t="str">
        <f t="shared" si="1"/>
        <v/>
      </c>
      <c r="J50" s="6">
        <f t="shared" si="5"/>
        <v>1</v>
      </c>
    </row>
    <row r="51" spans="2:12" ht="24.75" customHeight="1" thickBot="1">
      <c r="B51" s="276"/>
      <c r="C51" s="17"/>
      <c r="D51" s="10" t="s">
        <v>155</v>
      </c>
      <c r="E51" s="44"/>
      <c r="F51" s="28"/>
      <c r="G51" s="45"/>
      <c r="H51" s="6" t="str">
        <f t="shared" si="1"/>
        <v/>
      </c>
      <c r="J51" s="6">
        <f t="shared" si="5"/>
        <v>1</v>
      </c>
    </row>
    <row r="52" spans="2:12" ht="24.75" customHeight="1" thickBot="1">
      <c r="B52" s="276"/>
      <c r="C52" s="17"/>
      <c r="D52" s="10" t="s">
        <v>156</v>
      </c>
      <c r="E52" s="46"/>
      <c r="F52" s="47"/>
      <c r="G52" s="48"/>
      <c r="H52" s="6" t="str">
        <f t="shared" si="1"/>
        <v/>
      </c>
      <c r="J52" s="6">
        <f t="shared" si="5"/>
        <v>1</v>
      </c>
    </row>
    <row r="53" spans="2:12" s="3" customFormat="1" ht="23.15" customHeight="1" thickBot="1">
      <c r="B53" s="3" t="s">
        <v>308</v>
      </c>
      <c r="D53" s="4"/>
      <c r="E53" s="29"/>
      <c r="F53" s="29"/>
      <c r="G53" s="29"/>
      <c r="H53" s="6" t="str">
        <f t="shared" si="1"/>
        <v/>
      </c>
      <c r="I53" s="6"/>
      <c r="J53" s="6"/>
      <c r="L53" s="280"/>
    </row>
    <row r="54" spans="2:12" ht="24.75" customHeight="1" thickBot="1">
      <c r="B54" s="276"/>
      <c r="C54" s="14"/>
      <c r="D54" s="15" t="s">
        <v>183</v>
      </c>
      <c r="E54" s="49" t="s">
        <v>356</v>
      </c>
      <c r="F54" s="50"/>
      <c r="G54" s="51"/>
      <c r="H54" s="6" t="str">
        <f t="shared" si="1"/>
        <v/>
      </c>
      <c r="I54" s="6">
        <f>SUM(H54:H62)</f>
        <v>0</v>
      </c>
      <c r="J54" s="6">
        <f t="shared" ref="J54:J62" si="6">COUNTIF(B54,"○")+COUNTIF(B54,"△")+COUNTIF(B54,"×")+COUNTBLANK(B54)</f>
        <v>1</v>
      </c>
      <c r="K54" s="6">
        <f>SUM(J54:J62)</f>
        <v>9</v>
      </c>
      <c r="L54" s="20">
        <f>IFERROR(I54/K54,"")</f>
        <v>0</v>
      </c>
    </row>
    <row r="55" spans="2:12" ht="24.75" customHeight="1" thickBot="1">
      <c r="B55" s="276"/>
      <c r="C55" s="14"/>
      <c r="D55" s="15" t="s">
        <v>30</v>
      </c>
      <c r="E55" s="44"/>
      <c r="F55" s="28"/>
      <c r="G55" s="45"/>
      <c r="H55" s="6" t="str">
        <f t="shared" si="1"/>
        <v/>
      </c>
      <c r="J55" s="6">
        <f t="shared" si="6"/>
        <v>1</v>
      </c>
    </row>
    <row r="56" spans="2:12" ht="24.75" customHeight="1" thickBot="1">
      <c r="B56" s="276"/>
      <c r="C56" s="9"/>
      <c r="D56" s="10" t="s">
        <v>31</v>
      </c>
      <c r="E56" s="44"/>
      <c r="F56" s="28"/>
      <c r="G56" s="45"/>
      <c r="H56" s="6" t="str">
        <f t="shared" si="1"/>
        <v/>
      </c>
      <c r="J56" s="6">
        <f t="shared" si="6"/>
        <v>1</v>
      </c>
    </row>
    <row r="57" spans="2:12" ht="24.75" customHeight="1" thickBot="1">
      <c r="B57" s="276"/>
      <c r="C57" s="12"/>
      <c r="D57" s="13" t="s">
        <v>32</v>
      </c>
      <c r="E57" s="44"/>
      <c r="F57" s="28"/>
      <c r="G57" s="45"/>
      <c r="H57" s="6" t="str">
        <f t="shared" si="1"/>
        <v/>
      </c>
      <c r="J57" s="6">
        <f t="shared" si="6"/>
        <v>1</v>
      </c>
    </row>
    <row r="58" spans="2:12" ht="24.75" customHeight="1" thickBot="1">
      <c r="B58" s="276"/>
      <c r="C58" s="17"/>
      <c r="D58" s="10" t="s">
        <v>33</v>
      </c>
      <c r="E58" s="44"/>
      <c r="F58" s="28"/>
      <c r="G58" s="45"/>
      <c r="H58" s="6" t="str">
        <f t="shared" si="1"/>
        <v/>
      </c>
      <c r="J58" s="6">
        <f t="shared" si="6"/>
        <v>1</v>
      </c>
    </row>
    <row r="59" spans="2:12" ht="24.75" customHeight="1" thickBot="1">
      <c r="B59" s="276"/>
      <c r="D59" s="11" t="s">
        <v>176</v>
      </c>
      <c r="E59" s="44"/>
      <c r="F59" s="28"/>
      <c r="G59" s="45"/>
      <c r="H59" s="6" t="str">
        <f t="shared" si="1"/>
        <v/>
      </c>
      <c r="J59" s="6">
        <f t="shared" si="6"/>
        <v>1</v>
      </c>
    </row>
    <row r="60" spans="2:12" ht="24.75" customHeight="1" thickBot="1">
      <c r="B60" s="276"/>
      <c r="C60" s="9"/>
      <c r="D60" s="10" t="s">
        <v>34</v>
      </c>
      <c r="E60" s="44"/>
      <c r="F60" s="28"/>
      <c r="G60" s="45"/>
      <c r="H60" s="6" t="str">
        <f t="shared" si="1"/>
        <v/>
      </c>
      <c r="J60" s="6">
        <f t="shared" si="6"/>
        <v>1</v>
      </c>
    </row>
    <row r="61" spans="2:12" ht="24.75" customHeight="1" thickBot="1">
      <c r="B61" s="276"/>
      <c r="D61" s="11" t="s">
        <v>35</v>
      </c>
      <c r="E61" s="44"/>
      <c r="F61" s="28"/>
      <c r="G61" s="45"/>
      <c r="H61" s="6" t="str">
        <f t="shared" si="1"/>
        <v/>
      </c>
      <c r="J61" s="6">
        <f t="shared" si="6"/>
        <v>1</v>
      </c>
    </row>
    <row r="62" spans="2:12" ht="24.75" customHeight="1" thickBot="1">
      <c r="B62" s="276"/>
      <c r="C62" s="9"/>
      <c r="D62" s="10" t="s">
        <v>29</v>
      </c>
      <c r="E62" s="46"/>
      <c r="F62" s="47"/>
      <c r="G62" s="48"/>
      <c r="H62" s="6" t="str">
        <f t="shared" si="1"/>
        <v/>
      </c>
      <c r="J62" s="6">
        <f t="shared" si="6"/>
        <v>1</v>
      </c>
    </row>
    <row r="63" spans="2:12" s="3" customFormat="1" ht="23.15" customHeight="1" thickBot="1">
      <c r="B63" s="3" t="s">
        <v>307</v>
      </c>
      <c r="D63" s="4"/>
      <c r="E63" s="29"/>
      <c r="F63" s="29"/>
      <c r="G63" s="29"/>
      <c r="H63" s="6" t="str">
        <f t="shared" si="1"/>
        <v/>
      </c>
      <c r="I63" s="6"/>
      <c r="J63" s="6"/>
      <c r="L63" s="280"/>
    </row>
    <row r="64" spans="2:12" ht="24.75" customHeight="1" thickBot="1">
      <c r="B64" s="276"/>
      <c r="C64" s="14"/>
      <c r="D64" s="15" t="s">
        <v>36</v>
      </c>
      <c r="E64" s="57" t="s">
        <v>354</v>
      </c>
      <c r="F64" s="50"/>
      <c r="G64" s="51"/>
      <c r="H64" s="6" t="str">
        <f t="shared" si="1"/>
        <v/>
      </c>
      <c r="I64" s="6">
        <f>SUM(H64:H66)</f>
        <v>0</v>
      </c>
      <c r="J64" s="6">
        <f>COUNTIF(B64,"○")+COUNTIF(B64,"△")+COUNTIF(B64,"×")+COUNTBLANK(B64)</f>
        <v>1</v>
      </c>
      <c r="K64" s="6">
        <f>SUM(J64:J66)</f>
        <v>3</v>
      </c>
      <c r="L64" s="20">
        <f>IFERROR(I64/K64,"")</f>
        <v>0</v>
      </c>
    </row>
    <row r="65" spans="2:12" ht="24.75" customHeight="1" thickBot="1">
      <c r="B65" s="276"/>
      <c r="C65" s="9"/>
      <c r="D65" s="10" t="s">
        <v>37</v>
      </c>
      <c r="E65" s="44"/>
      <c r="F65" s="28"/>
      <c r="G65" s="45"/>
      <c r="H65" s="6" t="str">
        <f t="shared" si="1"/>
        <v/>
      </c>
      <c r="J65" s="6">
        <f>COUNTIF(B65,"○")+COUNTIF(B65,"△")+COUNTIF(B65,"×")+COUNTBLANK(B65)</f>
        <v>1</v>
      </c>
    </row>
    <row r="66" spans="2:12" ht="24.75" customHeight="1" thickBot="1">
      <c r="B66" s="276"/>
      <c r="C66" s="12"/>
      <c r="D66" s="13" t="s">
        <v>38</v>
      </c>
      <c r="E66" s="46"/>
      <c r="F66" s="47"/>
      <c r="G66" s="48"/>
      <c r="H66" s="6" t="str">
        <f t="shared" si="1"/>
        <v/>
      </c>
      <c r="J66" s="6">
        <f>COUNTIF(B66,"○")+COUNTIF(B66,"△")+COUNTIF(B66,"×")+COUNTBLANK(B66)</f>
        <v>1</v>
      </c>
    </row>
    <row r="67" spans="2:12" ht="20.25" customHeight="1">
      <c r="C67" s="6" t="s">
        <v>184</v>
      </c>
      <c r="D67" s="8"/>
      <c r="E67" s="28"/>
      <c r="F67" s="28"/>
      <c r="G67" s="28"/>
      <c r="I67" s="6">
        <f>SUM(I46:I66)</f>
        <v>0</v>
      </c>
      <c r="K67" s="6">
        <f>SUM(K46:K66)</f>
        <v>19</v>
      </c>
      <c r="L67" s="281">
        <f>I67/K67</f>
        <v>0</v>
      </c>
    </row>
    <row r="68" spans="2:12" ht="17.25" customHeight="1">
      <c r="D68" s="5" t="str">
        <f>IF( (COUNTIF(項目③チェック欄,"○")+COUNTIF(項目③チェック欄,"△")+COUNTIF(項目③チェック欄,"×")+COUNTIF(項目③チェック欄,"―"))=0,"達成率　　　　%",IF( (COUNTIF(項目③チェック欄,"○")+COUNTIF(項目③チェック欄,"△")+COUNTIF(項目③チェック欄,"×"))=0,"達成率　　―　%",(COUNTIF(項目③チェック欄,"○")+COUNTIF(項目③チェック欄,"△")*0.5+COUNTIF(項目③チェック欄,"×")*0.1)/(COUNTIF(項目③チェック欄,"○")+COUNTIF(項目③チェック欄,"△")+COUNTIF(項目③チェック欄,"×")+COUNTIF(項目③チェック欄,""))*100))</f>
        <v>達成率　　　　%</v>
      </c>
      <c r="E68" s="33"/>
      <c r="F68" s="33"/>
      <c r="G68" s="33"/>
      <c r="L68" s="282"/>
    </row>
    <row r="69" spans="2:12" ht="27" customHeight="1">
      <c r="B69" s="2" t="s">
        <v>164</v>
      </c>
      <c r="C69" s="7"/>
      <c r="D69" s="16"/>
      <c r="E69" s="34"/>
      <c r="F69" s="34"/>
      <c r="G69" s="34"/>
      <c r="L69" s="282"/>
    </row>
    <row r="70" spans="2:12" ht="15" customHeight="1">
      <c r="B70" s="6" t="s">
        <v>157</v>
      </c>
      <c r="D70" s="8"/>
      <c r="E70" s="295" t="s">
        <v>352</v>
      </c>
      <c r="F70" s="295"/>
      <c r="G70" s="295"/>
      <c r="L70" s="282"/>
    </row>
    <row r="71" spans="2:12" s="3" customFormat="1" ht="23.15" customHeight="1" thickBot="1">
      <c r="B71" s="3" t="s">
        <v>311</v>
      </c>
      <c r="D71" s="4"/>
      <c r="E71" s="296"/>
      <c r="F71" s="296"/>
      <c r="G71" s="296"/>
      <c r="H71" s="6"/>
      <c r="I71" s="6"/>
      <c r="J71" s="6"/>
      <c r="L71" s="280"/>
    </row>
    <row r="72" spans="2:12" ht="26.15" customHeight="1" thickBot="1">
      <c r="B72" s="276"/>
      <c r="C72" s="14"/>
      <c r="D72" s="15" t="s">
        <v>39</v>
      </c>
      <c r="E72" s="49" t="s">
        <v>357</v>
      </c>
      <c r="F72" s="50"/>
      <c r="G72" s="51"/>
      <c r="H72" s="6" t="str">
        <f t="shared" ref="H72:H132" si="7">IF(B72="○",1,IF(B72="△",0.5,IF(B72="×",0.1,"")))</f>
        <v/>
      </c>
      <c r="I72" s="6">
        <f>SUM(H72:H83)</f>
        <v>0</v>
      </c>
      <c r="J72" s="6">
        <f t="shared" ref="J72:J83" si="8">COUNTIF(B72,"○")+COUNTIF(B72,"△")+COUNTIF(B72,"×")+COUNTBLANK(B72)</f>
        <v>1</v>
      </c>
      <c r="K72" s="6">
        <f>SUM(J72:J83)</f>
        <v>12</v>
      </c>
      <c r="L72" s="20">
        <f>IFERROR(I72/K72,"")</f>
        <v>0</v>
      </c>
    </row>
    <row r="73" spans="2:12" ht="24.75" customHeight="1" thickBot="1">
      <c r="B73" s="276"/>
      <c r="C73" s="14"/>
      <c r="D73" s="15" t="s">
        <v>40</v>
      </c>
      <c r="E73" s="44"/>
      <c r="F73" s="28"/>
      <c r="G73" s="45"/>
      <c r="H73" s="6" t="str">
        <f t="shared" si="7"/>
        <v/>
      </c>
      <c r="J73" s="6">
        <f t="shared" si="8"/>
        <v>1</v>
      </c>
    </row>
    <row r="74" spans="2:12" ht="24.75" customHeight="1" thickBot="1">
      <c r="B74" s="276"/>
      <c r="C74" s="9"/>
      <c r="D74" s="10" t="s">
        <v>41</v>
      </c>
      <c r="E74" s="44"/>
      <c r="F74" s="28"/>
      <c r="G74" s="45"/>
      <c r="H74" s="6" t="str">
        <f t="shared" si="7"/>
        <v/>
      </c>
      <c r="J74" s="6">
        <f t="shared" si="8"/>
        <v>1</v>
      </c>
    </row>
    <row r="75" spans="2:12" ht="24.75" customHeight="1" thickBot="1">
      <c r="B75" s="276"/>
      <c r="C75" s="12"/>
      <c r="D75" s="13" t="s">
        <v>415</v>
      </c>
      <c r="E75" s="44"/>
      <c r="F75" s="28"/>
      <c r="G75" s="45"/>
      <c r="H75" s="6" t="str">
        <f t="shared" si="7"/>
        <v/>
      </c>
      <c r="J75" s="6">
        <f t="shared" si="8"/>
        <v>1</v>
      </c>
    </row>
    <row r="76" spans="2:12" ht="24.75" customHeight="1" thickBot="1">
      <c r="B76" s="276"/>
      <c r="C76" s="12"/>
      <c r="D76" s="13" t="s">
        <v>416</v>
      </c>
      <c r="E76" s="44"/>
      <c r="F76" s="28"/>
      <c r="G76" s="45"/>
      <c r="H76" s="6" t="str">
        <f t="shared" si="7"/>
        <v/>
      </c>
      <c r="J76" s="6">
        <f t="shared" si="8"/>
        <v>1</v>
      </c>
    </row>
    <row r="77" spans="2:12" ht="24.75" customHeight="1" thickBot="1">
      <c r="B77" s="276"/>
      <c r="D77" s="11" t="s">
        <v>417</v>
      </c>
      <c r="E77" s="44"/>
      <c r="F77" s="28"/>
      <c r="G77" s="45"/>
      <c r="H77" s="6" t="str">
        <f t="shared" si="7"/>
        <v/>
      </c>
      <c r="J77" s="6">
        <f t="shared" si="8"/>
        <v>1</v>
      </c>
    </row>
    <row r="78" spans="2:12" ht="24.75" customHeight="1" thickBot="1">
      <c r="B78" s="276"/>
      <c r="C78" s="14"/>
      <c r="D78" s="15" t="s">
        <v>42</v>
      </c>
      <c r="E78" s="44"/>
      <c r="F78" s="28"/>
      <c r="G78" s="45"/>
      <c r="H78" s="6" t="str">
        <f t="shared" si="7"/>
        <v/>
      </c>
      <c r="J78" s="6">
        <f t="shared" si="8"/>
        <v>1</v>
      </c>
    </row>
    <row r="79" spans="2:12" ht="24.75" customHeight="1" thickBot="1">
      <c r="B79" s="276"/>
      <c r="C79" s="9"/>
      <c r="D79" s="10" t="s">
        <v>43</v>
      </c>
      <c r="E79" s="44"/>
      <c r="F79" s="28"/>
      <c r="G79" s="45"/>
      <c r="H79" s="6" t="str">
        <f t="shared" si="7"/>
        <v/>
      </c>
      <c r="J79" s="6">
        <f t="shared" si="8"/>
        <v>1</v>
      </c>
    </row>
    <row r="80" spans="2:12" ht="24.75" customHeight="1" thickBot="1">
      <c r="B80" s="276"/>
      <c r="C80" s="12"/>
      <c r="D80" s="13" t="s">
        <v>44</v>
      </c>
      <c r="E80" s="44"/>
      <c r="F80" s="28"/>
      <c r="G80" s="45"/>
      <c r="H80" s="6" t="str">
        <f t="shared" si="7"/>
        <v/>
      </c>
      <c r="J80" s="6">
        <f t="shared" si="8"/>
        <v>1</v>
      </c>
    </row>
    <row r="81" spans="2:12" ht="24.75" customHeight="1" thickBot="1">
      <c r="B81" s="276"/>
      <c r="D81" s="11" t="s">
        <v>45</v>
      </c>
      <c r="E81" s="44"/>
      <c r="F81" s="28"/>
      <c r="G81" s="45"/>
      <c r="H81" s="6" t="str">
        <f t="shared" si="7"/>
        <v/>
      </c>
      <c r="J81" s="6">
        <f t="shared" si="8"/>
        <v>1</v>
      </c>
    </row>
    <row r="82" spans="2:12" ht="24.75" customHeight="1" thickBot="1">
      <c r="B82" s="276"/>
      <c r="C82" s="9"/>
      <c r="D82" s="10" t="s">
        <v>46</v>
      </c>
      <c r="E82" s="44"/>
      <c r="F82" s="28"/>
      <c r="G82" s="45"/>
      <c r="H82" s="6" t="str">
        <f t="shared" si="7"/>
        <v/>
      </c>
      <c r="J82" s="6">
        <f t="shared" si="8"/>
        <v>1</v>
      </c>
    </row>
    <row r="83" spans="2:12" ht="24.75" customHeight="1" thickBot="1">
      <c r="B83" s="276"/>
      <c r="C83" s="12"/>
      <c r="D83" s="13" t="s">
        <v>47</v>
      </c>
      <c r="E83" s="46"/>
      <c r="F83" s="47"/>
      <c r="G83" s="48"/>
      <c r="H83" s="6" t="str">
        <f t="shared" si="7"/>
        <v/>
      </c>
      <c r="J83" s="6">
        <f t="shared" si="8"/>
        <v>1</v>
      </c>
    </row>
    <row r="84" spans="2:12" s="3" customFormat="1" ht="23.15" customHeight="1" thickBot="1">
      <c r="B84" s="3" t="s">
        <v>310</v>
      </c>
      <c r="D84" s="4"/>
      <c r="E84" s="29"/>
      <c r="F84" s="29"/>
      <c r="G84" s="29"/>
      <c r="H84" s="6" t="str">
        <f t="shared" si="7"/>
        <v/>
      </c>
      <c r="I84" s="6"/>
      <c r="J84" s="6"/>
      <c r="L84" s="280"/>
    </row>
    <row r="85" spans="2:12" ht="26.15" customHeight="1" thickBot="1">
      <c r="B85" s="276"/>
      <c r="C85" s="14"/>
      <c r="D85" s="15" t="s">
        <v>418</v>
      </c>
      <c r="E85" s="57" t="s">
        <v>358</v>
      </c>
      <c r="F85" s="42"/>
      <c r="G85" s="43"/>
      <c r="H85" s="6" t="str">
        <f t="shared" si="7"/>
        <v/>
      </c>
      <c r="I85" s="6">
        <f>SUM(H85:H93)</f>
        <v>0</v>
      </c>
      <c r="J85" s="6">
        <f t="shared" ref="J85:J93" si="9">COUNTIF(B85,"○")+COUNTIF(B85,"△")+COUNTIF(B85,"×")+COUNTBLANK(B85)</f>
        <v>1</v>
      </c>
      <c r="K85" s="6">
        <f>SUM(J85:J93)</f>
        <v>9</v>
      </c>
      <c r="L85" s="20">
        <f>IFERROR(I85/K85,"")</f>
        <v>0</v>
      </c>
    </row>
    <row r="86" spans="2:12" ht="24.75" customHeight="1" thickBot="1">
      <c r="B86" s="276"/>
      <c r="C86" s="9"/>
      <c r="D86" s="10" t="s">
        <v>348</v>
      </c>
      <c r="E86" s="58"/>
      <c r="F86" s="59"/>
      <c r="G86" s="60"/>
      <c r="H86" s="6" t="str">
        <f t="shared" si="7"/>
        <v/>
      </c>
      <c r="J86" s="6">
        <f t="shared" si="9"/>
        <v>1</v>
      </c>
    </row>
    <row r="87" spans="2:12" ht="24.75" customHeight="1" thickBot="1">
      <c r="B87" s="276"/>
      <c r="C87" s="14"/>
      <c r="D87" s="15" t="s">
        <v>196</v>
      </c>
      <c r="E87" s="58"/>
      <c r="F87" s="59"/>
      <c r="G87" s="60"/>
      <c r="H87" s="6" t="str">
        <f t="shared" si="7"/>
        <v/>
      </c>
      <c r="J87" s="6">
        <f t="shared" si="9"/>
        <v>1</v>
      </c>
    </row>
    <row r="88" spans="2:12" ht="24.75" customHeight="1" thickBot="1">
      <c r="B88" s="276"/>
      <c r="C88" s="14"/>
      <c r="D88" s="15" t="s">
        <v>419</v>
      </c>
      <c r="E88" s="44"/>
      <c r="F88" s="28"/>
      <c r="G88" s="45"/>
      <c r="H88" s="6" t="str">
        <f t="shared" si="7"/>
        <v/>
      </c>
      <c r="J88" s="6">
        <f t="shared" si="9"/>
        <v>1</v>
      </c>
    </row>
    <row r="89" spans="2:12" ht="24.75" customHeight="1" thickBot="1">
      <c r="B89" s="276"/>
      <c r="C89" s="14"/>
      <c r="D89" s="15" t="s">
        <v>420</v>
      </c>
      <c r="E89" s="44"/>
      <c r="F89" s="28"/>
      <c r="G89" s="45"/>
      <c r="H89" s="6" t="str">
        <f t="shared" si="7"/>
        <v/>
      </c>
      <c r="J89" s="6">
        <f t="shared" si="9"/>
        <v>1</v>
      </c>
    </row>
    <row r="90" spans="2:12" ht="24.75" customHeight="1" thickBot="1">
      <c r="B90" s="276"/>
      <c r="C90" s="9"/>
      <c r="D90" s="10" t="s">
        <v>48</v>
      </c>
      <c r="E90" s="44"/>
      <c r="F90" s="28"/>
      <c r="G90" s="45"/>
      <c r="H90" s="6" t="str">
        <f t="shared" si="7"/>
        <v/>
      </c>
      <c r="J90" s="6">
        <f t="shared" si="9"/>
        <v>1</v>
      </c>
    </row>
    <row r="91" spans="2:12" ht="24.75" customHeight="1" thickBot="1">
      <c r="B91" s="276"/>
      <c r="C91" s="12"/>
      <c r="D91" s="13" t="s">
        <v>421</v>
      </c>
      <c r="E91" s="44"/>
      <c r="F91" s="28"/>
      <c r="G91" s="45"/>
      <c r="H91" s="6" t="str">
        <f t="shared" si="7"/>
        <v/>
      </c>
      <c r="J91" s="6">
        <f t="shared" si="9"/>
        <v>1</v>
      </c>
    </row>
    <row r="92" spans="2:12" ht="24.75" customHeight="1" thickBot="1">
      <c r="B92" s="276"/>
      <c r="C92" s="12"/>
      <c r="D92" s="13" t="s">
        <v>49</v>
      </c>
      <c r="E92" s="44"/>
      <c r="F92" s="28"/>
      <c r="G92" s="45"/>
      <c r="H92" s="6" t="str">
        <f t="shared" si="7"/>
        <v/>
      </c>
      <c r="J92" s="6">
        <f t="shared" si="9"/>
        <v>1</v>
      </c>
    </row>
    <row r="93" spans="2:12" ht="24.75" customHeight="1" thickBot="1">
      <c r="B93" s="276"/>
      <c r="C93" s="12"/>
      <c r="D93" s="13" t="s">
        <v>197</v>
      </c>
      <c r="E93" s="61"/>
      <c r="F93" s="62"/>
      <c r="G93" s="63"/>
      <c r="H93" s="6" t="str">
        <f t="shared" si="7"/>
        <v/>
      </c>
      <c r="J93" s="6">
        <f t="shared" si="9"/>
        <v>1</v>
      </c>
    </row>
    <row r="94" spans="2:12" ht="23.15" customHeight="1">
      <c r="C94" s="6" t="s">
        <v>298</v>
      </c>
      <c r="D94" s="8"/>
      <c r="E94" s="28"/>
      <c r="F94" s="28"/>
      <c r="G94" s="28"/>
      <c r="I94" s="6">
        <f>SUM(I72:I93)</f>
        <v>0</v>
      </c>
      <c r="K94" s="6">
        <f>SUM(K72:K93)</f>
        <v>21</v>
      </c>
      <c r="L94" s="281">
        <f>I94/K94</f>
        <v>0</v>
      </c>
    </row>
    <row r="95" spans="2:12" ht="18" customHeight="1">
      <c r="D95" s="5" t="str">
        <f>IF((COUNTIF(項目⑤チェック欄,"○")+COUNTIF(項目⑤チェック欄,"△")+COUNTIF(項目⑤チェック欄,"×")+COUNTIF(項目⑤チェック欄,"―"))=0,"達成率　　　　%",IF((COUNTIF(項目⑤チェック欄,"○")+COUNTIF(項目⑤チェック欄,"△")+COUNTIF(項目⑤チェック欄,"×"))=0,"達成率　　―　%",(COUNTIF(項目⑤チェック欄,"○")+COUNTIF(項目⑤チェック欄,"△")*0.5+COUNTIF(項目⑤チェック欄,"×")*0.1)/(COUNTIF(項目⑤チェック欄,"○")+COUNTIF(項目⑤チェック欄,"△")+COUNTIF(項目⑤チェック欄,"×")+COUNTIF(項目⑤チェック欄,""))*100))</f>
        <v>達成率　　　　%</v>
      </c>
      <c r="E95" s="33"/>
      <c r="F95" s="33"/>
      <c r="G95" s="33"/>
      <c r="L95" s="282"/>
    </row>
    <row r="96" spans="2:12" ht="27" customHeight="1">
      <c r="B96" s="2" t="s">
        <v>165</v>
      </c>
      <c r="C96" s="7"/>
      <c r="D96" s="16"/>
      <c r="E96" s="295" t="s">
        <v>352</v>
      </c>
      <c r="F96" s="295"/>
      <c r="G96" s="295"/>
      <c r="L96" s="282"/>
    </row>
    <row r="97" spans="2:12" ht="15" customHeight="1" thickBot="1">
      <c r="B97" s="18" t="s">
        <v>157</v>
      </c>
      <c r="D97" s="8"/>
      <c r="E97" s="296"/>
      <c r="F97" s="296"/>
      <c r="G97" s="296"/>
      <c r="L97" s="282"/>
    </row>
    <row r="98" spans="2:12" ht="27" customHeight="1" thickBot="1">
      <c r="B98" s="276"/>
      <c r="C98" s="14"/>
      <c r="D98" s="15" t="s">
        <v>50</v>
      </c>
      <c r="E98" s="57" t="s">
        <v>359</v>
      </c>
      <c r="F98" s="42"/>
      <c r="G98" s="43"/>
      <c r="H98" s="6" t="str">
        <f t="shared" si="7"/>
        <v/>
      </c>
      <c r="I98" s="6">
        <f>SUM(H98:H104)</f>
        <v>0</v>
      </c>
      <c r="J98" s="6">
        <f t="shared" ref="J98:J104" si="10">COUNTIF(B98,"○")+COUNTIF(B98,"△")+COUNTIF(B98,"×")+COUNTBLANK(B98)</f>
        <v>1</v>
      </c>
      <c r="K98" s="6">
        <f>SUM(J98:J104)</f>
        <v>7</v>
      </c>
      <c r="L98" s="20">
        <f>IFERROR(I98/K98,"")</f>
        <v>0</v>
      </c>
    </row>
    <row r="99" spans="2:12" ht="27" customHeight="1" thickBot="1">
      <c r="B99" s="276"/>
      <c r="C99" s="14"/>
      <c r="D99" s="15" t="s">
        <v>185</v>
      </c>
      <c r="E99" s="44"/>
      <c r="F99" s="28"/>
      <c r="G99" s="45"/>
      <c r="H99" s="6" t="str">
        <f t="shared" si="7"/>
        <v/>
      </c>
      <c r="J99" s="6">
        <f t="shared" si="10"/>
        <v>1</v>
      </c>
    </row>
    <row r="100" spans="2:12" ht="27" customHeight="1" thickBot="1">
      <c r="B100" s="276"/>
      <c r="C100" s="9"/>
      <c r="D100" s="10" t="s">
        <v>51</v>
      </c>
      <c r="E100" s="44"/>
      <c r="F100" s="28"/>
      <c r="G100" s="45"/>
      <c r="H100" s="6" t="str">
        <f t="shared" si="7"/>
        <v/>
      </c>
      <c r="J100" s="6">
        <f t="shared" si="10"/>
        <v>1</v>
      </c>
    </row>
    <row r="101" spans="2:12" ht="27" customHeight="1" thickBot="1">
      <c r="B101" s="276"/>
      <c r="C101" s="12"/>
      <c r="D101" s="13" t="s">
        <v>52</v>
      </c>
      <c r="E101" s="44"/>
      <c r="F101" s="28"/>
      <c r="G101" s="45"/>
      <c r="H101" s="6" t="str">
        <f t="shared" si="7"/>
        <v/>
      </c>
      <c r="J101" s="6">
        <f t="shared" si="10"/>
        <v>1</v>
      </c>
    </row>
    <row r="102" spans="2:12" ht="27" customHeight="1" thickBot="1">
      <c r="B102" s="276"/>
      <c r="D102" s="11" t="s">
        <v>53</v>
      </c>
      <c r="E102" s="44"/>
      <c r="F102" s="28"/>
      <c r="G102" s="45"/>
      <c r="H102" s="6" t="str">
        <f t="shared" si="7"/>
        <v/>
      </c>
      <c r="J102" s="6">
        <f t="shared" si="10"/>
        <v>1</v>
      </c>
    </row>
    <row r="103" spans="2:12" ht="27" customHeight="1" thickBot="1">
      <c r="B103" s="276"/>
      <c r="C103" s="9"/>
      <c r="D103" s="10" t="s">
        <v>54</v>
      </c>
      <c r="E103" s="44"/>
      <c r="F103" s="28"/>
      <c r="G103" s="45"/>
      <c r="H103" s="6" t="str">
        <f t="shared" si="7"/>
        <v/>
      </c>
      <c r="J103" s="6">
        <f t="shared" si="10"/>
        <v>1</v>
      </c>
    </row>
    <row r="104" spans="2:12" ht="27" customHeight="1" thickBot="1">
      <c r="B104" s="276"/>
      <c r="C104" s="12"/>
      <c r="D104" s="13" t="s">
        <v>55</v>
      </c>
      <c r="E104" s="46"/>
      <c r="F104" s="47"/>
      <c r="G104" s="48"/>
      <c r="H104" s="6" t="str">
        <f t="shared" si="7"/>
        <v/>
      </c>
      <c r="J104" s="6">
        <f t="shared" si="10"/>
        <v>1</v>
      </c>
    </row>
    <row r="105" spans="2:12" ht="27" customHeight="1">
      <c r="C105" s="6" t="s">
        <v>56</v>
      </c>
      <c r="D105" s="8"/>
      <c r="E105" s="28"/>
      <c r="F105" s="28"/>
      <c r="G105" s="28"/>
      <c r="I105" s="6">
        <f>SUM(I98:I104)</f>
        <v>0</v>
      </c>
      <c r="K105" s="6">
        <f>SUM(K98:K104)</f>
        <v>7</v>
      </c>
      <c r="L105" s="281">
        <f>I105/K105</f>
        <v>0</v>
      </c>
    </row>
    <row r="106" spans="2:12" ht="18" customHeight="1">
      <c r="D106" s="5" t="str">
        <f>IF( (COUNTIF(項目⑥チェック欄,"○")+COUNTIF(項目⑥チェック欄,"△")+COUNTIF(項目⑥チェック欄,"×")+COUNTIF(項目⑥チェック欄,"―"))=0,"達成率　　　　%",IF( (COUNTIF(項目⑥チェック欄,"○")+COUNTIF(項目⑥チェック欄,"△")+COUNTIF(項目⑥チェック欄,"×"))=0,"達成率　　―　%",(COUNTIF(項目⑥チェック欄,"○")+COUNTIF(項目⑥チェック欄,"△")*0.5+COUNTIF(項目⑥チェック欄,"×")*0.1)/(COUNTIF(項目⑥チェック欄,"○")+COUNTIF(項目⑥チェック欄,"△")+COUNTIF(項目⑥チェック欄,"×")+COUNTIF(項目⑥チェック欄,""))*100))</f>
        <v>達成率　　　　%</v>
      </c>
      <c r="E106" s="33"/>
      <c r="F106" s="33"/>
      <c r="G106" s="33"/>
      <c r="L106" s="282"/>
    </row>
    <row r="107" spans="2:12" ht="27" customHeight="1">
      <c r="B107" s="2" t="s">
        <v>166</v>
      </c>
      <c r="C107" s="7"/>
      <c r="D107" s="16"/>
      <c r="E107" s="34"/>
      <c r="F107" s="34"/>
      <c r="G107" s="34"/>
      <c r="L107" s="282"/>
    </row>
    <row r="108" spans="2:12" ht="15" customHeight="1">
      <c r="B108" s="6" t="s">
        <v>157</v>
      </c>
      <c r="D108" s="8"/>
      <c r="E108" s="295" t="s">
        <v>352</v>
      </c>
      <c r="F108" s="295"/>
      <c r="G108" s="295"/>
      <c r="L108" s="282"/>
    </row>
    <row r="109" spans="2:12" s="3" customFormat="1" ht="27" customHeight="1" thickBot="1">
      <c r="B109" s="3" t="s">
        <v>312</v>
      </c>
      <c r="D109" s="4"/>
      <c r="E109" s="296"/>
      <c r="F109" s="296"/>
      <c r="G109" s="296"/>
      <c r="H109" s="6"/>
      <c r="I109" s="6"/>
      <c r="J109" s="6"/>
      <c r="L109" s="280"/>
    </row>
    <row r="110" spans="2:12" ht="27" customHeight="1" thickBot="1">
      <c r="B110" s="276"/>
      <c r="C110" s="14"/>
      <c r="D110" s="15" t="s">
        <v>57</v>
      </c>
      <c r="E110" s="57" t="s">
        <v>361</v>
      </c>
      <c r="F110" s="42"/>
      <c r="G110" s="43"/>
      <c r="H110" s="6" t="str">
        <f t="shared" si="7"/>
        <v/>
      </c>
      <c r="I110" s="6">
        <f>SUM(H110:H117)</f>
        <v>0</v>
      </c>
      <c r="J110" s="6">
        <f t="shared" ref="J110:J117" si="11">COUNTIF(B110,"○")+COUNTIF(B110,"△")+COUNTIF(B110,"×")+COUNTBLANK(B110)</f>
        <v>1</v>
      </c>
      <c r="K110" s="6">
        <f>SUM(J110:J117)</f>
        <v>8</v>
      </c>
      <c r="L110" s="282">
        <f>IFERROR(I110/K110,"")</f>
        <v>0</v>
      </c>
    </row>
    <row r="111" spans="2:12" ht="27" customHeight="1" thickBot="1">
      <c r="B111" s="276"/>
      <c r="C111" s="9"/>
      <c r="D111" s="10" t="s">
        <v>58</v>
      </c>
      <c r="E111" s="44"/>
      <c r="F111" s="28"/>
      <c r="G111" s="45"/>
      <c r="H111" s="6" t="str">
        <f t="shared" si="7"/>
        <v/>
      </c>
      <c r="J111" s="6">
        <f t="shared" si="11"/>
        <v>1</v>
      </c>
      <c r="L111" s="282"/>
    </row>
    <row r="112" spans="2:12" ht="27" customHeight="1" thickBot="1">
      <c r="B112" s="276"/>
      <c r="D112" s="11" t="s">
        <v>59</v>
      </c>
      <c r="E112" s="44"/>
      <c r="F112" s="28"/>
      <c r="G112" s="45"/>
      <c r="H112" s="6" t="str">
        <f t="shared" si="7"/>
        <v/>
      </c>
      <c r="J112" s="6">
        <f t="shared" si="11"/>
        <v>1</v>
      </c>
      <c r="L112" s="282"/>
    </row>
    <row r="113" spans="2:12" ht="27" customHeight="1" thickBot="1">
      <c r="B113" s="276"/>
      <c r="C113" s="9"/>
      <c r="D113" s="10" t="s">
        <v>60</v>
      </c>
      <c r="E113" s="44"/>
      <c r="F113" s="28"/>
      <c r="G113" s="45"/>
      <c r="H113" s="6" t="str">
        <f t="shared" si="7"/>
        <v/>
      </c>
      <c r="J113" s="6">
        <f t="shared" si="11"/>
        <v>1</v>
      </c>
      <c r="L113" s="282"/>
    </row>
    <row r="114" spans="2:12" ht="27" customHeight="1" thickBot="1">
      <c r="B114" s="276"/>
      <c r="C114" s="9"/>
      <c r="D114" s="10" t="s">
        <v>61</v>
      </c>
      <c r="E114" s="44"/>
      <c r="F114" s="28"/>
      <c r="G114" s="45"/>
      <c r="H114" s="6" t="str">
        <f t="shared" si="7"/>
        <v/>
      </c>
      <c r="J114" s="6">
        <f t="shared" si="11"/>
        <v>1</v>
      </c>
      <c r="L114" s="282"/>
    </row>
    <row r="115" spans="2:12" ht="27" customHeight="1" thickBot="1">
      <c r="B115" s="276"/>
      <c r="D115" s="11" t="s">
        <v>62</v>
      </c>
      <c r="E115" s="44"/>
      <c r="F115" s="28"/>
      <c r="G115" s="45"/>
      <c r="H115" s="6" t="str">
        <f t="shared" si="7"/>
        <v/>
      </c>
      <c r="J115" s="6">
        <f t="shared" si="11"/>
        <v>1</v>
      </c>
      <c r="L115" s="282"/>
    </row>
    <row r="116" spans="2:12" ht="27" customHeight="1" thickBot="1">
      <c r="B116" s="276"/>
      <c r="C116" s="9"/>
      <c r="D116" s="10" t="s">
        <v>63</v>
      </c>
      <c r="E116" s="44"/>
      <c r="F116" s="28"/>
      <c r="G116" s="45"/>
      <c r="H116" s="6" t="str">
        <f t="shared" si="7"/>
        <v/>
      </c>
      <c r="J116" s="6">
        <f t="shared" si="11"/>
        <v>1</v>
      </c>
      <c r="L116" s="282"/>
    </row>
    <row r="117" spans="2:12" ht="27" customHeight="1" thickBot="1">
      <c r="B117" s="276"/>
      <c r="C117" s="12"/>
      <c r="D117" s="13" t="s">
        <v>64</v>
      </c>
      <c r="E117" s="46"/>
      <c r="F117" s="47"/>
      <c r="G117" s="48"/>
      <c r="H117" s="6" t="str">
        <f t="shared" si="7"/>
        <v/>
      </c>
      <c r="J117" s="6">
        <f t="shared" si="11"/>
        <v>1</v>
      </c>
      <c r="L117" s="282"/>
    </row>
    <row r="118" spans="2:12" ht="27" customHeight="1" thickBot="1">
      <c r="B118" s="3" t="s">
        <v>313</v>
      </c>
      <c r="D118" s="4"/>
      <c r="E118" s="29"/>
      <c r="F118" s="29"/>
      <c r="G118" s="29"/>
      <c r="H118" s="6" t="str">
        <f t="shared" si="7"/>
        <v/>
      </c>
      <c r="L118" s="282"/>
    </row>
    <row r="119" spans="2:12" ht="27" customHeight="1" thickBot="1">
      <c r="B119" s="276"/>
      <c r="C119" s="14"/>
      <c r="D119" s="15" t="s">
        <v>65</v>
      </c>
      <c r="E119" s="57" t="s">
        <v>360</v>
      </c>
      <c r="F119" s="42"/>
      <c r="G119" s="43"/>
      <c r="H119" s="6" t="str">
        <f t="shared" si="7"/>
        <v/>
      </c>
      <c r="I119" s="6">
        <f>SUM(H119:H122)</f>
        <v>0</v>
      </c>
      <c r="J119" s="6">
        <f>COUNTIF(B119,"○")+COUNTIF(B119,"△")+COUNTIF(B119,"×")+COUNTBLANK(B119)</f>
        <v>1</v>
      </c>
      <c r="K119" s="6">
        <f>SUM(J119:J122)</f>
        <v>4</v>
      </c>
      <c r="L119" s="20">
        <f>IFERROR(I119/K119,"")</f>
        <v>0</v>
      </c>
    </row>
    <row r="120" spans="2:12" ht="27" customHeight="1" thickBot="1">
      <c r="B120" s="276"/>
      <c r="C120" s="14"/>
      <c r="D120" s="15" t="s">
        <v>66</v>
      </c>
      <c r="E120" s="44"/>
      <c r="F120" s="28"/>
      <c r="G120" s="45"/>
      <c r="H120" s="6" t="str">
        <f t="shared" si="7"/>
        <v/>
      </c>
      <c r="J120" s="6">
        <f>COUNTIF(B120,"○")+COUNTIF(B120,"△")+COUNTIF(B120,"×")+COUNTBLANK(B120)</f>
        <v>1</v>
      </c>
    </row>
    <row r="121" spans="2:12" ht="27" customHeight="1" thickBot="1">
      <c r="B121" s="276"/>
      <c r="C121" s="9"/>
      <c r="D121" s="10" t="s">
        <v>67</v>
      </c>
      <c r="E121" s="44"/>
      <c r="F121" s="28"/>
      <c r="G121" s="45"/>
      <c r="H121" s="6" t="str">
        <f t="shared" si="7"/>
        <v/>
      </c>
      <c r="J121" s="6">
        <f>COUNTIF(B121,"○")+COUNTIF(B121,"△")+COUNTIF(B121,"×")+COUNTBLANK(B121)</f>
        <v>1</v>
      </c>
    </row>
    <row r="122" spans="2:12" ht="27" customHeight="1" thickBot="1">
      <c r="B122" s="276"/>
      <c r="C122" s="12"/>
      <c r="D122" s="13" t="s">
        <v>68</v>
      </c>
      <c r="E122" s="46"/>
      <c r="F122" s="47"/>
      <c r="G122" s="48"/>
      <c r="H122" s="6" t="str">
        <f t="shared" si="7"/>
        <v/>
      </c>
      <c r="J122" s="6">
        <f>COUNTIF(B122,"○")+COUNTIF(B122,"△")+COUNTIF(B122,"×")+COUNTBLANK(B122)</f>
        <v>1</v>
      </c>
    </row>
    <row r="123" spans="2:12" s="3" customFormat="1" ht="27" customHeight="1" thickBot="1">
      <c r="B123" s="3" t="s">
        <v>314</v>
      </c>
      <c r="D123" s="4"/>
      <c r="E123" s="29"/>
      <c r="F123" s="29"/>
      <c r="G123" s="29"/>
      <c r="H123" s="6" t="str">
        <f t="shared" si="7"/>
        <v/>
      </c>
      <c r="I123" s="6"/>
      <c r="J123" s="6"/>
      <c r="L123" s="280"/>
    </row>
    <row r="124" spans="2:12" ht="27" customHeight="1" thickBot="1">
      <c r="B124" s="276"/>
      <c r="C124" s="14"/>
      <c r="D124" s="15" t="s">
        <v>69</v>
      </c>
      <c r="E124" s="57" t="s">
        <v>362</v>
      </c>
      <c r="F124" s="42"/>
      <c r="G124" s="43"/>
      <c r="H124" s="6" t="str">
        <f t="shared" si="7"/>
        <v/>
      </c>
      <c r="I124" s="6">
        <f>SUM(H124:H128)</f>
        <v>0</v>
      </c>
      <c r="J124" s="6">
        <f>COUNTIF(B124,"○")+COUNTIF(B124,"△")+COUNTIF(B124,"×")+COUNTBLANK(B124)</f>
        <v>1</v>
      </c>
      <c r="K124" s="6">
        <f>SUM(J124:J128)</f>
        <v>5</v>
      </c>
      <c r="L124" s="20">
        <f>IFERROR(I124/K124,"")</f>
        <v>0</v>
      </c>
    </row>
    <row r="125" spans="2:12" ht="39" customHeight="1" thickBot="1">
      <c r="B125" s="276"/>
      <c r="C125" s="9"/>
      <c r="D125" s="10" t="s">
        <v>70</v>
      </c>
      <c r="E125" s="44"/>
      <c r="F125" s="28"/>
      <c r="G125" s="45"/>
      <c r="H125" s="6" t="str">
        <f t="shared" si="7"/>
        <v/>
      </c>
      <c r="J125" s="6">
        <f>COUNTIF(B125,"○")+COUNTIF(B125,"△")+COUNTIF(B125,"×")+COUNTBLANK(B125)</f>
        <v>1</v>
      </c>
    </row>
    <row r="126" spans="2:12" ht="27" customHeight="1" thickBot="1">
      <c r="B126" s="276"/>
      <c r="D126" s="11" t="s">
        <v>71</v>
      </c>
      <c r="E126" s="44"/>
      <c r="F126" s="28"/>
      <c r="G126" s="45"/>
      <c r="H126" s="6" t="str">
        <f t="shared" si="7"/>
        <v/>
      </c>
      <c r="J126" s="6">
        <f>COUNTIF(B126,"○")+COUNTIF(B126,"△")+COUNTIF(B126,"×")+COUNTBLANK(B126)</f>
        <v>1</v>
      </c>
    </row>
    <row r="127" spans="2:12" ht="27" customHeight="1" thickBot="1">
      <c r="B127" s="276"/>
      <c r="C127" s="9"/>
      <c r="D127" s="10" t="s">
        <v>72</v>
      </c>
      <c r="E127" s="44"/>
      <c r="F127" s="28"/>
      <c r="G127" s="45"/>
      <c r="H127" s="6" t="str">
        <f t="shared" si="7"/>
        <v/>
      </c>
      <c r="J127" s="6">
        <f>COUNTIF(B127,"○")+COUNTIF(B127,"△")+COUNTIF(B127,"×")+COUNTBLANK(B127)</f>
        <v>1</v>
      </c>
    </row>
    <row r="128" spans="2:12" ht="27" customHeight="1" thickBot="1">
      <c r="B128" s="276"/>
      <c r="C128" s="12"/>
      <c r="D128" s="13" t="s">
        <v>73</v>
      </c>
      <c r="E128" s="46"/>
      <c r="F128" s="47"/>
      <c r="G128" s="48"/>
      <c r="H128" s="6" t="str">
        <f t="shared" si="7"/>
        <v/>
      </c>
      <c r="J128" s="6">
        <f>COUNTIF(B128,"○")+COUNTIF(B128,"△")+COUNTIF(B128,"×")+COUNTBLANK(B128)</f>
        <v>1</v>
      </c>
    </row>
    <row r="129" spans="2:12" s="3" customFormat="1" ht="27" customHeight="1" thickBot="1">
      <c r="B129" s="3" t="s">
        <v>315</v>
      </c>
      <c r="D129" s="4"/>
      <c r="E129" s="29"/>
      <c r="F129" s="29"/>
      <c r="G129" s="29"/>
      <c r="H129" s="6" t="str">
        <f t="shared" si="7"/>
        <v/>
      </c>
      <c r="I129" s="6"/>
      <c r="J129" s="6"/>
      <c r="L129" s="280"/>
    </row>
    <row r="130" spans="2:12" ht="27" customHeight="1" thickBot="1">
      <c r="B130" s="276"/>
      <c r="C130" s="14"/>
      <c r="D130" s="15" t="s">
        <v>74</v>
      </c>
      <c r="E130" s="64" t="s">
        <v>363</v>
      </c>
      <c r="F130" s="42"/>
      <c r="G130" s="43"/>
      <c r="H130" s="6" t="str">
        <f t="shared" si="7"/>
        <v/>
      </c>
      <c r="I130" s="6">
        <f>SUM(H130:H133)</f>
        <v>0</v>
      </c>
      <c r="J130" s="6">
        <f>COUNTIF(B130,"○")+COUNTIF(B130,"△")+COUNTIF(B130,"×")+COUNTBLANK(B130)</f>
        <v>1</v>
      </c>
      <c r="K130" s="6">
        <f>SUM(J130:J133)</f>
        <v>4</v>
      </c>
      <c r="L130" s="20">
        <f>IFERROR(I130/K130,"")</f>
        <v>0</v>
      </c>
    </row>
    <row r="131" spans="2:12" ht="27" customHeight="1" thickBot="1">
      <c r="B131" s="276"/>
      <c r="C131" s="14"/>
      <c r="D131" s="15" t="s">
        <v>75</v>
      </c>
      <c r="E131" s="44"/>
      <c r="F131" s="28"/>
      <c r="G131" s="45"/>
      <c r="H131" s="6" t="str">
        <f t="shared" si="7"/>
        <v/>
      </c>
      <c r="J131" s="6">
        <f>COUNTIF(B131,"○")+COUNTIF(B131,"△")+COUNTIF(B131,"×")+COUNTBLANK(B131)</f>
        <v>1</v>
      </c>
    </row>
    <row r="132" spans="2:12" ht="27" customHeight="1" thickBot="1">
      <c r="B132" s="276"/>
      <c r="C132" s="9"/>
      <c r="D132" s="10" t="s">
        <v>76</v>
      </c>
      <c r="E132" s="44"/>
      <c r="F132" s="28"/>
      <c r="G132" s="45"/>
      <c r="H132" s="6" t="str">
        <f t="shared" si="7"/>
        <v/>
      </c>
      <c r="J132" s="6">
        <f>COUNTIF(B132,"○")+COUNTIF(B132,"△")+COUNTIF(B132,"×")+COUNTBLANK(B132)</f>
        <v>1</v>
      </c>
    </row>
    <row r="133" spans="2:12" ht="27" customHeight="1" thickBot="1">
      <c r="B133" s="276"/>
      <c r="C133" s="12"/>
      <c r="D133" s="13" t="s">
        <v>77</v>
      </c>
      <c r="E133" s="46"/>
      <c r="F133" s="47"/>
      <c r="G133" s="48"/>
      <c r="H133" s="6" t="str">
        <f t="shared" ref="H133:H196" si="12">IF(B133="○",1,IF(B133="△",0.5,IF(B133="×",0.1,"")))</f>
        <v/>
      </c>
      <c r="J133" s="6">
        <f>COUNTIF(B133,"○")+COUNTIF(B133,"△")+COUNTIF(B133,"×")+COUNTBLANK(B133)</f>
        <v>1</v>
      </c>
    </row>
    <row r="134" spans="2:12" ht="27" customHeight="1">
      <c r="C134" s="6" t="s">
        <v>78</v>
      </c>
      <c r="D134" s="8"/>
      <c r="E134" s="28"/>
      <c r="F134" s="28"/>
      <c r="G134" s="28"/>
      <c r="I134" s="6">
        <f>SUM(I110:I133)</f>
        <v>0</v>
      </c>
      <c r="K134" s="6">
        <f>SUM(K110:K133)</f>
        <v>21</v>
      </c>
      <c r="L134" s="281">
        <f>I134/K134</f>
        <v>0</v>
      </c>
    </row>
    <row r="135" spans="2:12" ht="18" customHeight="1">
      <c r="D135" s="5" t="str">
        <f>IF( (COUNTIF(項目⑦チェック欄,"○")+COUNTIF(項目⑦チェック欄,"△")+COUNTIF(項目⑦チェック欄,"×")+COUNTIF(項目⑦チェック欄,"―"))=0,"達成率　　　　%",IF( (COUNTIF(項目⑦チェック欄,"○")+COUNTIF(項目⑦チェック欄,"△")+COUNTIF(項目⑦チェック欄,"×"))=0,"達成率　　―　%",(COUNTIF(項目⑦チェック欄,"○")+COUNTIF(項目⑦チェック欄,"△")*0.5+COUNTIF(項目⑦チェック欄,"×")*0.1)/(COUNTIF(項目⑦チェック欄,"○")+COUNTIF(項目⑦チェック欄,"△")+COUNTIF(項目⑦チェック欄,"×")+COUNTIF(項目⑦チェック欄,""))*100))</f>
        <v>達成率　　　　%</v>
      </c>
      <c r="E135" s="33"/>
      <c r="F135" s="33"/>
      <c r="G135" s="33"/>
      <c r="L135" s="282"/>
    </row>
    <row r="136" spans="2:12" ht="27" customHeight="1">
      <c r="B136" s="2" t="s">
        <v>167</v>
      </c>
      <c r="C136" s="7"/>
      <c r="D136" s="16"/>
      <c r="E136" s="34"/>
      <c r="F136" s="34"/>
      <c r="G136" s="34"/>
      <c r="L136" s="282"/>
    </row>
    <row r="137" spans="2:12" ht="15" customHeight="1">
      <c r="B137" s="6" t="s">
        <v>157</v>
      </c>
      <c r="D137" s="8"/>
      <c r="E137" s="295" t="s">
        <v>352</v>
      </c>
      <c r="F137" s="295"/>
      <c r="G137" s="295"/>
      <c r="L137" s="282"/>
    </row>
    <row r="138" spans="2:12" s="3" customFormat="1" ht="27" customHeight="1" thickBot="1">
      <c r="B138" s="3" t="s">
        <v>316</v>
      </c>
      <c r="D138" s="4"/>
      <c r="E138" s="296"/>
      <c r="F138" s="296"/>
      <c r="G138" s="296"/>
      <c r="H138" s="6"/>
      <c r="I138" s="6"/>
      <c r="J138" s="6"/>
      <c r="L138" s="280"/>
    </row>
    <row r="139" spans="2:12" ht="27" customHeight="1" thickBot="1">
      <c r="B139" s="276"/>
      <c r="C139" s="14"/>
      <c r="D139" s="15" t="s">
        <v>79</v>
      </c>
      <c r="E139" s="57" t="s">
        <v>365</v>
      </c>
      <c r="F139" s="42"/>
      <c r="G139" s="43"/>
      <c r="H139" s="6" t="str">
        <f t="shared" si="12"/>
        <v/>
      </c>
      <c r="I139" s="6">
        <f>SUM(H139:H141)</f>
        <v>0</v>
      </c>
      <c r="J139" s="6">
        <f>COUNTIF(B139,"○")+COUNTIF(B139,"△")+COUNTIF(B139,"×")+COUNTBLANK(B139)</f>
        <v>1</v>
      </c>
      <c r="K139" s="6">
        <f>SUM(J139:J141)</f>
        <v>3</v>
      </c>
      <c r="L139" s="20">
        <f>IFERROR(I139/K139,"")</f>
        <v>0</v>
      </c>
    </row>
    <row r="140" spans="2:12" ht="27" customHeight="1" thickBot="1">
      <c r="B140" s="276"/>
      <c r="C140" s="9"/>
      <c r="D140" s="10" t="s">
        <v>80</v>
      </c>
      <c r="E140" s="44"/>
      <c r="F140" s="28"/>
      <c r="G140" s="45"/>
      <c r="H140" s="6" t="str">
        <f t="shared" si="12"/>
        <v/>
      </c>
      <c r="J140" s="6">
        <f>COUNTIF(B140,"○")+COUNTIF(B140,"△")+COUNTIF(B140,"×")+COUNTBLANK(B140)</f>
        <v>1</v>
      </c>
    </row>
    <row r="141" spans="2:12" ht="27" customHeight="1" thickBot="1">
      <c r="B141" s="276"/>
      <c r="C141" s="12"/>
      <c r="D141" s="13" t="s">
        <v>186</v>
      </c>
      <c r="E141" s="46"/>
      <c r="F141" s="47"/>
      <c r="G141" s="48"/>
      <c r="H141" s="6" t="str">
        <f t="shared" si="12"/>
        <v/>
      </c>
      <c r="J141" s="6">
        <f>COUNTIF(B141,"○")+COUNTIF(B141,"△")+COUNTIF(B141,"×")+COUNTBLANK(B141)</f>
        <v>1</v>
      </c>
    </row>
    <row r="142" spans="2:12" s="3" customFormat="1" ht="27" customHeight="1" thickBot="1">
      <c r="B142" s="3" t="s">
        <v>317</v>
      </c>
      <c r="D142" s="4"/>
      <c r="E142" s="29"/>
      <c r="F142" s="29"/>
      <c r="G142" s="29"/>
      <c r="H142" s="6" t="str">
        <f t="shared" si="12"/>
        <v/>
      </c>
      <c r="I142" s="6"/>
      <c r="J142" s="6"/>
      <c r="L142" s="280"/>
    </row>
    <row r="143" spans="2:12" ht="27" customHeight="1" thickBot="1">
      <c r="B143" s="276"/>
      <c r="C143" s="14"/>
      <c r="D143" s="15" t="s">
        <v>81</v>
      </c>
      <c r="E143" s="57" t="s">
        <v>366</v>
      </c>
      <c r="F143" s="42"/>
      <c r="G143" s="43"/>
      <c r="H143" s="6" t="str">
        <f t="shared" si="12"/>
        <v/>
      </c>
      <c r="I143" s="6">
        <f>SUM(H143:H145)</f>
        <v>0</v>
      </c>
      <c r="J143" s="6">
        <f>COUNTIF(B143,"○")+COUNTIF(B143,"△")+COUNTIF(B143,"×")+COUNTBLANK(B143)</f>
        <v>1</v>
      </c>
      <c r="K143" s="6">
        <f>SUM(J143:J145)</f>
        <v>3</v>
      </c>
      <c r="L143" s="20">
        <f>IFERROR(I143/K143,"")</f>
        <v>0</v>
      </c>
    </row>
    <row r="144" spans="2:12" ht="27" customHeight="1" thickBot="1">
      <c r="B144" s="276"/>
      <c r="C144" s="9"/>
      <c r="D144" s="10" t="s">
        <v>82</v>
      </c>
      <c r="E144" s="44"/>
      <c r="F144" s="28"/>
      <c r="G144" s="45"/>
      <c r="H144" s="6" t="str">
        <f t="shared" si="12"/>
        <v/>
      </c>
      <c r="J144" s="6">
        <f>COUNTIF(B144,"○")+COUNTIF(B144,"△")+COUNTIF(B144,"×")+COUNTBLANK(B144)</f>
        <v>1</v>
      </c>
    </row>
    <row r="145" spans="2:12" ht="27" customHeight="1" thickBot="1">
      <c r="B145" s="276"/>
      <c r="C145" s="12"/>
      <c r="D145" s="13" t="s">
        <v>83</v>
      </c>
      <c r="E145" s="46"/>
      <c r="F145" s="47"/>
      <c r="G145" s="48"/>
      <c r="H145" s="6" t="str">
        <f t="shared" si="12"/>
        <v/>
      </c>
      <c r="J145" s="6">
        <f>COUNTIF(B145,"○")+COUNTIF(B145,"△")+COUNTIF(B145,"×")+COUNTBLANK(B145)</f>
        <v>1</v>
      </c>
    </row>
    <row r="146" spans="2:12" s="3" customFormat="1" ht="27" customHeight="1" thickBot="1">
      <c r="B146" s="3" t="s">
        <v>318</v>
      </c>
      <c r="D146" s="4"/>
      <c r="E146" s="29"/>
      <c r="F146" s="29"/>
      <c r="G146" s="29"/>
      <c r="H146" s="6" t="str">
        <f t="shared" si="12"/>
        <v/>
      </c>
      <c r="I146" s="6"/>
      <c r="J146" s="6"/>
      <c r="L146" s="280"/>
    </row>
    <row r="147" spans="2:12" ht="27" customHeight="1" thickBot="1">
      <c r="B147" s="276"/>
      <c r="C147" s="9"/>
      <c r="D147" s="10" t="s">
        <v>84</v>
      </c>
      <c r="E147" s="38" t="s">
        <v>365</v>
      </c>
      <c r="F147" s="30"/>
      <c r="G147" s="31"/>
      <c r="H147" s="6" t="str">
        <f t="shared" si="12"/>
        <v/>
      </c>
      <c r="I147" s="6">
        <f>SUM(H147:H147)</f>
        <v>0</v>
      </c>
      <c r="J147" s="6">
        <f>COUNTIF(B147,"○")+COUNTIF(B147,"△")+COUNTIF(B147,"×")+COUNTBLANK(B147)</f>
        <v>1</v>
      </c>
      <c r="K147" s="6">
        <f>SUM(J147:J147)</f>
        <v>1</v>
      </c>
      <c r="L147" s="20">
        <f>IFERROR(I147/K147,"")</f>
        <v>0</v>
      </c>
    </row>
    <row r="148" spans="2:12" s="3" customFormat="1" ht="27" customHeight="1" thickBot="1">
      <c r="B148" s="3" t="s">
        <v>319</v>
      </c>
      <c r="D148" s="4"/>
      <c r="E148" s="29"/>
      <c r="F148" s="29"/>
      <c r="G148" s="29"/>
      <c r="H148" s="6" t="str">
        <f t="shared" si="12"/>
        <v/>
      </c>
      <c r="I148" s="6"/>
      <c r="J148" s="6"/>
      <c r="L148" s="280"/>
    </row>
    <row r="149" spans="2:12" ht="27" customHeight="1" thickBot="1">
      <c r="B149" s="276"/>
      <c r="C149" s="14"/>
      <c r="D149" s="15" t="s">
        <v>85</v>
      </c>
      <c r="E149" s="49" t="s">
        <v>367</v>
      </c>
      <c r="F149" s="42"/>
      <c r="G149" s="43"/>
      <c r="H149" s="6" t="str">
        <f t="shared" si="12"/>
        <v/>
      </c>
      <c r="I149" s="6">
        <f>SUM(H149:H156)</f>
        <v>0</v>
      </c>
      <c r="J149" s="6">
        <f t="shared" ref="J149:J156" si="13">COUNTIF(B149,"○")+COUNTIF(B149,"△")+COUNTIF(B149,"×")+COUNTBLANK(B149)</f>
        <v>1</v>
      </c>
      <c r="K149" s="6">
        <f>SUM(J149:J156)</f>
        <v>8</v>
      </c>
      <c r="L149" s="20">
        <f>IFERROR(I149/K149,"")</f>
        <v>0</v>
      </c>
    </row>
    <row r="150" spans="2:12" ht="27" customHeight="1" thickBot="1">
      <c r="B150" s="276"/>
      <c r="C150" s="14"/>
      <c r="D150" s="15" t="s">
        <v>86</v>
      </c>
      <c r="E150" s="44"/>
      <c r="F150" s="28"/>
      <c r="G150" s="45"/>
      <c r="H150" s="6" t="str">
        <f t="shared" si="12"/>
        <v/>
      </c>
      <c r="J150" s="6">
        <f t="shared" si="13"/>
        <v>1</v>
      </c>
    </row>
    <row r="151" spans="2:12" ht="27" customHeight="1" thickBot="1">
      <c r="B151" s="276"/>
      <c r="C151" s="9"/>
      <c r="D151" s="10" t="s">
        <v>87</v>
      </c>
      <c r="E151" s="44"/>
      <c r="F151" s="28"/>
      <c r="G151" s="45"/>
      <c r="H151" s="6" t="str">
        <f t="shared" si="12"/>
        <v/>
      </c>
      <c r="J151" s="6">
        <f t="shared" si="13"/>
        <v>1</v>
      </c>
    </row>
    <row r="152" spans="2:12" ht="27" customHeight="1" thickBot="1">
      <c r="B152" s="276"/>
      <c r="D152" s="11" t="s">
        <v>88</v>
      </c>
      <c r="E152" s="44"/>
      <c r="F152" s="28"/>
      <c r="G152" s="45"/>
      <c r="H152" s="6" t="str">
        <f t="shared" si="12"/>
        <v/>
      </c>
      <c r="J152" s="6">
        <f t="shared" si="13"/>
        <v>1</v>
      </c>
    </row>
    <row r="153" spans="2:12" ht="27" customHeight="1" thickBot="1">
      <c r="B153" s="276"/>
      <c r="C153" s="9"/>
      <c r="D153" s="10" t="s">
        <v>89</v>
      </c>
      <c r="E153" s="44"/>
      <c r="F153" s="28"/>
      <c r="G153" s="45"/>
      <c r="H153" s="6" t="str">
        <f t="shared" si="12"/>
        <v/>
      </c>
      <c r="J153" s="6">
        <f t="shared" si="13"/>
        <v>1</v>
      </c>
    </row>
    <row r="154" spans="2:12" ht="27" customHeight="1" thickBot="1">
      <c r="B154" s="276"/>
      <c r="C154" s="9"/>
      <c r="D154" s="10" t="s">
        <v>90</v>
      </c>
      <c r="E154" s="44"/>
      <c r="F154" s="28"/>
      <c r="G154" s="45"/>
      <c r="H154" s="6" t="str">
        <f t="shared" si="12"/>
        <v/>
      </c>
      <c r="J154" s="6">
        <f t="shared" si="13"/>
        <v>1</v>
      </c>
    </row>
    <row r="155" spans="2:12" ht="27" customHeight="1" thickBot="1">
      <c r="B155" s="276"/>
      <c r="C155" s="12"/>
      <c r="D155" s="13" t="s">
        <v>91</v>
      </c>
      <c r="E155" s="44"/>
      <c r="F155" s="28"/>
      <c r="G155" s="45"/>
      <c r="H155" s="6" t="str">
        <f t="shared" si="12"/>
        <v/>
      </c>
      <c r="J155" s="6">
        <f t="shared" si="13"/>
        <v>1</v>
      </c>
    </row>
    <row r="156" spans="2:12" ht="27" customHeight="1" thickBot="1">
      <c r="B156" s="276"/>
      <c r="C156" s="12"/>
      <c r="D156" s="13" t="s">
        <v>92</v>
      </c>
      <c r="E156" s="46"/>
      <c r="F156" s="47"/>
      <c r="G156" s="48"/>
      <c r="H156" s="6" t="str">
        <f t="shared" si="12"/>
        <v/>
      </c>
      <c r="J156" s="6">
        <f t="shared" si="13"/>
        <v>1</v>
      </c>
    </row>
    <row r="157" spans="2:12" s="3" customFormat="1" ht="27" customHeight="1" thickBot="1">
      <c r="B157" s="3" t="s">
        <v>320</v>
      </c>
      <c r="D157" s="4"/>
      <c r="E157" s="29"/>
      <c r="F157" s="29"/>
      <c r="G157" s="29"/>
      <c r="H157" s="6" t="str">
        <f t="shared" si="12"/>
        <v/>
      </c>
      <c r="I157" s="6"/>
      <c r="J157" s="6"/>
      <c r="L157" s="280"/>
    </row>
    <row r="158" spans="2:12" ht="27" customHeight="1" thickBot="1">
      <c r="B158" s="276"/>
      <c r="C158" s="14"/>
      <c r="D158" s="15" t="s">
        <v>93</v>
      </c>
      <c r="E158" s="57" t="s">
        <v>369</v>
      </c>
      <c r="F158" s="42"/>
      <c r="G158" s="43"/>
      <c r="H158" s="6" t="str">
        <f t="shared" si="12"/>
        <v/>
      </c>
      <c r="I158" s="6">
        <f>SUM(H158:H160)</f>
        <v>0</v>
      </c>
      <c r="J158" s="6">
        <f>COUNTIF(B158,"○")+COUNTIF(B158,"△")+COUNTIF(B158,"×")+COUNTBLANK(B158)</f>
        <v>1</v>
      </c>
      <c r="K158" s="6">
        <f>SUM(J158:J160)</f>
        <v>3</v>
      </c>
      <c r="L158" s="282">
        <f>IFERROR(I158/K158,"")</f>
        <v>0</v>
      </c>
    </row>
    <row r="159" spans="2:12" ht="27" customHeight="1" thickBot="1">
      <c r="B159" s="276"/>
      <c r="C159" s="9"/>
      <c r="D159" s="10" t="s">
        <v>94</v>
      </c>
      <c r="E159" s="44"/>
      <c r="F159" s="28"/>
      <c r="G159" s="45"/>
      <c r="H159" s="6" t="str">
        <f t="shared" si="12"/>
        <v/>
      </c>
      <c r="J159" s="6">
        <f>COUNTIF(B159,"○")+COUNTIF(B159,"△")+COUNTIF(B159,"×")+COUNTBLANK(B159)</f>
        <v>1</v>
      </c>
      <c r="L159" s="282"/>
    </row>
    <row r="160" spans="2:12" ht="27" customHeight="1" thickBot="1">
      <c r="B160" s="276"/>
      <c r="C160" s="12"/>
      <c r="D160" s="13" t="s">
        <v>95</v>
      </c>
      <c r="E160" s="46"/>
      <c r="F160" s="47"/>
      <c r="G160" s="48"/>
      <c r="H160" s="6" t="str">
        <f t="shared" si="12"/>
        <v/>
      </c>
      <c r="J160" s="6">
        <f>COUNTIF(B160,"○")+COUNTIF(B160,"△")+COUNTIF(B160,"×")+COUNTBLANK(B160)</f>
        <v>1</v>
      </c>
      <c r="L160" s="282"/>
    </row>
    <row r="161" spans="2:12" s="3" customFormat="1" ht="27" customHeight="1" thickBot="1">
      <c r="B161" s="3" t="s">
        <v>321</v>
      </c>
      <c r="D161" s="4"/>
      <c r="E161" s="39"/>
      <c r="F161" s="29"/>
      <c r="G161" s="29"/>
      <c r="H161" s="6" t="str">
        <f t="shared" si="12"/>
        <v/>
      </c>
      <c r="I161" s="6"/>
      <c r="J161" s="6"/>
      <c r="L161" s="280"/>
    </row>
    <row r="162" spans="2:12" ht="27" customHeight="1" thickBot="1">
      <c r="B162" s="276"/>
      <c r="C162" s="14"/>
      <c r="D162" s="15" t="s">
        <v>96</v>
      </c>
      <c r="E162" s="57" t="s">
        <v>368</v>
      </c>
      <c r="F162" s="42"/>
      <c r="G162" s="43"/>
      <c r="H162" s="6" t="str">
        <f t="shared" si="12"/>
        <v/>
      </c>
      <c r="I162" s="6">
        <f>SUM(H162:H164)</f>
        <v>0</v>
      </c>
      <c r="J162" s="6">
        <f>COUNTIF(B162,"○")+COUNTIF(B162,"△")+COUNTIF(B162,"×")+COUNTBLANK(B162)</f>
        <v>1</v>
      </c>
      <c r="K162" s="6">
        <f>SUM(J162:J164)</f>
        <v>3</v>
      </c>
      <c r="L162" s="20">
        <f>IFERROR(I162/K162,"")</f>
        <v>0</v>
      </c>
    </row>
    <row r="163" spans="2:12" ht="27" customHeight="1" thickBot="1">
      <c r="B163" s="276"/>
      <c r="C163" s="9"/>
      <c r="D163" s="10" t="s">
        <v>97</v>
      </c>
      <c r="E163" s="44"/>
      <c r="F163" s="28"/>
      <c r="G163" s="45"/>
      <c r="H163" s="6" t="str">
        <f t="shared" si="12"/>
        <v/>
      </c>
      <c r="J163" s="6">
        <f>COUNTIF(B163,"○")+COUNTIF(B163,"△")+COUNTIF(B163,"×")+COUNTBLANK(B163)</f>
        <v>1</v>
      </c>
    </row>
    <row r="164" spans="2:12" ht="27" customHeight="1" thickBot="1">
      <c r="B164" s="276"/>
      <c r="C164" s="12"/>
      <c r="D164" s="13" t="s">
        <v>98</v>
      </c>
      <c r="E164" s="46"/>
      <c r="F164" s="47"/>
      <c r="G164" s="48"/>
      <c r="H164" s="6" t="str">
        <f t="shared" si="12"/>
        <v/>
      </c>
      <c r="J164" s="6">
        <f>COUNTIF(B164,"○")+COUNTIF(B164,"△")+COUNTIF(B164,"×")+COUNTBLANK(B164)</f>
        <v>1</v>
      </c>
    </row>
    <row r="165" spans="2:12" ht="27" customHeight="1">
      <c r="C165" s="6" t="s">
        <v>78</v>
      </c>
      <c r="D165" s="8"/>
      <c r="E165" s="28"/>
      <c r="F165" s="28"/>
      <c r="G165" s="28"/>
      <c r="I165" s="6">
        <f>SUM(I139:I164)</f>
        <v>0</v>
      </c>
      <c r="K165" s="6">
        <f>SUM(K139:K164)</f>
        <v>21</v>
      </c>
      <c r="L165" s="281">
        <f>I165/K165</f>
        <v>0</v>
      </c>
    </row>
    <row r="166" spans="2:12" ht="18" customHeight="1">
      <c r="D166" s="5" t="str">
        <f>IF( (COUNTIF(項目⑧チェック欄,"○")+COUNTIF(項目⑧チェック欄,"△")+COUNTIF(項目⑧チェック欄,"×")+COUNTIF(項目⑧チェック欄,"―"))=0,"達成率　　　　%",IF( (COUNTIF(項目⑧チェック欄,"○")+COUNTIF(項目⑧チェック欄,"△")+COUNTIF(項目⑧チェック欄,"×"))=0,"達成率　　―　%",(COUNTIF(項目⑧チェック欄,"○")+COUNTIF(項目⑧チェック欄,"△")*0.5+COUNTIF(項目⑧チェック欄,"×")*0.1)/(COUNTIF(項目⑧チェック欄,"○")+COUNTIF(項目⑧チェック欄,"△")+COUNTIF(項目⑧チェック欄,"×")+COUNTIF(項目⑧チェック欄,""))*100))</f>
        <v>達成率　　　　%</v>
      </c>
      <c r="E166" s="33"/>
      <c r="F166" s="33"/>
      <c r="G166" s="33"/>
      <c r="L166" s="282"/>
    </row>
    <row r="167" spans="2:12" ht="15" customHeight="1">
      <c r="L167" s="282"/>
    </row>
    <row r="168" spans="2:12" ht="27" customHeight="1">
      <c r="B168" s="2" t="s">
        <v>168</v>
      </c>
      <c r="C168" s="7"/>
      <c r="D168" s="16"/>
      <c r="E168" s="34"/>
      <c r="F168" s="34"/>
      <c r="G168" s="34"/>
      <c r="L168" s="282"/>
    </row>
    <row r="169" spans="2:12" ht="15" customHeight="1">
      <c r="B169" s="6" t="s">
        <v>157</v>
      </c>
      <c r="D169" s="8"/>
      <c r="E169" s="295" t="s">
        <v>352</v>
      </c>
      <c r="F169" s="295"/>
      <c r="G169" s="295"/>
      <c r="L169" s="282"/>
    </row>
    <row r="170" spans="2:12" ht="27" customHeight="1" thickBot="1">
      <c r="B170" s="3" t="s">
        <v>322</v>
      </c>
      <c r="C170" s="3"/>
      <c r="D170" s="4"/>
      <c r="E170" s="296"/>
      <c r="F170" s="296"/>
      <c r="G170" s="296"/>
      <c r="L170" s="282"/>
    </row>
    <row r="171" spans="2:12" ht="27" customHeight="1" thickBot="1">
      <c r="B171" s="276"/>
      <c r="C171" s="14"/>
      <c r="D171" s="15" t="s">
        <v>99</v>
      </c>
      <c r="E171" s="57" t="s">
        <v>364</v>
      </c>
      <c r="F171" s="42"/>
      <c r="G171" s="43"/>
      <c r="H171" s="6" t="str">
        <f t="shared" si="12"/>
        <v/>
      </c>
      <c r="I171" s="6">
        <f>SUM(H171:H173)</f>
        <v>0</v>
      </c>
      <c r="J171" s="6">
        <f>COUNTIF(B171,"○")+COUNTIF(B171,"△")+COUNTIF(B171,"×")+COUNTBLANK(B171)</f>
        <v>1</v>
      </c>
      <c r="K171" s="6">
        <f>SUM(J171:J173)</f>
        <v>3</v>
      </c>
      <c r="L171" s="20">
        <f>IFERROR(I171/K171,"")</f>
        <v>0</v>
      </c>
    </row>
    <row r="172" spans="2:12" ht="27" customHeight="1" thickBot="1">
      <c r="B172" s="276"/>
      <c r="C172" s="9"/>
      <c r="D172" s="10" t="s">
        <v>100</v>
      </c>
      <c r="E172" s="44"/>
      <c r="F172" s="28"/>
      <c r="G172" s="45"/>
      <c r="H172" s="6" t="str">
        <f t="shared" si="12"/>
        <v/>
      </c>
      <c r="J172" s="6">
        <f>COUNTIF(B172,"○")+COUNTIF(B172,"△")+COUNTIF(B172,"×")+COUNTBLANK(B172)</f>
        <v>1</v>
      </c>
    </row>
    <row r="173" spans="2:12" ht="27" customHeight="1" thickBot="1">
      <c r="B173" s="276"/>
      <c r="C173" s="12"/>
      <c r="D173" s="13" t="s">
        <v>101</v>
      </c>
      <c r="E173" s="46"/>
      <c r="F173" s="47"/>
      <c r="G173" s="48"/>
      <c r="H173" s="6" t="str">
        <f t="shared" si="12"/>
        <v/>
      </c>
      <c r="J173" s="6">
        <f>COUNTIF(B173,"○")+COUNTIF(B173,"△")+COUNTIF(B173,"×")+COUNTBLANK(B173)</f>
        <v>1</v>
      </c>
    </row>
    <row r="174" spans="2:12" ht="27" customHeight="1" thickBot="1">
      <c r="B174" s="3" t="s">
        <v>323</v>
      </c>
      <c r="C174" s="3"/>
      <c r="D174" s="4"/>
      <c r="E174" s="29"/>
      <c r="F174" s="29"/>
      <c r="G174" s="29"/>
      <c r="H174" s="6" t="str">
        <f t="shared" si="12"/>
        <v/>
      </c>
      <c r="L174" s="282"/>
    </row>
    <row r="175" spans="2:12" ht="27" customHeight="1" thickBot="1">
      <c r="B175" s="276"/>
      <c r="C175" s="14"/>
      <c r="D175" s="15" t="s">
        <v>102</v>
      </c>
      <c r="E175" s="57" t="s">
        <v>364</v>
      </c>
      <c r="F175" s="42"/>
      <c r="G175" s="43"/>
      <c r="H175" s="6" t="str">
        <f t="shared" si="12"/>
        <v/>
      </c>
      <c r="I175" s="6">
        <f>SUM(H175:H179)</f>
        <v>0</v>
      </c>
      <c r="J175" s="6">
        <f>COUNTIF(B175,"○")+COUNTIF(B175,"△")+COUNTIF(B175,"×")+COUNTBLANK(B175)</f>
        <v>1</v>
      </c>
      <c r="K175" s="6">
        <f>SUM(J175:J179)</f>
        <v>5</v>
      </c>
      <c r="L175" s="20">
        <f>IFERROR(I175/K175,"")</f>
        <v>0</v>
      </c>
    </row>
    <row r="176" spans="2:12" ht="27" customHeight="1" thickBot="1">
      <c r="B176" s="276"/>
      <c r="C176" s="14"/>
      <c r="D176" s="15" t="s">
        <v>187</v>
      </c>
      <c r="E176" s="44"/>
      <c r="F176" s="28"/>
      <c r="G176" s="45"/>
      <c r="H176" s="6" t="str">
        <f t="shared" si="12"/>
        <v/>
      </c>
      <c r="J176" s="6">
        <f>COUNTIF(B176,"○")+COUNTIF(B176,"△")+COUNTIF(B176,"×")+COUNTBLANK(B176)</f>
        <v>1</v>
      </c>
    </row>
    <row r="177" spans="2:12" ht="27" customHeight="1" thickBot="1">
      <c r="B177" s="276"/>
      <c r="C177" s="9"/>
      <c r="D177" s="10" t="s">
        <v>103</v>
      </c>
      <c r="E177" s="44"/>
      <c r="F177" s="28"/>
      <c r="G177" s="45"/>
      <c r="H177" s="6" t="str">
        <f t="shared" si="12"/>
        <v/>
      </c>
      <c r="J177" s="6">
        <f>COUNTIF(B177,"○")+COUNTIF(B177,"△")+COUNTIF(B177,"×")+COUNTBLANK(B177)</f>
        <v>1</v>
      </c>
    </row>
    <row r="178" spans="2:12" ht="27" customHeight="1" thickBot="1">
      <c r="B178" s="276"/>
      <c r="C178" s="12"/>
      <c r="D178" s="13" t="s">
        <v>104</v>
      </c>
      <c r="E178" s="44"/>
      <c r="F178" s="28"/>
      <c r="G178" s="45"/>
      <c r="H178" s="6" t="str">
        <f t="shared" si="12"/>
        <v/>
      </c>
      <c r="J178" s="6">
        <f>COUNTIF(B178,"○")+COUNTIF(B178,"△")+COUNTIF(B178,"×")+COUNTBLANK(B178)</f>
        <v>1</v>
      </c>
    </row>
    <row r="179" spans="2:12" ht="27" customHeight="1" thickBot="1">
      <c r="B179" s="276"/>
      <c r="C179" s="12"/>
      <c r="D179" s="13" t="s">
        <v>105</v>
      </c>
      <c r="E179" s="46"/>
      <c r="F179" s="47"/>
      <c r="G179" s="48"/>
      <c r="H179" s="6" t="str">
        <f t="shared" si="12"/>
        <v/>
      </c>
      <c r="J179" s="6">
        <f>COUNTIF(B179,"○")+COUNTIF(B179,"△")+COUNTIF(B179,"×")+COUNTBLANK(B179)</f>
        <v>1</v>
      </c>
    </row>
    <row r="180" spans="2:12" ht="27" customHeight="1" thickBot="1">
      <c r="B180" s="3" t="s">
        <v>324</v>
      </c>
      <c r="C180" s="3"/>
      <c r="D180" s="4"/>
      <c r="E180" s="29"/>
      <c r="F180" s="29"/>
      <c r="G180" s="29"/>
      <c r="H180" s="6" t="str">
        <f t="shared" si="12"/>
        <v/>
      </c>
      <c r="L180" s="282"/>
    </row>
    <row r="181" spans="2:12" ht="27" customHeight="1" thickBot="1">
      <c r="B181" s="276"/>
      <c r="C181" s="14"/>
      <c r="D181" s="15" t="s">
        <v>106</v>
      </c>
      <c r="E181" s="57" t="s">
        <v>364</v>
      </c>
      <c r="F181" s="42"/>
      <c r="G181" s="43"/>
      <c r="H181" s="6" t="str">
        <f t="shared" si="12"/>
        <v/>
      </c>
      <c r="I181" s="6">
        <f>SUM(H181:H183)</f>
        <v>0</v>
      </c>
      <c r="J181" s="6">
        <f>COUNTIF(B181,"○")+COUNTIF(B181,"△")+COUNTIF(B181,"×")+COUNTBLANK(B181)</f>
        <v>1</v>
      </c>
      <c r="K181" s="6">
        <f>SUM(J181:J183)</f>
        <v>3</v>
      </c>
      <c r="L181" s="20">
        <f>IFERROR(I181/K181,"")</f>
        <v>0</v>
      </c>
    </row>
    <row r="182" spans="2:12" ht="27" customHeight="1" thickBot="1">
      <c r="B182" s="276"/>
      <c r="C182" s="9"/>
      <c r="D182" s="10" t="s">
        <v>107</v>
      </c>
      <c r="E182" s="44"/>
      <c r="F182" s="28"/>
      <c r="G182" s="45"/>
      <c r="H182" s="6" t="str">
        <f t="shared" si="12"/>
        <v/>
      </c>
      <c r="J182" s="6">
        <f>COUNTIF(B182,"○")+COUNTIF(B182,"△")+COUNTIF(B182,"×")+COUNTBLANK(B182)</f>
        <v>1</v>
      </c>
    </row>
    <row r="183" spans="2:12" ht="27" customHeight="1" thickBot="1">
      <c r="B183" s="276"/>
      <c r="C183" s="12"/>
      <c r="D183" s="13" t="s">
        <v>108</v>
      </c>
      <c r="E183" s="46"/>
      <c r="F183" s="47"/>
      <c r="G183" s="48"/>
      <c r="H183" s="6" t="str">
        <f t="shared" si="12"/>
        <v/>
      </c>
      <c r="J183" s="6">
        <f>COUNTIF(B183,"○")+COUNTIF(B183,"△")+COUNTIF(B183,"×")+COUNTBLANK(B183)</f>
        <v>1</v>
      </c>
    </row>
    <row r="184" spans="2:12" ht="27" customHeight="1">
      <c r="C184" s="6" t="s">
        <v>109</v>
      </c>
      <c r="D184" s="8"/>
      <c r="E184" s="28"/>
      <c r="F184" s="28"/>
      <c r="G184" s="28"/>
      <c r="I184" s="6">
        <f>SUM(I171:I183)</f>
        <v>0</v>
      </c>
      <c r="K184" s="6">
        <f>SUM(K171:K183)</f>
        <v>11</v>
      </c>
      <c r="L184" s="281">
        <f>I184/K184</f>
        <v>0</v>
      </c>
    </row>
    <row r="185" spans="2:12" ht="17.25" customHeight="1">
      <c r="D185" s="5" t="str">
        <f>IF( (COUNTIF(項目⑨チェック欄,"○")+COUNTIF(項目⑨チェック欄,"△")+COUNTIF(項目⑨チェック欄,"×")+COUNTIF(項目⑨チェック欄,"―"))=0,"達成率　　　　%",IF( (COUNTIF(項目⑨チェック欄,"○")+COUNTIF(項目⑨チェック欄,"△")+COUNTIF(項目⑨チェック欄,"×"))=0,"達成率　　―　%",(COUNTIF(項目⑨チェック欄,"○")+COUNTIF(項目⑨チェック欄,"△")*0.5+COUNTIF(項目⑨チェック欄,"×")*0.1)/(COUNTIF(項目⑨チェック欄,"○")+COUNTIF(項目⑨チェック欄,"△")+COUNTIF(項目⑨チェック欄,"×")+COUNTIF(項目⑨チェック欄,""))*100))</f>
        <v>達成率　　　　%</v>
      </c>
      <c r="E185" s="33"/>
      <c r="F185" s="33"/>
      <c r="G185" s="33"/>
      <c r="L185" s="282"/>
    </row>
    <row r="186" spans="2:12" ht="27" customHeight="1">
      <c r="B186" s="2" t="s">
        <v>153</v>
      </c>
      <c r="C186" s="7"/>
      <c r="D186" s="16"/>
      <c r="E186" s="34"/>
      <c r="F186" s="34"/>
      <c r="G186" s="34"/>
      <c r="L186" s="282"/>
    </row>
    <row r="187" spans="2:12" ht="16.5" customHeight="1">
      <c r="B187" s="6" t="s">
        <v>157</v>
      </c>
      <c r="D187" s="8"/>
      <c r="E187" s="295" t="s">
        <v>352</v>
      </c>
      <c r="F187" s="295"/>
      <c r="G187" s="295"/>
      <c r="L187" s="282"/>
    </row>
    <row r="188" spans="2:12" s="3" customFormat="1" ht="27" customHeight="1" thickBot="1">
      <c r="B188" s="3" t="s">
        <v>325</v>
      </c>
      <c r="D188" s="4"/>
      <c r="E188" s="296"/>
      <c r="F188" s="296"/>
      <c r="G188" s="296"/>
      <c r="H188" s="6"/>
      <c r="I188" s="6"/>
      <c r="J188" s="6"/>
      <c r="L188" s="280"/>
    </row>
    <row r="189" spans="2:12" ht="27" customHeight="1" thickBot="1">
      <c r="B189" s="276"/>
      <c r="C189" s="14"/>
      <c r="D189" s="10" t="s">
        <v>110</v>
      </c>
      <c r="E189" s="57" t="s">
        <v>370</v>
      </c>
      <c r="F189" s="42"/>
      <c r="G189" s="43"/>
      <c r="H189" s="6" t="str">
        <f t="shared" si="12"/>
        <v/>
      </c>
      <c r="I189" s="6">
        <f>SUM(H189:H193)</f>
        <v>0</v>
      </c>
      <c r="J189" s="6">
        <f>COUNTIF(B189,"○")+COUNTIF(B189,"△")+COUNTIF(B189,"×")+COUNTBLANK(B189)</f>
        <v>1</v>
      </c>
      <c r="K189" s="6">
        <f>SUM(J189:J193)</f>
        <v>5</v>
      </c>
      <c r="L189" s="20">
        <f>IFERROR(I189/K189,"")</f>
        <v>0</v>
      </c>
    </row>
    <row r="190" spans="2:12" ht="27" customHeight="1" thickBot="1">
      <c r="B190" s="276"/>
      <c r="C190" s="9"/>
      <c r="D190" s="10" t="s">
        <v>111</v>
      </c>
      <c r="E190" s="44"/>
      <c r="F190" s="28"/>
      <c r="G190" s="45"/>
      <c r="H190" s="6" t="str">
        <f t="shared" si="12"/>
        <v/>
      </c>
      <c r="J190" s="6">
        <f>COUNTIF(B190,"○")+COUNTIF(B190,"△")+COUNTIF(B190,"×")+COUNTBLANK(B190)</f>
        <v>1</v>
      </c>
    </row>
    <row r="191" spans="2:12" ht="27" customHeight="1" thickBot="1">
      <c r="B191" s="276"/>
      <c r="D191" s="11" t="s">
        <v>178</v>
      </c>
      <c r="E191" s="44"/>
      <c r="F191" s="28"/>
      <c r="G191" s="45"/>
      <c r="H191" s="6" t="str">
        <f t="shared" si="12"/>
        <v/>
      </c>
      <c r="J191" s="6">
        <f>COUNTIF(B191,"○")+COUNTIF(B191,"△")+COUNTIF(B191,"×")+COUNTBLANK(B191)</f>
        <v>1</v>
      </c>
    </row>
    <row r="192" spans="2:12" ht="27" customHeight="1" thickBot="1">
      <c r="B192" s="276"/>
      <c r="C192" s="9"/>
      <c r="D192" s="10" t="s">
        <v>188</v>
      </c>
      <c r="E192" s="44"/>
      <c r="F192" s="28"/>
      <c r="G192" s="45"/>
      <c r="H192" s="6" t="str">
        <f t="shared" si="12"/>
        <v/>
      </c>
      <c r="J192" s="6">
        <f>COUNTIF(B192,"○")+COUNTIF(B192,"△")+COUNTIF(B192,"×")+COUNTBLANK(B192)</f>
        <v>1</v>
      </c>
    </row>
    <row r="193" spans="2:12" ht="27" customHeight="1" thickBot="1">
      <c r="B193" s="276"/>
      <c r="C193" s="12"/>
      <c r="D193" s="13" t="s">
        <v>112</v>
      </c>
      <c r="E193" s="46"/>
      <c r="F193" s="47"/>
      <c r="G193" s="48"/>
      <c r="H193" s="6" t="str">
        <f t="shared" si="12"/>
        <v/>
      </c>
      <c r="J193" s="6">
        <f t="shared" ref="J193" si="14">COUNTIF(B193,"○")+COUNTIF(B193,"△")+COUNTIF(B193,"×")+COUNTBLANK(B193)</f>
        <v>1</v>
      </c>
    </row>
    <row r="194" spans="2:12" s="3" customFormat="1" ht="27" customHeight="1" thickBot="1">
      <c r="B194" s="3" t="s">
        <v>326</v>
      </c>
      <c r="D194" s="4"/>
      <c r="E194" s="29"/>
      <c r="F194" s="29"/>
      <c r="G194" s="29"/>
      <c r="H194" s="6" t="str">
        <f t="shared" si="12"/>
        <v/>
      </c>
      <c r="I194" s="6"/>
      <c r="J194" s="6"/>
      <c r="K194" s="6"/>
      <c r="L194" s="280"/>
    </row>
    <row r="195" spans="2:12" ht="27" customHeight="1" thickBot="1">
      <c r="B195" s="276"/>
      <c r="C195" s="14"/>
      <c r="D195" s="15" t="s">
        <v>113</v>
      </c>
      <c r="E195" s="57" t="s">
        <v>371</v>
      </c>
      <c r="F195" s="42"/>
      <c r="G195" s="43"/>
      <c r="H195" s="6" t="str">
        <f t="shared" si="12"/>
        <v/>
      </c>
      <c r="I195" s="6">
        <f>SUM(H195:H196)</f>
        <v>0</v>
      </c>
      <c r="J195" s="6">
        <f>COUNTIF(B195,"○")+COUNTIF(B195,"△")+COUNTIF(B195,"×")+COUNTBLANK(B195)</f>
        <v>1</v>
      </c>
      <c r="K195" s="6">
        <f>SUM(J195:J196)</f>
        <v>2</v>
      </c>
      <c r="L195" s="20">
        <f>IFERROR(I195/K195,"")</f>
        <v>0</v>
      </c>
    </row>
    <row r="196" spans="2:12" ht="27" customHeight="1" thickBot="1">
      <c r="B196" s="276"/>
      <c r="C196" s="9"/>
      <c r="D196" s="10" t="s">
        <v>114</v>
      </c>
      <c r="E196" s="46"/>
      <c r="F196" s="47"/>
      <c r="G196" s="48"/>
      <c r="H196" s="6" t="str">
        <f t="shared" si="12"/>
        <v/>
      </c>
      <c r="J196" s="6">
        <f>COUNTIF(B196,"○")+COUNTIF(B196,"△")+COUNTIF(B196,"×")+COUNTBLANK(B196)</f>
        <v>1</v>
      </c>
    </row>
    <row r="197" spans="2:12" s="3" customFormat="1" ht="27" customHeight="1" thickBot="1">
      <c r="B197" s="3" t="s">
        <v>327</v>
      </c>
      <c r="D197" s="4"/>
      <c r="E197" s="29"/>
      <c r="F197" s="29"/>
      <c r="G197" s="29"/>
      <c r="H197" s="6" t="str">
        <f t="shared" ref="H197:H252" si="15">IF(B197="○",1,IF(B197="△",0.5,IF(B197="×",0.1,"")))</f>
        <v/>
      </c>
      <c r="I197" s="6"/>
      <c r="J197" s="6"/>
      <c r="L197" s="280"/>
    </row>
    <row r="198" spans="2:12" ht="27" customHeight="1" thickBot="1">
      <c r="B198" s="276"/>
      <c r="C198" s="9"/>
      <c r="D198" s="10" t="s">
        <v>115</v>
      </c>
      <c r="E198" s="38" t="s">
        <v>364</v>
      </c>
      <c r="F198" s="30"/>
      <c r="G198" s="31"/>
      <c r="H198" s="6" t="str">
        <f t="shared" si="15"/>
        <v/>
      </c>
      <c r="I198" s="6">
        <f>SUM(H198:H198)</f>
        <v>0</v>
      </c>
      <c r="J198" s="6">
        <f>COUNTIF(B198,"○")+COUNTIF(B198,"△")+COUNTIF(B198,"×")+COUNTBLANK(B198)</f>
        <v>1</v>
      </c>
      <c r="K198" s="6">
        <f>SUM(J198:J198)</f>
        <v>1</v>
      </c>
      <c r="L198" s="20">
        <f>IFERROR(I198/K198,"")</f>
        <v>0</v>
      </c>
    </row>
    <row r="199" spans="2:12" s="3" customFormat="1" ht="27" customHeight="1" thickBot="1">
      <c r="B199" s="3" t="s">
        <v>328</v>
      </c>
      <c r="D199" s="4"/>
      <c r="E199" s="29"/>
      <c r="F199" s="29"/>
      <c r="G199" s="29"/>
      <c r="H199" s="6" t="str">
        <f t="shared" si="15"/>
        <v/>
      </c>
      <c r="I199" s="6"/>
      <c r="J199" s="6"/>
      <c r="L199" s="280"/>
    </row>
    <row r="200" spans="2:12" ht="27" customHeight="1" thickBot="1">
      <c r="B200" s="276"/>
      <c r="C200" s="14"/>
      <c r="D200" s="15" t="s">
        <v>116</v>
      </c>
      <c r="E200" s="49" t="s">
        <v>373</v>
      </c>
      <c r="F200" s="42"/>
      <c r="G200" s="43"/>
      <c r="H200" s="6" t="str">
        <f t="shared" si="15"/>
        <v/>
      </c>
      <c r="I200" s="6">
        <f>SUM(H200:H203)</f>
        <v>0</v>
      </c>
      <c r="J200" s="6">
        <f>COUNTIF(B200,"○")+COUNTIF(B200,"△")+COUNTIF(B200,"×")+COUNTBLANK(B200)</f>
        <v>1</v>
      </c>
      <c r="K200" s="6">
        <f>SUM(J200:J203)</f>
        <v>4</v>
      </c>
      <c r="L200" s="20">
        <f>IFERROR(I200/K200,"")</f>
        <v>0</v>
      </c>
    </row>
    <row r="201" spans="2:12" ht="27" customHeight="1" thickBot="1">
      <c r="B201" s="276"/>
      <c r="C201" s="14"/>
      <c r="D201" s="15" t="s">
        <v>179</v>
      </c>
      <c r="E201" s="44"/>
      <c r="F201" s="28"/>
      <c r="G201" s="45"/>
      <c r="H201" s="6" t="str">
        <f t="shared" si="15"/>
        <v/>
      </c>
      <c r="J201" s="6">
        <f>COUNTIF(B201,"○")+COUNTIF(B201,"△")+COUNTIF(B201,"×")+COUNTBLANK(B201)</f>
        <v>1</v>
      </c>
    </row>
    <row r="202" spans="2:12" ht="27" customHeight="1" thickBot="1">
      <c r="B202" s="276"/>
      <c r="C202" s="14"/>
      <c r="D202" s="15" t="s">
        <v>349</v>
      </c>
      <c r="E202" s="44"/>
      <c r="F202" s="28"/>
      <c r="G202" s="45"/>
      <c r="H202" s="6" t="str">
        <f t="shared" ref="H202" si="16">IF(B202="○",1,IF(B202="△",0.5,IF(B202="×",0.1,"")))</f>
        <v/>
      </c>
      <c r="J202" s="6">
        <f>COUNTIF(B202,"○")+COUNTIF(B202,"△")+COUNTIF(B202,"×")+COUNTBLANK(B202)</f>
        <v>1</v>
      </c>
    </row>
    <row r="203" spans="2:12" ht="27" customHeight="1" thickBot="1">
      <c r="B203" s="276"/>
      <c r="C203" s="9"/>
      <c r="D203" s="10" t="s">
        <v>350</v>
      </c>
      <c r="E203" s="61"/>
      <c r="F203" s="62"/>
      <c r="G203" s="63"/>
      <c r="H203" s="6" t="str">
        <f t="shared" si="15"/>
        <v/>
      </c>
      <c r="J203" s="6">
        <f>COUNTIF(B203,"○")+COUNTIF(B203,"△")+COUNTIF(B203,"×")+COUNTBLANK(B203)</f>
        <v>1</v>
      </c>
    </row>
    <row r="204" spans="2:12" s="3" customFormat="1" ht="27" customHeight="1" thickBot="1">
      <c r="B204" s="3" t="s">
        <v>329</v>
      </c>
      <c r="D204" s="4"/>
      <c r="E204" s="29"/>
      <c r="F204" s="29"/>
      <c r="G204" s="29"/>
      <c r="H204" s="6" t="str">
        <f t="shared" si="15"/>
        <v/>
      </c>
      <c r="I204" s="6"/>
      <c r="J204" s="6"/>
      <c r="L204" s="280"/>
    </row>
    <row r="205" spans="2:12" ht="27" customHeight="1" thickBot="1">
      <c r="B205" s="276"/>
      <c r="C205" s="14"/>
      <c r="D205" s="15" t="s">
        <v>117</v>
      </c>
      <c r="E205" s="49" t="s">
        <v>374</v>
      </c>
      <c r="F205" s="42"/>
      <c r="G205" s="43"/>
      <c r="H205" s="6" t="str">
        <f t="shared" si="15"/>
        <v/>
      </c>
      <c r="I205" s="6">
        <f>SUM(H205:H209)</f>
        <v>0</v>
      </c>
      <c r="J205" s="6">
        <f>COUNTIF(B205,"○")+COUNTIF(B205,"△")+COUNTIF(B205,"×")+COUNTBLANK(B205)</f>
        <v>1</v>
      </c>
      <c r="K205" s="6">
        <f>SUM(J205:J209)</f>
        <v>5</v>
      </c>
      <c r="L205" s="20">
        <f>IFERROR(I205/K205,"")</f>
        <v>0</v>
      </c>
    </row>
    <row r="206" spans="2:12" ht="27" customHeight="1" thickBot="1">
      <c r="B206" s="276"/>
      <c r="C206" s="14"/>
      <c r="D206" s="10" t="s">
        <v>189</v>
      </c>
      <c r="E206" s="52" t="s">
        <v>372</v>
      </c>
      <c r="F206" s="28"/>
      <c r="G206" s="45"/>
      <c r="H206" s="6" t="str">
        <f t="shared" si="15"/>
        <v/>
      </c>
      <c r="J206" s="6">
        <f>COUNTIF(B206,"○")+COUNTIF(B206,"△")+COUNTIF(B206,"×")+COUNTBLANK(B206)</f>
        <v>1</v>
      </c>
    </row>
    <row r="207" spans="2:12" ht="27" customHeight="1" thickBot="1">
      <c r="B207" s="276"/>
      <c r="C207" s="9"/>
      <c r="D207" s="13" t="s">
        <v>119</v>
      </c>
      <c r="E207" s="44"/>
      <c r="F207" s="28"/>
      <c r="G207" s="45"/>
      <c r="H207" s="6" t="str">
        <f t="shared" si="15"/>
        <v/>
      </c>
      <c r="J207" s="6">
        <f>COUNTIF(B207,"○")+COUNTIF(B207,"△")+COUNTIF(B207,"×")+COUNTBLANK(B207)</f>
        <v>1</v>
      </c>
    </row>
    <row r="208" spans="2:12" ht="27" customHeight="1" thickBot="1">
      <c r="B208" s="276"/>
      <c r="C208" s="12"/>
      <c r="D208" s="10" t="s">
        <v>118</v>
      </c>
      <c r="E208" s="44"/>
      <c r="F208" s="28"/>
      <c r="G208" s="45"/>
      <c r="H208" s="6" t="str">
        <f t="shared" si="15"/>
        <v/>
      </c>
      <c r="J208" s="6">
        <f>COUNTIF(B208,"○")+COUNTIF(B208,"△")+COUNTIF(B208,"×")+COUNTBLANK(B208)</f>
        <v>1</v>
      </c>
    </row>
    <row r="209" spans="2:12" ht="27" customHeight="1" thickBot="1">
      <c r="B209" s="276"/>
      <c r="C209" s="12"/>
      <c r="D209" s="13" t="s">
        <v>120</v>
      </c>
      <c r="E209" s="46"/>
      <c r="F209" s="47"/>
      <c r="G209" s="48"/>
      <c r="H209" s="6" t="str">
        <f t="shared" si="15"/>
        <v/>
      </c>
      <c r="J209" s="6">
        <f>COUNTIF(B209,"○")+COUNTIF(B209,"△")+COUNTIF(B209,"×")+COUNTBLANK(B209)</f>
        <v>1</v>
      </c>
    </row>
    <row r="210" spans="2:12" s="3" customFormat="1" ht="27" customHeight="1" thickBot="1">
      <c r="B210" s="3" t="s">
        <v>330</v>
      </c>
      <c r="D210" s="4"/>
      <c r="E210" s="29"/>
      <c r="F210" s="29"/>
      <c r="G210" s="29"/>
      <c r="H210" s="6" t="str">
        <f t="shared" si="15"/>
        <v/>
      </c>
      <c r="I210" s="6"/>
      <c r="J210" s="6"/>
      <c r="L210" s="280"/>
    </row>
    <row r="211" spans="2:12" ht="27" customHeight="1" thickBot="1">
      <c r="B211" s="276"/>
      <c r="C211" s="14"/>
      <c r="D211" s="15" t="s">
        <v>121</v>
      </c>
      <c r="E211" s="57" t="s">
        <v>368</v>
      </c>
      <c r="F211" s="42"/>
      <c r="G211" s="43"/>
      <c r="H211" s="6" t="str">
        <f t="shared" si="15"/>
        <v/>
      </c>
      <c r="I211" s="6">
        <f>SUM(H211:H212)</f>
        <v>0</v>
      </c>
      <c r="J211" s="6">
        <f>COUNTIF(B211,"○")+COUNTIF(B211,"△")+COUNTIF(B211,"×")+COUNTBLANK(B211)</f>
        <v>1</v>
      </c>
      <c r="K211" s="6">
        <f>SUM(J211:J212)</f>
        <v>2</v>
      </c>
      <c r="L211" s="20">
        <f>IFERROR(I211/K211,"")</f>
        <v>0</v>
      </c>
    </row>
    <row r="212" spans="2:12" ht="27" customHeight="1" thickBot="1">
      <c r="B212" s="276"/>
      <c r="C212" s="9"/>
      <c r="D212" s="10" t="s">
        <v>190</v>
      </c>
      <c r="E212" s="46"/>
      <c r="F212" s="47"/>
      <c r="G212" s="48"/>
      <c r="H212" s="6" t="str">
        <f t="shared" si="15"/>
        <v/>
      </c>
      <c r="J212" s="6">
        <f>COUNTIF(B212,"○")+COUNTIF(B212,"△")+COUNTIF(B212,"×")+COUNTBLANK(B212)</f>
        <v>1</v>
      </c>
    </row>
    <row r="213" spans="2:12" s="3" customFormat="1" ht="27" customHeight="1" thickBot="1">
      <c r="B213" s="3" t="s">
        <v>331</v>
      </c>
      <c r="D213" s="4"/>
      <c r="E213" s="29"/>
      <c r="F213" s="29"/>
      <c r="G213" s="29"/>
      <c r="H213" s="6" t="str">
        <f t="shared" si="15"/>
        <v/>
      </c>
      <c r="I213" s="6"/>
      <c r="J213" s="6"/>
      <c r="L213" s="280"/>
    </row>
    <row r="214" spans="2:12" ht="27" customHeight="1" thickBot="1">
      <c r="B214" s="276"/>
      <c r="C214" s="9"/>
      <c r="D214" s="10" t="s">
        <v>122</v>
      </c>
      <c r="E214" s="41"/>
      <c r="F214" s="42"/>
      <c r="G214" s="43"/>
      <c r="H214" s="6" t="str">
        <f t="shared" si="15"/>
        <v/>
      </c>
      <c r="I214" s="6">
        <f>SUM(H214:H215)</f>
        <v>0</v>
      </c>
      <c r="J214" s="6">
        <f>COUNTIF(B214,"○")+COUNTIF(B214,"△")+COUNTIF(B214,"×")+COUNTBLANK(B214)</f>
        <v>1</v>
      </c>
      <c r="K214" s="6">
        <f>SUM(J214:J215)</f>
        <v>2</v>
      </c>
      <c r="L214" s="20">
        <f>IFERROR(I214/K214,"")</f>
        <v>0</v>
      </c>
    </row>
    <row r="215" spans="2:12" ht="27" customHeight="1" thickBot="1">
      <c r="B215" s="276"/>
      <c r="C215" s="12"/>
      <c r="D215" s="13" t="s">
        <v>123</v>
      </c>
      <c r="E215" s="46"/>
      <c r="F215" s="47"/>
      <c r="G215" s="48"/>
      <c r="H215" s="6" t="str">
        <f t="shared" si="15"/>
        <v/>
      </c>
      <c r="J215" s="6">
        <f>COUNTIF(B215,"○")+COUNTIF(B215,"△")+COUNTIF(B215,"×")+COUNTBLANK(B215)</f>
        <v>1</v>
      </c>
    </row>
    <row r="216" spans="2:12" s="3" customFormat="1" ht="27" customHeight="1" thickBot="1">
      <c r="B216" s="3" t="s">
        <v>332</v>
      </c>
      <c r="D216" s="4"/>
      <c r="E216" s="29"/>
      <c r="F216" s="29"/>
      <c r="G216" s="29"/>
      <c r="H216" s="6" t="str">
        <f t="shared" si="15"/>
        <v/>
      </c>
      <c r="I216" s="6"/>
      <c r="J216" s="6"/>
      <c r="L216" s="280"/>
    </row>
    <row r="217" spans="2:12" ht="27" customHeight="1" thickBot="1">
      <c r="B217" s="276"/>
      <c r="C217" s="14"/>
      <c r="D217" s="15" t="s">
        <v>124</v>
      </c>
      <c r="E217" s="57" t="s">
        <v>368</v>
      </c>
      <c r="F217" s="42"/>
      <c r="G217" s="43"/>
      <c r="H217" s="6" t="str">
        <f t="shared" si="15"/>
        <v/>
      </c>
      <c r="I217" s="6">
        <f>SUM(H217:H220)</f>
        <v>0</v>
      </c>
      <c r="J217" s="6">
        <f>COUNTIF(B217,"○")+COUNTIF(B217,"△")+COUNTIF(B217,"×")+COUNTBLANK(B217)</f>
        <v>1</v>
      </c>
      <c r="K217" s="6">
        <f>SUM(J217:J220)</f>
        <v>4</v>
      </c>
      <c r="L217" s="20">
        <f>IFERROR(I217/K217,"")</f>
        <v>0</v>
      </c>
    </row>
    <row r="218" spans="2:12" ht="27" customHeight="1" thickBot="1">
      <c r="B218" s="276"/>
      <c r="C218" s="14"/>
      <c r="D218" s="15" t="s">
        <v>125</v>
      </c>
      <c r="E218" s="44"/>
      <c r="F218" s="28"/>
      <c r="G218" s="45"/>
      <c r="H218" s="6" t="str">
        <f t="shared" si="15"/>
        <v/>
      </c>
      <c r="J218" s="6">
        <f>COUNTIF(B218,"○")+COUNTIF(B218,"△")+COUNTIF(B218,"×")+COUNTBLANK(B218)</f>
        <v>1</v>
      </c>
    </row>
    <row r="219" spans="2:12" ht="27" customHeight="1" thickBot="1">
      <c r="B219" s="276"/>
      <c r="C219" s="9"/>
      <c r="D219" s="10" t="s">
        <v>126</v>
      </c>
      <c r="E219" s="44"/>
      <c r="F219" s="28"/>
      <c r="G219" s="45"/>
      <c r="H219" s="6" t="str">
        <f t="shared" si="15"/>
        <v/>
      </c>
      <c r="J219" s="6">
        <f>COUNTIF(B219,"○")+COUNTIF(B219,"△")+COUNTIF(B219,"×")+COUNTBLANK(B219)</f>
        <v>1</v>
      </c>
    </row>
    <row r="220" spans="2:12" ht="27" customHeight="1" thickBot="1">
      <c r="B220" s="276"/>
      <c r="C220" s="12"/>
      <c r="D220" s="13" t="s">
        <v>127</v>
      </c>
      <c r="E220" s="46"/>
      <c r="F220" s="47"/>
      <c r="G220" s="48"/>
      <c r="H220" s="6" t="str">
        <f t="shared" si="15"/>
        <v/>
      </c>
      <c r="J220" s="6">
        <f>COUNTIF(B220,"○")+COUNTIF(B220,"△")+COUNTIF(B220,"×")+COUNTBLANK(B220)</f>
        <v>1</v>
      </c>
    </row>
    <row r="221" spans="2:12" ht="27" customHeight="1">
      <c r="C221" s="6" t="s">
        <v>351</v>
      </c>
      <c r="D221" s="8"/>
      <c r="E221" s="28"/>
      <c r="F221" s="28"/>
      <c r="G221" s="28"/>
      <c r="I221" s="6">
        <f>SUM(I189:I220)</f>
        <v>0</v>
      </c>
      <c r="K221" s="6">
        <f>SUM(K189:K220)</f>
        <v>25</v>
      </c>
      <c r="L221" s="281">
        <f>I221/K221</f>
        <v>0</v>
      </c>
    </row>
    <row r="222" spans="2:12" ht="18" customHeight="1">
      <c r="D222" s="5" t="str">
        <f>IF( (COUNTIF(項目⑩チェック欄,"○")+COUNTIF(項目⑩チェック欄,"△")+COUNTIF(項目⑩チェック欄,"×")+COUNTIF(項目⑩チェック欄,"―"))=0,"達成率　　　　%",IF( (COUNTIF(項目⑩チェック欄,"○")+COUNTIF(項目⑩チェック欄,"△")+COUNTIF(項目⑩チェック欄,"×"))=0,"達成率　　―　%",(COUNTIF(項目⑩チェック欄,"○")+COUNTIF(項目⑩チェック欄,"△")*0.5+COUNTIF(項目⑩チェック欄,"×")*0.1)/(COUNTIF(項目⑩チェック欄,"○")+COUNTIF(項目⑩チェック欄,"△")+COUNTIF(項目⑩チェック欄,"×")+COUNTIF(項目⑩チェック欄,""))*100))</f>
        <v>達成率　　　　%</v>
      </c>
      <c r="E222" s="33"/>
      <c r="F222" s="33"/>
      <c r="G222" s="33"/>
      <c r="L222" s="282"/>
    </row>
    <row r="223" spans="2:12" ht="27" customHeight="1">
      <c r="B223" s="2" t="s">
        <v>154</v>
      </c>
      <c r="C223" s="7"/>
      <c r="D223" s="16"/>
      <c r="E223" s="34"/>
      <c r="F223" s="34"/>
      <c r="G223" s="34"/>
      <c r="L223" s="282"/>
    </row>
    <row r="224" spans="2:12" ht="18" customHeight="1">
      <c r="B224" s="6" t="s">
        <v>157</v>
      </c>
      <c r="D224" s="8"/>
      <c r="E224" s="295" t="s">
        <v>352</v>
      </c>
      <c r="F224" s="295"/>
      <c r="G224" s="295"/>
      <c r="L224" s="282"/>
    </row>
    <row r="225" spans="2:12" s="3" customFormat="1" ht="27" customHeight="1" thickBot="1">
      <c r="B225" s="3" t="s">
        <v>333</v>
      </c>
      <c r="D225" s="4"/>
      <c r="E225" s="296"/>
      <c r="F225" s="296"/>
      <c r="G225" s="296"/>
      <c r="H225" s="6"/>
      <c r="I225" s="6"/>
      <c r="J225" s="6"/>
      <c r="L225" s="280"/>
    </row>
    <row r="226" spans="2:12" ht="27" customHeight="1" thickBot="1">
      <c r="B226" s="276"/>
      <c r="C226" s="14"/>
      <c r="D226" s="15" t="s">
        <v>149</v>
      </c>
      <c r="E226" s="57" t="s">
        <v>368</v>
      </c>
      <c r="F226" s="42"/>
      <c r="G226" s="43"/>
      <c r="H226" s="6" t="str">
        <f t="shared" si="15"/>
        <v/>
      </c>
      <c r="I226" s="6">
        <f>SUM(H226:H228)</f>
        <v>0</v>
      </c>
      <c r="J226" s="6">
        <f>COUNTIF(B226,"○")+COUNTIF(B226,"△")+COUNTIF(B226,"×")+COUNTBLANK(B226)</f>
        <v>1</v>
      </c>
      <c r="K226" s="6">
        <f>SUM(J226:J228)</f>
        <v>3</v>
      </c>
      <c r="L226" s="20">
        <f>IFERROR(I226/K226,"")</f>
        <v>0</v>
      </c>
    </row>
    <row r="227" spans="2:12" ht="27" customHeight="1" thickBot="1">
      <c r="B227" s="276"/>
      <c r="C227" s="9"/>
      <c r="D227" s="10" t="s">
        <v>128</v>
      </c>
      <c r="E227" s="44"/>
      <c r="F227" s="28"/>
      <c r="G227" s="45"/>
      <c r="H227" s="6" t="str">
        <f t="shared" si="15"/>
        <v/>
      </c>
      <c r="J227" s="6">
        <f>COUNTIF(B227,"○")+COUNTIF(B227,"△")+COUNTIF(B227,"×")+COUNTBLANK(B227)</f>
        <v>1</v>
      </c>
    </row>
    <row r="228" spans="2:12" ht="27" customHeight="1" thickBot="1">
      <c r="B228" s="276"/>
      <c r="C228" s="12"/>
      <c r="D228" s="13" t="s">
        <v>129</v>
      </c>
      <c r="E228" s="46"/>
      <c r="F228" s="47"/>
      <c r="G228" s="48"/>
      <c r="H228" s="6" t="str">
        <f t="shared" si="15"/>
        <v/>
      </c>
      <c r="J228" s="6">
        <f>COUNTIF(B228,"○")+COUNTIF(B228,"△")+COUNTIF(B228,"×")+COUNTBLANK(B228)</f>
        <v>1</v>
      </c>
    </row>
    <row r="229" spans="2:12" s="3" customFormat="1" ht="27" customHeight="1" thickBot="1">
      <c r="B229" s="3" t="s">
        <v>334</v>
      </c>
      <c r="D229" s="4"/>
      <c r="E229" s="35"/>
      <c r="F229" s="35"/>
      <c r="G229" s="36"/>
      <c r="H229" s="6" t="str">
        <f t="shared" si="15"/>
        <v/>
      </c>
      <c r="I229" s="6"/>
      <c r="J229" s="6"/>
      <c r="L229" s="280"/>
    </row>
    <row r="230" spans="2:12" ht="27" customHeight="1" thickBot="1">
      <c r="B230" s="276"/>
      <c r="C230" s="9"/>
      <c r="D230" s="10" t="s">
        <v>130</v>
      </c>
      <c r="E230" s="38" t="s">
        <v>368</v>
      </c>
      <c r="F230" s="30"/>
      <c r="G230" s="31"/>
      <c r="H230" s="6" t="str">
        <f t="shared" si="15"/>
        <v/>
      </c>
      <c r="I230" s="6">
        <f>SUM(H230:H230)</f>
        <v>0</v>
      </c>
      <c r="J230" s="6">
        <f>COUNTIF(B230,"○")+COUNTIF(B230,"△")+COUNTIF(B230,"×")+COUNTBLANK(B230)</f>
        <v>1</v>
      </c>
      <c r="K230" s="6">
        <f>SUM(J230:J230)</f>
        <v>1</v>
      </c>
      <c r="L230" s="20">
        <f>IFERROR(I230/K230,"")</f>
        <v>0</v>
      </c>
    </row>
    <row r="231" spans="2:12" s="3" customFormat="1" ht="27" customHeight="1" thickBot="1">
      <c r="B231" s="3" t="s">
        <v>335</v>
      </c>
      <c r="D231" s="4"/>
      <c r="E231" s="40"/>
      <c r="F231" s="29"/>
      <c r="G231" s="29"/>
      <c r="H231" s="6" t="str">
        <f t="shared" si="15"/>
        <v/>
      </c>
      <c r="I231" s="6"/>
      <c r="J231" s="6"/>
      <c r="L231" s="280"/>
    </row>
    <row r="232" spans="2:12" ht="27" customHeight="1" thickBot="1">
      <c r="B232" s="276"/>
      <c r="C232" s="14"/>
      <c r="D232" s="15" t="s">
        <v>131</v>
      </c>
      <c r="E232" s="49" t="s">
        <v>369</v>
      </c>
      <c r="F232" s="42"/>
      <c r="G232" s="43"/>
      <c r="H232" s="6" t="str">
        <f t="shared" si="15"/>
        <v/>
      </c>
      <c r="I232" s="6">
        <f>SUM(H232:H236)</f>
        <v>0</v>
      </c>
      <c r="J232" s="6">
        <f>COUNTIF(B232,"○")+COUNTIF(B232,"△")+COUNTIF(B232,"×")+COUNTBLANK(B232)</f>
        <v>1</v>
      </c>
      <c r="K232" s="6">
        <f>SUM(J232:J236)</f>
        <v>5</v>
      </c>
      <c r="L232" s="20">
        <f>IFERROR(I232/K232,"")</f>
        <v>0</v>
      </c>
    </row>
    <row r="233" spans="2:12" ht="27" customHeight="1" thickBot="1">
      <c r="B233" s="276"/>
      <c r="C233" s="14"/>
      <c r="D233" s="15" t="s">
        <v>132</v>
      </c>
      <c r="E233" s="44"/>
      <c r="F233" s="28"/>
      <c r="G233" s="45"/>
      <c r="H233" s="6" t="str">
        <f t="shared" si="15"/>
        <v/>
      </c>
      <c r="J233" s="6">
        <f>COUNTIF(B233,"○")+COUNTIF(B233,"△")+COUNTIF(B233,"×")+COUNTBLANK(B233)</f>
        <v>1</v>
      </c>
    </row>
    <row r="234" spans="2:12" ht="27" customHeight="1" thickBot="1">
      <c r="B234" s="276"/>
      <c r="C234" s="9"/>
      <c r="D234" s="10" t="s">
        <v>133</v>
      </c>
      <c r="E234" s="44"/>
      <c r="F234" s="28"/>
      <c r="G234" s="45"/>
      <c r="H234" s="6" t="str">
        <f t="shared" si="15"/>
        <v/>
      </c>
      <c r="J234" s="6">
        <f>COUNTIF(B234,"○")+COUNTIF(B234,"△")+COUNTIF(B234,"×")+COUNTBLANK(B234)</f>
        <v>1</v>
      </c>
    </row>
    <row r="235" spans="2:12" ht="27" customHeight="1" thickBot="1">
      <c r="B235" s="276"/>
      <c r="C235" s="12"/>
      <c r="D235" s="13" t="s">
        <v>192</v>
      </c>
      <c r="E235" s="44"/>
      <c r="F235" s="28"/>
      <c r="G235" s="45"/>
      <c r="H235" s="6" t="str">
        <f t="shared" si="15"/>
        <v/>
      </c>
      <c r="J235" s="6">
        <f>COUNTIF(B235,"○")+COUNTIF(B235,"△")+COUNTIF(B235,"×")+COUNTBLANK(B235)</f>
        <v>1</v>
      </c>
    </row>
    <row r="236" spans="2:12" ht="27" customHeight="1" thickBot="1">
      <c r="B236" s="276"/>
      <c r="C236" s="12"/>
      <c r="D236" s="13" t="s">
        <v>134</v>
      </c>
      <c r="E236" s="46"/>
      <c r="F236" s="47"/>
      <c r="G236" s="48"/>
      <c r="H236" s="6" t="str">
        <f t="shared" si="15"/>
        <v/>
      </c>
      <c r="J236" s="6">
        <f>COUNTIF(B236,"○")+COUNTIF(B236,"△")+COUNTIF(B236,"×")+COUNTBLANK(B236)</f>
        <v>1</v>
      </c>
    </row>
    <row r="237" spans="2:12" s="3" customFormat="1" ht="27" customHeight="1" thickBot="1">
      <c r="B237" s="3" t="s">
        <v>336</v>
      </c>
      <c r="D237" s="4"/>
      <c r="E237" s="29"/>
      <c r="F237" s="29"/>
      <c r="G237" s="29"/>
      <c r="H237" s="6" t="str">
        <f t="shared" si="15"/>
        <v/>
      </c>
      <c r="I237" s="6"/>
      <c r="J237" s="6"/>
      <c r="K237" s="6"/>
      <c r="L237" s="280"/>
    </row>
    <row r="238" spans="2:12" ht="27" customHeight="1" thickBot="1">
      <c r="B238" s="276"/>
      <c r="C238" s="14"/>
      <c r="D238" s="15" t="s">
        <v>135</v>
      </c>
      <c r="E238" s="57" t="s">
        <v>375</v>
      </c>
      <c r="F238" s="42"/>
      <c r="G238" s="43"/>
      <c r="H238" s="6" t="str">
        <f t="shared" si="15"/>
        <v/>
      </c>
      <c r="I238" s="6">
        <f>SUM(H238:H244)</f>
        <v>0</v>
      </c>
      <c r="J238" s="6">
        <f t="shared" ref="J238:J244" si="17">COUNTIF(B238,"○")+COUNTIF(B238,"△")+COUNTIF(B238,"×")+COUNTBLANK(B238)</f>
        <v>1</v>
      </c>
      <c r="K238" s="6">
        <f>SUM(J238:J244)</f>
        <v>7</v>
      </c>
      <c r="L238" s="20">
        <f>IFERROR(I238/K238,"")</f>
        <v>0</v>
      </c>
    </row>
    <row r="239" spans="2:12" ht="27" customHeight="1" thickBot="1">
      <c r="B239" s="276"/>
      <c r="C239" s="14"/>
      <c r="D239" s="15" t="s">
        <v>136</v>
      </c>
      <c r="E239" s="44"/>
      <c r="F239" s="28"/>
      <c r="G239" s="45"/>
      <c r="H239" s="6" t="str">
        <f t="shared" si="15"/>
        <v/>
      </c>
      <c r="J239" s="6">
        <f t="shared" si="17"/>
        <v>1</v>
      </c>
    </row>
    <row r="240" spans="2:12" ht="27" customHeight="1" thickBot="1">
      <c r="B240" s="276"/>
      <c r="C240" s="9"/>
      <c r="D240" s="10" t="s">
        <v>137</v>
      </c>
      <c r="E240" s="44"/>
      <c r="F240" s="28"/>
      <c r="G240" s="45"/>
      <c r="H240" s="6" t="str">
        <f t="shared" si="15"/>
        <v/>
      </c>
      <c r="J240" s="6">
        <f t="shared" si="17"/>
        <v>1</v>
      </c>
    </row>
    <row r="241" spans="2:12" ht="27" customHeight="1" thickBot="1">
      <c r="B241" s="276"/>
      <c r="D241" s="11" t="s">
        <v>138</v>
      </c>
      <c r="E241" s="44"/>
      <c r="F241" s="28"/>
      <c r="G241" s="45"/>
      <c r="H241" s="6" t="str">
        <f t="shared" si="15"/>
        <v/>
      </c>
      <c r="J241" s="6">
        <f t="shared" si="17"/>
        <v>1</v>
      </c>
    </row>
    <row r="242" spans="2:12" ht="27" customHeight="1" thickBot="1">
      <c r="B242" s="276"/>
      <c r="C242" s="9"/>
      <c r="D242" s="10" t="s">
        <v>139</v>
      </c>
      <c r="E242" s="44"/>
      <c r="F242" s="28"/>
      <c r="G242" s="45"/>
      <c r="H242" s="6" t="str">
        <f t="shared" si="15"/>
        <v/>
      </c>
      <c r="J242" s="6">
        <f t="shared" si="17"/>
        <v>1</v>
      </c>
    </row>
    <row r="243" spans="2:12" ht="27" customHeight="1" thickBot="1">
      <c r="B243" s="276"/>
      <c r="C243" s="12"/>
      <c r="D243" s="10" t="s">
        <v>140</v>
      </c>
      <c r="E243" s="44"/>
      <c r="F243" s="28"/>
      <c r="G243" s="45"/>
      <c r="H243" s="6" t="str">
        <f t="shared" si="15"/>
        <v/>
      </c>
      <c r="J243" s="6">
        <f t="shared" si="17"/>
        <v>1</v>
      </c>
    </row>
    <row r="244" spans="2:12" ht="27" customHeight="1" thickBot="1">
      <c r="B244" s="276"/>
      <c r="C244" s="12"/>
      <c r="D244" s="13" t="s">
        <v>141</v>
      </c>
      <c r="E244" s="46"/>
      <c r="F244" s="47"/>
      <c r="G244" s="48"/>
      <c r="H244" s="6" t="str">
        <f t="shared" si="15"/>
        <v/>
      </c>
      <c r="J244" s="6">
        <f t="shared" si="17"/>
        <v>1</v>
      </c>
    </row>
    <row r="245" spans="2:12" s="3" customFormat="1" ht="27" customHeight="1" thickBot="1">
      <c r="B245" s="3" t="s">
        <v>337</v>
      </c>
      <c r="D245" s="4"/>
      <c r="E245" s="29"/>
      <c r="F245" s="29"/>
      <c r="G245" s="29"/>
      <c r="H245" s="6" t="str">
        <f t="shared" si="15"/>
        <v/>
      </c>
      <c r="I245" s="6"/>
      <c r="J245" s="6"/>
      <c r="L245" s="280"/>
    </row>
    <row r="246" spans="2:12" ht="27" customHeight="1" thickBot="1">
      <c r="B246" s="276"/>
      <c r="C246" s="14"/>
      <c r="D246" s="15" t="s">
        <v>142</v>
      </c>
      <c r="E246" s="57" t="s">
        <v>369</v>
      </c>
      <c r="F246" s="42"/>
      <c r="G246" s="43"/>
      <c r="H246" s="6" t="str">
        <f t="shared" si="15"/>
        <v/>
      </c>
      <c r="I246" s="6">
        <f>SUM(H246:H252)</f>
        <v>0</v>
      </c>
      <c r="J246" s="6">
        <f t="shared" ref="J246:J252" si="18">COUNTIF(B246,"○")+COUNTIF(B246,"△")+COUNTIF(B246,"×")+COUNTBLANK(B246)</f>
        <v>1</v>
      </c>
      <c r="K246" s="6">
        <f>SUM(J246:J252)</f>
        <v>7</v>
      </c>
      <c r="L246" s="20">
        <f>IFERROR(I246/K246,"")</f>
        <v>0</v>
      </c>
    </row>
    <row r="247" spans="2:12" ht="27" customHeight="1" thickBot="1">
      <c r="B247" s="276"/>
      <c r="C247" s="14"/>
      <c r="D247" s="15" t="s">
        <v>143</v>
      </c>
      <c r="E247" s="44"/>
      <c r="F247" s="28"/>
      <c r="G247" s="45"/>
      <c r="H247" s="6" t="str">
        <f t="shared" si="15"/>
        <v/>
      </c>
      <c r="J247" s="6">
        <f t="shared" si="18"/>
        <v>1</v>
      </c>
    </row>
    <row r="248" spans="2:12" ht="27" customHeight="1" thickBot="1">
      <c r="B248" s="276"/>
      <c r="C248" s="14"/>
      <c r="D248" s="15" t="s">
        <v>180</v>
      </c>
      <c r="E248" s="44"/>
      <c r="F248" s="28"/>
      <c r="G248" s="45"/>
      <c r="H248" s="6" t="str">
        <f t="shared" si="15"/>
        <v/>
      </c>
      <c r="J248" s="6">
        <f t="shared" si="18"/>
        <v>1</v>
      </c>
    </row>
    <row r="249" spans="2:12" ht="27" customHeight="1" thickBot="1">
      <c r="B249" s="276"/>
      <c r="C249" s="9"/>
      <c r="D249" s="10" t="s">
        <v>144</v>
      </c>
      <c r="E249" s="44"/>
      <c r="F249" s="28"/>
      <c r="G249" s="45"/>
      <c r="H249" s="6" t="str">
        <f t="shared" si="15"/>
        <v/>
      </c>
      <c r="J249" s="6">
        <f t="shared" si="18"/>
        <v>1</v>
      </c>
    </row>
    <row r="250" spans="2:12" ht="27" customHeight="1" thickBot="1">
      <c r="B250" s="276"/>
      <c r="C250" s="12"/>
      <c r="D250" s="13" t="s">
        <v>145</v>
      </c>
      <c r="E250" s="44"/>
      <c r="F250" s="28"/>
      <c r="G250" s="45"/>
      <c r="H250" s="6" t="str">
        <f t="shared" si="15"/>
        <v/>
      </c>
      <c r="J250" s="6">
        <f t="shared" si="18"/>
        <v>1</v>
      </c>
    </row>
    <row r="251" spans="2:12" ht="27" customHeight="1" thickBot="1">
      <c r="B251" s="276"/>
      <c r="C251" s="9"/>
      <c r="D251" s="10" t="s">
        <v>146</v>
      </c>
      <c r="E251" s="44"/>
      <c r="F251" s="28"/>
      <c r="G251" s="45"/>
      <c r="H251" s="6" t="str">
        <f t="shared" si="15"/>
        <v/>
      </c>
      <c r="J251" s="6">
        <f t="shared" si="18"/>
        <v>1</v>
      </c>
    </row>
    <row r="252" spans="2:12" ht="27" customHeight="1" thickBot="1">
      <c r="B252" s="276"/>
      <c r="C252" s="12"/>
      <c r="D252" s="13" t="s">
        <v>147</v>
      </c>
      <c r="E252" s="46"/>
      <c r="F252" s="47"/>
      <c r="G252" s="48"/>
      <c r="H252" s="6" t="str">
        <f t="shared" si="15"/>
        <v/>
      </c>
      <c r="J252" s="6">
        <f t="shared" si="18"/>
        <v>1</v>
      </c>
    </row>
    <row r="253" spans="2:12" ht="27" customHeight="1">
      <c r="C253" s="6" t="s">
        <v>193</v>
      </c>
      <c r="I253" s="6">
        <f>SUM(I226:I252)</f>
        <v>0</v>
      </c>
      <c r="K253" s="6">
        <f>SUM(K226:K252)</f>
        <v>23</v>
      </c>
      <c r="L253" s="22">
        <f>I253/K253</f>
        <v>0</v>
      </c>
    </row>
    <row r="254" spans="2:12" ht="18" customHeight="1">
      <c r="D254" s="5" t="str">
        <f>IF( (COUNTIF(項目⑫チェック欄,"○")+COUNTIF(項目⑫チェック欄,"△")+COUNTIF(項目⑫チェック欄,"×")+COUNTIF(項目⑫チェック欄,"―"))=0,"達成率　　　　%",IF( (COUNTIF(項目⑫チェック欄,"○")+COUNTIF(項目⑫チェック欄,"△")+COUNTIF(項目⑫チェック欄,"×"))=0,"達成率　　―　%",(COUNTIF(項目⑫チェック欄,"○")+COUNTIF(項目⑫チェック欄,"△")*0.5+COUNTIF(項目⑫チェック欄,"×")*0.1)/(COUNTIF(項目⑫チェック欄,"○")+COUNTIF(項目⑫チェック欄,"△")+COUNTIF(項目⑫チェック欄,"×")+COUNTIF(項目⑫チェック欄,""))*100))</f>
        <v>達成率　　　　%</v>
      </c>
      <c r="E254" s="33"/>
      <c r="F254" s="33"/>
      <c r="G254" s="33"/>
    </row>
  </sheetData>
  <sheetProtection algorithmName="SHA-512" hashValue="KpzqHAqbVvkVIaM7/AaokJWln8SlBpBcOOCbSJMil5bwB8+N17RMpXTJj+VNhxMCOCPCsLQNGnGFH3xnRVrisg==" saltValue="JPFOt+Qw0r+aQ/odFo2LNQ==" spinCount="100000" sheet="1" formatCells="0" formatColumns="0" formatRows="0" insertHyperlinks="0"/>
  <mergeCells count="9">
    <mergeCell ref="E2:G3"/>
    <mergeCell ref="E44:G45"/>
    <mergeCell ref="E187:G188"/>
    <mergeCell ref="E224:G225"/>
    <mergeCell ref="E70:G71"/>
    <mergeCell ref="E96:G97"/>
    <mergeCell ref="E108:G109"/>
    <mergeCell ref="E137:G138"/>
    <mergeCell ref="E169:G170"/>
  </mergeCells>
  <phoneticPr fontId="1"/>
  <conditionalFormatting sqref="B4:B9 B11:B17 B19:B25 B27:B31 B33 B35:B40 B46:B52 B54:B62 B64:B66 B72:B83 B85:B93 B98:B104 B110:B117 B119:B122 B124:B128 B130:B133 B139:B141 B143:B145 B147 B149:B156 B158:B160 B162:B164 B171:B173 B175:B179 B181:B183 B189:B193 B195:B196 B198 B200:B203 B205:B209 B211:B212 B214:B215 B217:B220 B226:B228 B230 B232:B236 B238:B244 B246:B252">
    <cfRule type="cellIs" dxfId="22" priority="1" stopIfTrue="1" operator="equal">
      <formula>""</formula>
    </cfRule>
  </conditionalFormatting>
  <dataValidations count="1">
    <dataValidation type="list" allowBlank="1" showInputMessage="1" showErrorMessage="1" sqref="B4:B9 B246:B252 B238:B244 B232:B236 B230 B226:B228 B217:B220 B214:B215 B211:B212 B205:B209 B200:B203 B198 B195:B196 B189:B193 B181:B183 B175:B179 B171:B173 B158:B160 B162:B164 B149:B156 B147 B143:B145 B139:B141 B130:B133 B124:B128 B119:B122 B110:B117 B98:B104 B85:B93 B72:B83 B64:B66 B11:B17 B46:B52 B35:B40 B33 B27:B31 B19:B25 B54:B62" xr:uid="{DBC1033E-3A37-4D8D-9C6A-FCC4DE576FC5}">
      <formula1>$I$1:$M$1</formula1>
    </dataValidation>
  </dataValidations>
  <printOptions horizontalCentered="1"/>
  <pageMargins left="0.51181102362204722" right="0.23622047244094491" top="0.59055118110236227" bottom="0.39370078740157483" header="0.31496062992125984" footer="0.31496062992125984"/>
  <pageSetup paperSize="9" scale="65" fitToHeight="0" orientation="portrait" r:id="rId1"/>
  <headerFooter>
    <oddHeader>&amp;R&amp;10ver.4.11</oddHeader>
  </headerFooter>
  <rowBreaks count="5" manualBreakCount="5">
    <brk id="42" max="6" man="1"/>
    <brk id="95" max="6" man="1"/>
    <brk id="135" max="6" man="1"/>
    <brk id="185" max="6" man="1"/>
    <brk id="222"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4DBA8-C430-4D82-894F-325BE8D417EA}">
  <sheetPr codeName="Sheet1"/>
  <dimension ref="C4:Q14"/>
  <sheetViews>
    <sheetView workbookViewId="0">
      <selection activeCell="P5" sqref="P5"/>
    </sheetView>
  </sheetViews>
  <sheetFormatPr defaultColWidth="9" defaultRowHeight="19.5" customHeight="1"/>
  <cols>
    <col min="5" max="5" width="12" customWidth="1"/>
    <col min="6" max="6" width="6.08984375" customWidth="1"/>
    <col min="7" max="7" width="12" customWidth="1"/>
    <col min="8" max="8" width="6.08984375" customWidth="1"/>
    <col min="9" max="9" width="12" customWidth="1"/>
    <col min="10" max="10" width="6.08984375" customWidth="1"/>
    <col min="11" max="11" width="12" customWidth="1"/>
    <col min="12" max="12" width="6.08984375" customWidth="1"/>
    <col min="13" max="13" width="12" customWidth="1"/>
    <col min="14" max="14" width="6.08984375" customWidth="1"/>
  </cols>
  <sheetData>
    <row r="4" spans="3:17" ht="19.5" customHeight="1">
      <c r="C4" s="267" t="s">
        <v>502</v>
      </c>
      <c r="D4" s="268"/>
      <c r="E4" s="268"/>
      <c r="F4" s="268"/>
      <c r="G4" s="268"/>
      <c r="H4" s="268"/>
      <c r="I4" s="268"/>
      <c r="J4" s="268"/>
      <c r="K4" s="268"/>
      <c r="L4" s="268"/>
      <c r="M4" s="268"/>
      <c r="N4" s="268"/>
    </row>
    <row r="5" spans="3:17" ht="19.5" customHeight="1">
      <c r="C5" s="268"/>
      <c r="D5" s="268"/>
      <c r="E5" s="268"/>
      <c r="F5" s="268"/>
      <c r="G5" s="268"/>
      <c r="H5" s="268"/>
      <c r="I5" s="268"/>
      <c r="J5" s="268"/>
      <c r="K5" s="268"/>
      <c r="L5" s="268"/>
      <c r="M5" s="268"/>
      <c r="N5" s="268"/>
    </row>
    <row r="6" spans="3:17" ht="19.5" customHeight="1">
      <c r="C6" s="305" t="s">
        <v>503</v>
      </c>
      <c r="D6" s="306"/>
      <c r="E6" s="305" t="s">
        <v>504</v>
      </c>
      <c r="F6" s="306"/>
      <c r="G6" s="305" t="s">
        <v>505</v>
      </c>
      <c r="H6" s="306"/>
      <c r="I6" s="305" t="s">
        <v>506</v>
      </c>
      <c r="J6" s="306"/>
      <c r="K6" s="305" t="s">
        <v>507</v>
      </c>
      <c r="L6" s="306"/>
      <c r="M6" s="305" t="s">
        <v>508</v>
      </c>
      <c r="N6" s="306"/>
      <c r="Q6" s="273"/>
    </row>
    <row r="7" spans="3:17" ht="19.5" customHeight="1">
      <c r="C7" s="301" t="s">
        <v>509</v>
      </c>
      <c r="D7" s="302"/>
      <c r="E7" s="271">
        <f>ROUND(Sheet1!V3,0)</f>
        <v>0</v>
      </c>
      <c r="F7" s="269" t="s">
        <v>510</v>
      </c>
      <c r="G7" s="274">
        <f>ROUND(Sheet1!V4,0)</f>
        <v>0</v>
      </c>
      <c r="H7" s="269" t="s">
        <v>510</v>
      </c>
      <c r="I7" s="274">
        <f>ROUND(Sheet1!V5,0)</f>
        <v>0</v>
      </c>
      <c r="J7" s="269" t="s">
        <v>510</v>
      </c>
      <c r="K7" s="271">
        <f>ROUND(Sheet1!V6,0)</f>
        <v>0</v>
      </c>
      <c r="L7" s="269" t="s">
        <v>510</v>
      </c>
      <c r="M7" s="271">
        <f>ROUND(Sheet1!V7,0)</f>
        <v>0</v>
      </c>
      <c r="N7" s="269" t="s">
        <v>510</v>
      </c>
    </row>
    <row r="8" spans="3:17" ht="19.5" customHeight="1">
      <c r="C8" s="297" t="s">
        <v>511</v>
      </c>
      <c r="D8" s="298"/>
      <c r="E8" s="272"/>
      <c r="F8" s="270" t="s">
        <v>510</v>
      </c>
      <c r="G8" s="272"/>
      <c r="H8" s="270" t="s">
        <v>510</v>
      </c>
      <c r="I8" s="272"/>
      <c r="J8" s="270" t="s">
        <v>510</v>
      </c>
      <c r="K8" s="272"/>
      <c r="L8" s="270" t="s">
        <v>510</v>
      </c>
      <c r="M8" s="272"/>
      <c r="N8" s="270" t="s">
        <v>510</v>
      </c>
    </row>
    <row r="9" spans="3:17" ht="19.5" customHeight="1">
      <c r="C9" s="305" t="s">
        <v>503</v>
      </c>
      <c r="D9" s="306"/>
      <c r="E9" s="305" t="s">
        <v>512</v>
      </c>
      <c r="F9" s="306"/>
      <c r="G9" s="305" t="s">
        <v>513</v>
      </c>
      <c r="H9" s="306"/>
      <c r="I9" s="305" t="s">
        <v>514</v>
      </c>
      <c r="J9" s="306"/>
      <c r="K9" s="305" t="s">
        <v>515</v>
      </c>
      <c r="L9" s="306"/>
      <c r="M9" s="307"/>
      <c r="N9" s="308"/>
      <c r="Q9" s="273"/>
    </row>
    <row r="10" spans="3:17" ht="19.5" customHeight="1">
      <c r="C10" s="301" t="s">
        <v>509</v>
      </c>
      <c r="D10" s="302"/>
      <c r="E10" s="271">
        <f>ROUND(Sheet1!V8,0)</f>
        <v>0</v>
      </c>
      <c r="F10" s="269" t="s">
        <v>510</v>
      </c>
      <c r="G10" s="271">
        <f>ROUND(Sheet1!V9,0)</f>
        <v>0</v>
      </c>
      <c r="H10" s="269" t="s">
        <v>510</v>
      </c>
      <c r="I10" s="271">
        <f>ROUND(Sheet1!V10,0)</f>
        <v>0</v>
      </c>
      <c r="J10" s="269" t="s">
        <v>510</v>
      </c>
      <c r="K10" s="271">
        <f>ROUND(Sheet1!V11,0)</f>
        <v>0</v>
      </c>
      <c r="L10" s="269" t="s">
        <v>510</v>
      </c>
      <c r="M10" s="303"/>
      <c r="N10" s="304"/>
      <c r="Q10" s="273"/>
    </row>
    <row r="11" spans="3:17" ht="19.5" customHeight="1">
      <c r="C11" s="297" t="s">
        <v>511</v>
      </c>
      <c r="D11" s="298"/>
      <c r="E11" s="272"/>
      <c r="F11" s="270" t="s">
        <v>510</v>
      </c>
      <c r="G11" s="272"/>
      <c r="H11" s="270" t="s">
        <v>510</v>
      </c>
      <c r="I11" s="272"/>
      <c r="J11" s="270" t="s">
        <v>510</v>
      </c>
      <c r="K11" s="272"/>
      <c r="L11" s="270" t="s">
        <v>510</v>
      </c>
      <c r="M11" s="299"/>
      <c r="N11" s="300"/>
      <c r="Q11" s="273"/>
    </row>
    <row r="12" spans="3:17" ht="19.5" customHeight="1">
      <c r="Q12" s="273"/>
    </row>
    <row r="13" spans="3:17" ht="19.5" customHeight="1">
      <c r="D13" s="114" t="s">
        <v>519</v>
      </c>
      <c r="Q13" s="273"/>
    </row>
    <row r="14" spans="3:17" ht="19.5" customHeight="1">
      <c r="D14" s="114" t="s">
        <v>518</v>
      </c>
      <c r="Q14" s="273"/>
    </row>
  </sheetData>
  <sheetProtection algorithmName="SHA-512" hashValue="4vYxi0+5zUO9qTelXIL4kRfE9skB/BwxIEWINyZ5+lD+UoEFnjmlD8ZZp4uF8o+YR2XUYHh+haW8jTvprEPznA==" saltValue="aJ5Wmm9JAL5EHYzhgrlFvQ==" spinCount="100000" sheet="1" scenarios="1" formatCells="0" formatColumns="0" formatRows="0"/>
  <mergeCells count="18">
    <mergeCell ref="I6:J6"/>
    <mergeCell ref="K6:L6"/>
    <mergeCell ref="M6:N6"/>
    <mergeCell ref="C8:D8"/>
    <mergeCell ref="C7:D7"/>
    <mergeCell ref="C6:D6"/>
    <mergeCell ref="E6:F6"/>
    <mergeCell ref="G6:H6"/>
    <mergeCell ref="C11:D11"/>
    <mergeCell ref="M11:N11"/>
    <mergeCell ref="C10:D10"/>
    <mergeCell ref="M10:N10"/>
    <mergeCell ref="C9:D9"/>
    <mergeCell ref="E9:F9"/>
    <mergeCell ref="G9:H9"/>
    <mergeCell ref="I9:J9"/>
    <mergeCell ref="K9:L9"/>
    <mergeCell ref="M9:N9"/>
  </mergeCells>
  <phoneticPr fontId="1"/>
  <conditionalFormatting sqref="E7:E8">
    <cfRule type="notContainsBlanks" dxfId="21" priority="8">
      <formula>LEN(TRIM(E7))&gt;0</formula>
    </cfRule>
  </conditionalFormatting>
  <conditionalFormatting sqref="E10:E11">
    <cfRule type="notContainsBlanks" dxfId="20" priority="3">
      <formula>LEN(TRIM(E10))&gt;0</formula>
    </cfRule>
  </conditionalFormatting>
  <conditionalFormatting sqref="G7:G8">
    <cfRule type="notContainsBlanks" dxfId="19" priority="7">
      <formula>LEN(TRIM(G7))&gt;0</formula>
    </cfRule>
  </conditionalFormatting>
  <conditionalFormatting sqref="G10:G11">
    <cfRule type="notContainsBlanks" dxfId="18" priority="2">
      <formula>LEN(TRIM(G10))&gt;0</formula>
    </cfRule>
  </conditionalFormatting>
  <conditionalFormatting sqref="I7:I8">
    <cfRule type="notContainsBlanks" dxfId="17" priority="6">
      <formula>LEN(TRIM(I7))&gt;0</formula>
    </cfRule>
  </conditionalFormatting>
  <conditionalFormatting sqref="I10:I11">
    <cfRule type="notContainsBlanks" dxfId="16" priority="1">
      <formula>LEN(TRIM(I10))&gt;0</formula>
    </cfRule>
  </conditionalFormatting>
  <conditionalFormatting sqref="K7:K8">
    <cfRule type="notContainsBlanks" dxfId="15" priority="5">
      <formula>LEN(TRIM(K7))&gt;0</formula>
    </cfRule>
  </conditionalFormatting>
  <conditionalFormatting sqref="K10:K11">
    <cfRule type="notContainsBlanks" dxfId="14" priority="9">
      <formula>LEN(TRIM(K10))&gt;0</formula>
    </cfRule>
  </conditionalFormatting>
  <conditionalFormatting sqref="M7:M8">
    <cfRule type="notContainsBlanks" dxfId="13" priority="4">
      <formula>LEN(TRIM(M7))&gt;0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5950-6743-4A37-BEEE-29CA977E9813}">
  <sheetPr codeName="Sheet2">
    <tabColor theme="6" tint="0.39997558519241921"/>
    <pageSetUpPr fitToPage="1"/>
  </sheetPr>
  <dimension ref="A1:BG254"/>
  <sheetViews>
    <sheetView showGridLines="0" topLeftCell="A47" zoomScale="85" zoomScaleNormal="85" workbookViewId="0">
      <selection activeCell="C5" sqref="C5"/>
    </sheetView>
  </sheetViews>
  <sheetFormatPr defaultColWidth="3.453125" defaultRowHeight="15" customHeight="1"/>
  <cols>
    <col min="1" max="1" width="31.90625" customWidth="1"/>
    <col min="2" max="2" width="42.36328125" customWidth="1"/>
    <col min="3" max="3" width="58.90625" customWidth="1"/>
    <col min="4" max="4" width="5.08984375" style="161" customWidth="1"/>
    <col min="5" max="5" width="2.1796875" style="161" hidden="1" customWidth="1"/>
    <col min="6" max="55" width="1.90625" customWidth="1"/>
    <col min="56" max="56" width="0.36328125" customWidth="1"/>
  </cols>
  <sheetData>
    <row r="1" spans="1:59" ht="27.75" customHeight="1">
      <c r="A1" s="92" t="s">
        <v>500</v>
      </c>
      <c r="C1" s="232" t="s">
        <v>497</v>
      </c>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10"/>
      <c r="AP1" s="232" t="s">
        <v>496</v>
      </c>
      <c r="AQ1" s="314">
        <v>45385</v>
      </c>
      <c r="AR1" s="315"/>
      <c r="AS1" s="315"/>
      <c r="AT1" s="315"/>
      <c r="AU1" s="315"/>
      <c r="AV1" s="315"/>
      <c r="AW1" s="315"/>
      <c r="AX1" s="315"/>
      <c r="AY1" s="315"/>
      <c r="AZ1" s="315"/>
      <c r="BA1" s="315"/>
      <c r="BB1" s="315"/>
      <c r="BC1" s="316"/>
    </row>
    <row r="2" spans="1:59" ht="31.5" customHeight="1">
      <c r="A2" s="311" t="s">
        <v>495</v>
      </c>
      <c r="B2" s="319" t="s">
        <v>494</v>
      </c>
      <c r="C2" s="322" t="s">
        <v>493</v>
      </c>
      <c r="D2" s="311" t="s">
        <v>501</v>
      </c>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231"/>
    </row>
    <row r="3" spans="1:59" ht="15" hidden="1" customHeight="1">
      <c r="A3" s="317"/>
      <c r="B3" s="320"/>
      <c r="C3" s="323"/>
      <c r="D3" s="265"/>
      <c r="E3" s="241"/>
      <c r="F3" s="242">
        <v>0.02</v>
      </c>
      <c r="G3" s="242">
        <f>F3+0.02</f>
        <v>0.04</v>
      </c>
      <c r="H3" s="242">
        <f t="shared" ref="H3:BC3" si="0">G3+0.02</f>
        <v>0.06</v>
      </c>
      <c r="I3" s="242">
        <f t="shared" si="0"/>
        <v>0.08</v>
      </c>
      <c r="J3" s="242">
        <f t="shared" si="0"/>
        <v>0.1</v>
      </c>
      <c r="K3" s="242">
        <f t="shared" si="0"/>
        <v>0.12000000000000001</v>
      </c>
      <c r="L3" s="242">
        <f t="shared" si="0"/>
        <v>0.14000000000000001</v>
      </c>
      <c r="M3" s="242">
        <f t="shared" si="0"/>
        <v>0.16</v>
      </c>
      <c r="N3" s="242">
        <f t="shared" si="0"/>
        <v>0.18</v>
      </c>
      <c r="O3" s="242">
        <f t="shared" si="0"/>
        <v>0.19999999999999998</v>
      </c>
      <c r="P3" s="242">
        <f t="shared" si="0"/>
        <v>0.21999999999999997</v>
      </c>
      <c r="Q3" s="242">
        <f t="shared" si="0"/>
        <v>0.23999999999999996</v>
      </c>
      <c r="R3" s="242">
        <f t="shared" si="0"/>
        <v>0.25999999999999995</v>
      </c>
      <c r="S3" s="242">
        <f t="shared" si="0"/>
        <v>0.27999999999999997</v>
      </c>
      <c r="T3" s="242">
        <f t="shared" si="0"/>
        <v>0.3</v>
      </c>
      <c r="U3" s="242">
        <f t="shared" si="0"/>
        <v>0.32</v>
      </c>
      <c r="V3" s="242">
        <f t="shared" si="0"/>
        <v>0.34</v>
      </c>
      <c r="W3" s="242">
        <f t="shared" si="0"/>
        <v>0.36000000000000004</v>
      </c>
      <c r="X3" s="242">
        <f t="shared" si="0"/>
        <v>0.38000000000000006</v>
      </c>
      <c r="Y3" s="242">
        <f t="shared" si="0"/>
        <v>0.40000000000000008</v>
      </c>
      <c r="Z3" s="242">
        <f t="shared" si="0"/>
        <v>0.4200000000000001</v>
      </c>
      <c r="AA3" s="242">
        <f t="shared" si="0"/>
        <v>0.44000000000000011</v>
      </c>
      <c r="AB3" s="242">
        <f t="shared" si="0"/>
        <v>0.46000000000000013</v>
      </c>
      <c r="AC3" s="242">
        <f t="shared" si="0"/>
        <v>0.48000000000000015</v>
      </c>
      <c r="AD3" s="242">
        <f t="shared" si="0"/>
        <v>0.50000000000000011</v>
      </c>
      <c r="AE3" s="242">
        <f t="shared" si="0"/>
        <v>0.52000000000000013</v>
      </c>
      <c r="AF3" s="242">
        <f t="shared" si="0"/>
        <v>0.54000000000000015</v>
      </c>
      <c r="AG3" s="242">
        <f t="shared" si="0"/>
        <v>0.56000000000000016</v>
      </c>
      <c r="AH3" s="242">
        <f t="shared" si="0"/>
        <v>0.58000000000000018</v>
      </c>
      <c r="AI3" s="242">
        <f t="shared" si="0"/>
        <v>0.6000000000000002</v>
      </c>
      <c r="AJ3" s="242">
        <f t="shared" si="0"/>
        <v>0.62000000000000022</v>
      </c>
      <c r="AK3" s="242">
        <f t="shared" si="0"/>
        <v>0.64000000000000024</v>
      </c>
      <c r="AL3" s="242">
        <f t="shared" si="0"/>
        <v>0.66000000000000025</v>
      </c>
      <c r="AM3" s="242">
        <f t="shared" si="0"/>
        <v>0.68000000000000027</v>
      </c>
      <c r="AN3" s="242">
        <f t="shared" si="0"/>
        <v>0.70000000000000029</v>
      </c>
      <c r="AO3" s="242">
        <f t="shared" si="0"/>
        <v>0.72000000000000031</v>
      </c>
      <c r="AP3" s="242">
        <f t="shared" si="0"/>
        <v>0.74000000000000032</v>
      </c>
      <c r="AQ3" s="242">
        <f t="shared" si="0"/>
        <v>0.76000000000000034</v>
      </c>
      <c r="AR3" s="242">
        <f t="shared" si="0"/>
        <v>0.78000000000000036</v>
      </c>
      <c r="AS3" s="242">
        <f t="shared" si="0"/>
        <v>0.80000000000000038</v>
      </c>
      <c r="AT3" s="242">
        <f t="shared" si="0"/>
        <v>0.8200000000000004</v>
      </c>
      <c r="AU3" s="242">
        <f t="shared" si="0"/>
        <v>0.84000000000000041</v>
      </c>
      <c r="AV3" s="242">
        <f t="shared" si="0"/>
        <v>0.86000000000000043</v>
      </c>
      <c r="AW3" s="242">
        <f t="shared" si="0"/>
        <v>0.88000000000000045</v>
      </c>
      <c r="AX3" s="242">
        <f t="shared" si="0"/>
        <v>0.90000000000000047</v>
      </c>
      <c r="AY3" s="242">
        <f t="shared" si="0"/>
        <v>0.92000000000000048</v>
      </c>
      <c r="AZ3" s="242">
        <f t="shared" si="0"/>
        <v>0.9400000000000005</v>
      </c>
      <c r="BA3" s="242">
        <f t="shared" si="0"/>
        <v>0.96000000000000052</v>
      </c>
      <c r="BB3" s="242">
        <f t="shared" si="0"/>
        <v>0.98000000000000054</v>
      </c>
      <c r="BC3" s="242">
        <f t="shared" si="0"/>
        <v>1.0000000000000004</v>
      </c>
      <c r="BD3" s="174"/>
      <c r="BE3" s="165"/>
      <c r="BF3" s="165"/>
      <c r="BG3" s="165"/>
    </row>
    <row r="4" spans="1:59" ht="38.25" customHeight="1">
      <c r="A4" s="318"/>
      <c r="B4" s="321"/>
      <c r="C4" s="324"/>
      <c r="D4" s="266"/>
      <c r="E4" s="243"/>
      <c r="F4" s="244"/>
      <c r="G4" s="244"/>
      <c r="H4" s="244"/>
      <c r="I4" s="244"/>
      <c r="J4" s="325">
        <v>0.1</v>
      </c>
      <c r="K4" s="325"/>
      <c r="L4" s="244"/>
      <c r="M4" s="244"/>
      <c r="N4" s="244"/>
      <c r="O4" s="325">
        <v>0.2</v>
      </c>
      <c r="P4" s="325"/>
      <c r="Q4" s="244"/>
      <c r="R4" s="244"/>
      <c r="S4" s="244"/>
      <c r="T4" s="313">
        <v>0.3</v>
      </c>
      <c r="U4" s="313"/>
      <c r="V4" s="244"/>
      <c r="W4" s="244"/>
      <c r="X4" s="244"/>
      <c r="Y4" s="313">
        <v>0.4</v>
      </c>
      <c r="Z4" s="313"/>
      <c r="AA4" s="244"/>
      <c r="AB4" s="244"/>
      <c r="AC4" s="244"/>
      <c r="AD4" s="313">
        <v>0.5</v>
      </c>
      <c r="AE4" s="313"/>
      <c r="AF4" s="244"/>
      <c r="AG4" s="244"/>
      <c r="AH4" s="244"/>
      <c r="AI4" s="313">
        <v>0.6</v>
      </c>
      <c r="AJ4" s="313"/>
      <c r="AK4" s="244"/>
      <c r="AL4" s="244"/>
      <c r="AM4" s="244"/>
      <c r="AN4" s="313">
        <v>0.7</v>
      </c>
      <c r="AO4" s="313"/>
      <c r="AP4" s="244"/>
      <c r="AQ4" s="244"/>
      <c r="AR4" s="244"/>
      <c r="AS4" s="313">
        <v>0.8</v>
      </c>
      <c r="AT4" s="313"/>
      <c r="AU4" s="244"/>
      <c r="AV4" s="244"/>
      <c r="AW4" s="244"/>
      <c r="AX4" s="313">
        <v>0.9</v>
      </c>
      <c r="AY4" s="313"/>
      <c r="AZ4" s="244"/>
      <c r="BA4" s="244"/>
      <c r="BB4" s="244"/>
      <c r="BC4" s="245" t="s">
        <v>492</v>
      </c>
      <c r="BD4" s="187"/>
    </row>
    <row r="5" spans="1:59" ht="42" customHeight="1" thickBot="1">
      <c r="A5" s="227" t="s">
        <v>483</v>
      </c>
      <c r="B5" s="202" t="s">
        <v>480</v>
      </c>
      <c r="C5" s="257"/>
      <c r="D5" s="222">
        <f>取組ﾁｪｯｸｼｰﾄ改訂版!$L$4</f>
        <v>0</v>
      </c>
      <c r="E5" s="176"/>
      <c r="F5" s="166"/>
      <c r="G5" s="166"/>
      <c r="H5" s="166"/>
      <c r="I5" s="166"/>
      <c r="J5" s="166"/>
      <c r="K5" s="170"/>
      <c r="L5" s="166"/>
      <c r="M5" s="166"/>
      <c r="N5" s="166"/>
      <c r="O5" s="171"/>
      <c r="P5" s="166"/>
      <c r="Q5" s="166"/>
      <c r="R5" s="166"/>
      <c r="S5" s="166"/>
      <c r="T5" s="166"/>
      <c r="U5" s="170"/>
      <c r="V5" s="166"/>
      <c r="W5" s="166"/>
      <c r="X5" s="166"/>
      <c r="Y5" s="171"/>
      <c r="Z5" s="166"/>
      <c r="AA5" s="166"/>
      <c r="AB5" s="166"/>
      <c r="AC5" s="166"/>
      <c r="AD5" s="166"/>
      <c r="AE5" s="170"/>
      <c r="AF5" s="166"/>
      <c r="AG5" s="166"/>
      <c r="AH5" s="166"/>
      <c r="AI5" s="171"/>
      <c r="AJ5" s="166"/>
      <c r="AK5" s="166"/>
      <c r="AL5" s="166"/>
      <c r="AM5" s="166"/>
      <c r="AN5" s="166"/>
      <c r="AO5" s="170"/>
      <c r="AP5" s="166"/>
      <c r="AQ5" s="166"/>
      <c r="AR5" s="166"/>
      <c r="AS5" s="171"/>
      <c r="AT5" s="166"/>
      <c r="AU5" s="166"/>
      <c r="AV5" s="166"/>
      <c r="AW5" s="166"/>
      <c r="AX5" s="166"/>
      <c r="AY5" s="170"/>
      <c r="AZ5" s="166"/>
      <c r="BA5" s="166"/>
      <c r="BB5" s="166"/>
      <c r="BC5" s="166"/>
      <c r="BD5" s="177"/>
    </row>
    <row r="6" spans="1:59" ht="21" hidden="1" customHeight="1">
      <c r="A6" s="175"/>
      <c r="B6" s="195"/>
      <c r="C6" s="258" t="s">
        <v>0</v>
      </c>
      <c r="D6" s="223"/>
      <c r="E6" s="178"/>
      <c r="F6" s="167"/>
      <c r="G6" s="167"/>
      <c r="H6" s="167"/>
      <c r="I6" s="167"/>
      <c r="J6" s="167"/>
      <c r="K6" s="172"/>
      <c r="L6" s="167"/>
      <c r="M6" s="167"/>
      <c r="N6" s="167"/>
      <c r="O6" s="173"/>
      <c r="P6" s="167"/>
      <c r="Q6" s="167"/>
      <c r="R6" s="167"/>
      <c r="S6" s="167"/>
      <c r="T6" s="167"/>
      <c r="U6" s="172"/>
      <c r="V6" s="167"/>
      <c r="W6" s="167"/>
      <c r="X6" s="167"/>
      <c r="Y6" s="173"/>
      <c r="Z6" s="167"/>
      <c r="AA6" s="167"/>
      <c r="AB6" s="167"/>
      <c r="AC6" s="167"/>
      <c r="AD6" s="167"/>
      <c r="AE6" s="172"/>
      <c r="AF6" s="167"/>
      <c r="AG6" s="167"/>
      <c r="AH6" s="167"/>
      <c r="AI6" s="173"/>
      <c r="AJ6" s="167"/>
      <c r="AK6" s="167"/>
      <c r="AL6" s="167"/>
      <c r="AM6" s="167"/>
      <c r="AN6" s="167"/>
      <c r="AO6" s="172"/>
      <c r="AP6" s="167"/>
      <c r="AQ6" s="167"/>
      <c r="AR6" s="167"/>
      <c r="AS6" s="173"/>
      <c r="AT6" s="167"/>
      <c r="AU6" s="167"/>
      <c r="AV6" s="167"/>
      <c r="AW6" s="167"/>
      <c r="AX6" s="167"/>
      <c r="AY6" s="172"/>
      <c r="AZ6" s="167"/>
      <c r="BA6" s="167"/>
      <c r="BB6" s="167"/>
      <c r="BC6" s="167"/>
      <c r="BD6" s="177"/>
    </row>
    <row r="7" spans="1:59" ht="21" hidden="1" customHeight="1">
      <c r="A7" s="175"/>
      <c r="B7" s="195"/>
      <c r="C7" s="258" t="s">
        <v>1</v>
      </c>
      <c r="D7" s="223"/>
      <c r="E7" s="176"/>
      <c r="F7" s="167"/>
      <c r="G7" s="167"/>
      <c r="H7" s="167"/>
      <c r="I7" s="167"/>
      <c r="J7" s="167"/>
      <c r="K7" s="172"/>
      <c r="L7" s="167"/>
      <c r="M7" s="167"/>
      <c r="N7" s="167"/>
      <c r="O7" s="173"/>
      <c r="P7" s="167"/>
      <c r="Q7" s="167"/>
      <c r="R7" s="167"/>
      <c r="S7" s="167"/>
      <c r="T7" s="167"/>
      <c r="U7" s="172"/>
      <c r="V7" s="167"/>
      <c r="W7" s="167"/>
      <c r="X7" s="167"/>
      <c r="Y7" s="173"/>
      <c r="Z7" s="167"/>
      <c r="AA7" s="167"/>
      <c r="AB7" s="167"/>
      <c r="AC7" s="167"/>
      <c r="AD7" s="167"/>
      <c r="AE7" s="172"/>
      <c r="AF7" s="167"/>
      <c r="AG7" s="167"/>
      <c r="AH7" s="167"/>
      <c r="AI7" s="173"/>
      <c r="AJ7" s="167"/>
      <c r="AK7" s="167"/>
      <c r="AL7" s="167"/>
      <c r="AM7" s="167"/>
      <c r="AN7" s="167"/>
      <c r="AO7" s="172"/>
      <c r="AP7" s="167"/>
      <c r="AQ7" s="167"/>
      <c r="AR7" s="167"/>
      <c r="AS7" s="173"/>
      <c r="AT7" s="167"/>
      <c r="AU7" s="167"/>
      <c r="AV7" s="167"/>
      <c r="AW7" s="167"/>
      <c r="AX7" s="167"/>
      <c r="AY7" s="172"/>
      <c r="AZ7" s="167"/>
      <c r="BA7" s="167"/>
      <c r="BB7" s="167"/>
      <c r="BC7" s="167"/>
      <c r="BD7" s="177"/>
    </row>
    <row r="8" spans="1:59" ht="21" hidden="1" customHeight="1">
      <c r="A8" s="175"/>
      <c r="B8" s="195"/>
      <c r="C8" s="258" t="s">
        <v>2</v>
      </c>
      <c r="D8" s="223"/>
      <c r="E8" s="176"/>
      <c r="F8" s="167"/>
      <c r="G8" s="167"/>
      <c r="H8" s="167"/>
      <c r="I8" s="167"/>
      <c r="J8" s="167"/>
      <c r="K8" s="172"/>
      <c r="L8" s="167"/>
      <c r="M8" s="167"/>
      <c r="N8" s="167"/>
      <c r="O8" s="173"/>
      <c r="P8" s="167"/>
      <c r="Q8" s="167"/>
      <c r="R8" s="167"/>
      <c r="S8" s="167"/>
      <c r="T8" s="167"/>
      <c r="U8" s="172"/>
      <c r="V8" s="167"/>
      <c r="W8" s="167"/>
      <c r="X8" s="167"/>
      <c r="Y8" s="173"/>
      <c r="Z8" s="167"/>
      <c r="AA8" s="167"/>
      <c r="AB8" s="167"/>
      <c r="AC8" s="167"/>
      <c r="AD8" s="167"/>
      <c r="AE8" s="172"/>
      <c r="AF8" s="167"/>
      <c r="AG8" s="167"/>
      <c r="AH8" s="167"/>
      <c r="AI8" s="173"/>
      <c r="AJ8" s="167"/>
      <c r="AK8" s="167"/>
      <c r="AL8" s="167"/>
      <c r="AM8" s="167"/>
      <c r="AN8" s="167"/>
      <c r="AO8" s="172"/>
      <c r="AP8" s="167"/>
      <c r="AQ8" s="167"/>
      <c r="AR8" s="167"/>
      <c r="AS8" s="173"/>
      <c r="AT8" s="167"/>
      <c r="AU8" s="167"/>
      <c r="AV8" s="167"/>
      <c r="AW8" s="167"/>
      <c r="AX8" s="167"/>
      <c r="AY8" s="172"/>
      <c r="AZ8" s="167"/>
      <c r="BA8" s="167"/>
      <c r="BB8" s="167"/>
      <c r="BC8" s="167"/>
      <c r="BD8" s="177"/>
    </row>
    <row r="9" spans="1:59" ht="21" hidden="1" customHeight="1">
      <c r="A9" s="175"/>
      <c r="B9" s="195"/>
      <c r="C9" s="258" t="s">
        <v>3</v>
      </c>
      <c r="D9" s="223"/>
      <c r="E9" s="176"/>
      <c r="F9" s="167"/>
      <c r="G9" s="167"/>
      <c r="H9" s="167"/>
      <c r="I9" s="167"/>
      <c r="J9" s="167"/>
      <c r="K9" s="172"/>
      <c r="L9" s="167"/>
      <c r="M9" s="167"/>
      <c r="N9" s="167"/>
      <c r="O9" s="173"/>
      <c r="P9" s="167"/>
      <c r="Q9" s="167"/>
      <c r="R9" s="167"/>
      <c r="S9" s="167"/>
      <c r="T9" s="167"/>
      <c r="U9" s="172"/>
      <c r="V9" s="167"/>
      <c r="W9" s="167"/>
      <c r="X9" s="167"/>
      <c r="Y9" s="173"/>
      <c r="Z9" s="167"/>
      <c r="AA9" s="167"/>
      <c r="AB9" s="167"/>
      <c r="AC9" s="167"/>
      <c r="AD9" s="167"/>
      <c r="AE9" s="172"/>
      <c r="AF9" s="167"/>
      <c r="AG9" s="167"/>
      <c r="AH9" s="167"/>
      <c r="AI9" s="173"/>
      <c r="AJ9" s="167"/>
      <c r="AK9" s="167"/>
      <c r="AL9" s="167"/>
      <c r="AM9" s="167"/>
      <c r="AN9" s="167"/>
      <c r="AO9" s="172"/>
      <c r="AP9" s="167"/>
      <c r="AQ9" s="167"/>
      <c r="AR9" s="167"/>
      <c r="AS9" s="173"/>
      <c r="AT9" s="167"/>
      <c r="AU9" s="167"/>
      <c r="AV9" s="167"/>
      <c r="AW9" s="167"/>
      <c r="AX9" s="167"/>
      <c r="AY9" s="172"/>
      <c r="AZ9" s="167"/>
      <c r="BA9" s="167"/>
      <c r="BB9" s="167"/>
      <c r="BC9" s="167"/>
      <c r="BD9" s="177"/>
    </row>
    <row r="10" spans="1:59" ht="21" hidden="1" customHeight="1">
      <c r="A10" s="175"/>
      <c r="B10" s="195"/>
      <c r="C10" s="258" t="s">
        <v>4</v>
      </c>
      <c r="D10" s="223"/>
      <c r="E10" s="176"/>
      <c r="F10" s="167"/>
      <c r="G10" s="167"/>
      <c r="H10" s="167"/>
      <c r="I10" s="167"/>
      <c r="J10" s="167"/>
      <c r="K10" s="172"/>
      <c r="L10" s="167"/>
      <c r="M10" s="167"/>
      <c r="N10" s="167"/>
      <c r="O10" s="173"/>
      <c r="P10" s="167"/>
      <c r="Q10" s="167"/>
      <c r="R10" s="167"/>
      <c r="S10" s="167"/>
      <c r="T10" s="167"/>
      <c r="U10" s="172"/>
      <c r="V10" s="167"/>
      <c r="W10" s="167"/>
      <c r="X10" s="167"/>
      <c r="Y10" s="173"/>
      <c r="Z10" s="167"/>
      <c r="AA10" s="167"/>
      <c r="AB10" s="167"/>
      <c r="AC10" s="167"/>
      <c r="AD10" s="167"/>
      <c r="AE10" s="172"/>
      <c r="AF10" s="167"/>
      <c r="AG10" s="167"/>
      <c r="AH10" s="167"/>
      <c r="AI10" s="173"/>
      <c r="AJ10" s="167"/>
      <c r="AK10" s="167"/>
      <c r="AL10" s="167"/>
      <c r="AM10" s="167"/>
      <c r="AN10" s="167"/>
      <c r="AO10" s="172"/>
      <c r="AP10" s="167"/>
      <c r="AQ10" s="167"/>
      <c r="AR10" s="167"/>
      <c r="AS10" s="173"/>
      <c r="AT10" s="167"/>
      <c r="AU10" s="167"/>
      <c r="AV10" s="167"/>
      <c r="AW10" s="167"/>
      <c r="AX10" s="167"/>
      <c r="AY10" s="172"/>
      <c r="AZ10" s="167"/>
      <c r="BA10" s="167"/>
      <c r="BB10" s="167"/>
      <c r="BC10" s="167"/>
      <c r="BD10" s="177"/>
    </row>
    <row r="11" spans="1:59" ht="21" hidden="1" customHeight="1">
      <c r="A11" s="175"/>
      <c r="B11" s="195"/>
      <c r="C11" s="258" t="s">
        <v>195</v>
      </c>
      <c r="D11" s="223"/>
      <c r="E11" s="178"/>
      <c r="F11" s="167"/>
      <c r="G11" s="167"/>
      <c r="H11" s="167"/>
      <c r="I11" s="167"/>
      <c r="J11" s="167"/>
      <c r="K11" s="172"/>
      <c r="L11" s="167"/>
      <c r="M11" s="167"/>
      <c r="N11" s="167"/>
      <c r="O11" s="173"/>
      <c r="P11" s="167"/>
      <c r="Q11" s="167"/>
      <c r="R11" s="167"/>
      <c r="S11" s="167"/>
      <c r="T11" s="167"/>
      <c r="U11" s="172"/>
      <c r="V11" s="167"/>
      <c r="W11" s="167"/>
      <c r="X11" s="167"/>
      <c r="Y11" s="173"/>
      <c r="Z11" s="167"/>
      <c r="AA11" s="167"/>
      <c r="AB11" s="167"/>
      <c r="AC11" s="167"/>
      <c r="AD11" s="167"/>
      <c r="AE11" s="172"/>
      <c r="AF11" s="167"/>
      <c r="AG11" s="167"/>
      <c r="AH11" s="167"/>
      <c r="AI11" s="173"/>
      <c r="AJ11" s="167"/>
      <c r="AK11" s="167"/>
      <c r="AL11" s="167"/>
      <c r="AM11" s="167"/>
      <c r="AN11" s="167"/>
      <c r="AO11" s="172"/>
      <c r="AP11" s="167"/>
      <c r="AQ11" s="167"/>
      <c r="AR11" s="167"/>
      <c r="AS11" s="173"/>
      <c r="AT11" s="167"/>
      <c r="AU11" s="167"/>
      <c r="AV11" s="167"/>
      <c r="AW11" s="167"/>
      <c r="AX11" s="167"/>
      <c r="AY11" s="172"/>
      <c r="AZ11" s="167"/>
      <c r="BA11" s="167"/>
      <c r="BB11" s="167"/>
      <c r="BC11" s="167"/>
      <c r="BD11" s="177"/>
    </row>
    <row r="12" spans="1:59" ht="42" customHeight="1" thickTop="1" thickBot="1">
      <c r="A12" s="175"/>
      <c r="B12" s="195" t="s">
        <v>438</v>
      </c>
      <c r="C12" s="258"/>
      <c r="D12" s="223">
        <f>取組ﾁｪｯｸｼｰﾄ改訂版!$L$11</f>
        <v>0</v>
      </c>
      <c r="E12" s="176"/>
      <c r="F12" s="166"/>
      <c r="G12" s="166"/>
      <c r="H12" s="166"/>
      <c r="I12" s="166"/>
      <c r="J12" s="166"/>
      <c r="K12" s="170"/>
      <c r="L12" s="166"/>
      <c r="M12" s="166"/>
      <c r="N12" s="166"/>
      <c r="O12" s="171"/>
      <c r="P12" s="166"/>
      <c r="Q12" s="166"/>
      <c r="R12" s="166"/>
      <c r="S12" s="166"/>
      <c r="T12" s="166"/>
      <c r="U12" s="170"/>
      <c r="V12" s="166"/>
      <c r="W12" s="166"/>
      <c r="X12" s="166"/>
      <c r="Y12" s="171"/>
      <c r="Z12" s="166"/>
      <c r="AA12" s="166"/>
      <c r="AB12" s="166"/>
      <c r="AC12" s="166"/>
      <c r="AD12" s="166"/>
      <c r="AE12" s="170"/>
      <c r="AF12" s="166"/>
      <c r="AG12" s="166"/>
      <c r="AH12" s="166"/>
      <c r="AI12" s="171"/>
      <c r="AJ12" s="166"/>
      <c r="AK12" s="166"/>
      <c r="AL12" s="166"/>
      <c r="AM12" s="166"/>
      <c r="AN12" s="166"/>
      <c r="AO12" s="170"/>
      <c r="AP12" s="166"/>
      <c r="AQ12" s="166"/>
      <c r="AR12" s="166"/>
      <c r="AS12" s="171"/>
      <c r="AT12" s="166"/>
      <c r="AU12" s="166"/>
      <c r="AV12" s="166"/>
      <c r="AW12" s="166"/>
      <c r="AX12" s="166"/>
      <c r="AY12" s="170"/>
      <c r="AZ12" s="166"/>
      <c r="BA12" s="166"/>
      <c r="BB12" s="166"/>
      <c r="BC12" s="166"/>
      <c r="BD12" s="177"/>
    </row>
    <row r="13" spans="1:59" ht="21" hidden="1" customHeight="1">
      <c r="A13" s="175"/>
      <c r="B13" s="195"/>
      <c r="C13" s="258" t="s">
        <v>5</v>
      </c>
      <c r="D13" s="223"/>
      <c r="E13" s="178"/>
      <c r="F13" s="167"/>
      <c r="G13" s="167"/>
      <c r="H13" s="167"/>
      <c r="I13" s="167"/>
      <c r="J13" s="167"/>
      <c r="K13" s="172"/>
      <c r="L13" s="167"/>
      <c r="M13" s="167"/>
      <c r="N13" s="167"/>
      <c r="O13" s="173"/>
      <c r="P13" s="167"/>
      <c r="Q13" s="167"/>
      <c r="R13" s="167"/>
      <c r="S13" s="167"/>
      <c r="T13" s="167"/>
      <c r="U13" s="172"/>
      <c r="V13" s="167"/>
      <c r="W13" s="167"/>
      <c r="X13" s="167"/>
      <c r="Y13" s="173"/>
      <c r="Z13" s="167"/>
      <c r="AA13" s="167"/>
      <c r="AB13" s="167"/>
      <c r="AC13" s="167"/>
      <c r="AD13" s="167"/>
      <c r="AE13" s="172"/>
      <c r="AF13" s="167"/>
      <c r="AG13" s="167"/>
      <c r="AH13" s="167"/>
      <c r="AI13" s="173"/>
      <c r="AJ13" s="167"/>
      <c r="AK13" s="167"/>
      <c r="AL13" s="167"/>
      <c r="AM13" s="167"/>
      <c r="AN13" s="167"/>
      <c r="AO13" s="172"/>
      <c r="AP13" s="167"/>
      <c r="AQ13" s="167"/>
      <c r="AR13" s="167"/>
      <c r="AS13" s="173"/>
      <c r="AT13" s="167"/>
      <c r="AU13" s="167"/>
      <c r="AV13" s="167"/>
      <c r="AW13" s="167"/>
      <c r="AX13" s="167"/>
      <c r="AY13" s="172"/>
      <c r="AZ13" s="167"/>
      <c r="BA13" s="167"/>
      <c r="BB13" s="167"/>
      <c r="BC13" s="167"/>
      <c r="BD13" s="177"/>
    </row>
    <row r="14" spans="1:59" ht="21" hidden="1" customHeight="1">
      <c r="A14" s="175"/>
      <c r="B14" s="195"/>
      <c r="C14" s="258" t="s">
        <v>439</v>
      </c>
      <c r="D14" s="223"/>
      <c r="E14" s="176"/>
      <c r="F14" s="167"/>
      <c r="G14" s="167"/>
      <c r="H14" s="167"/>
      <c r="I14" s="167"/>
      <c r="J14" s="167"/>
      <c r="K14" s="172"/>
      <c r="L14" s="167"/>
      <c r="M14" s="167"/>
      <c r="N14" s="167"/>
      <c r="O14" s="173"/>
      <c r="P14" s="167"/>
      <c r="Q14" s="167"/>
      <c r="R14" s="167"/>
      <c r="S14" s="167"/>
      <c r="T14" s="167"/>
      <c r="U14" s="172"/>
      <c r="V14" s="167"/>
      <c r="W14" s="167"/>
      <c r="X14" s="167"/>
      <c r="Y14" s="173"/>
      <c r="Z14" s="167"/>
      <c r="AA14" s="167"/>
      <c r="AB14" s="167"/>
      <c r="AC14" s="167"/>
      <c r="AD14" s="167"/>
      <c r="AE14" s="172"/>
      <c r="AF14" s="167"/>
      <c r="AG14" s="167"/>
      <c r="AH14" s="167"/>
      <c r="AI14" s="173"/>
      <c r="AJ14" s="167"/>
      <c r="AK14" s="167"/>
      <c r="AL14" s="167"/>
      <c r="AM14" s="167"/>
      <c r="AN14" s="167"/>
      <c r="AO14" s="172"/>
      <c r="AP14" s="167"/>
      <c r="AQ14" s="167"/>
      <c r="AR14" s="167"/>
      <c r="AS14" s="173"/>
      <c r="AT14" s="167"/>
      <c r="AU14" s="167"/>
      <c r="AV14" s="167"/>
      <c r="AW14" s="167"/>
      <c r="AX14" s="167"/>
      <c r="AY14" s="172"/>
      <c r="AZ14" s="167"/>
      <c r="BA14" s="167"/>
      <c r="BB14" s="167"/>
      <c r="BC14" s="167"/>
      <c r="BD14" s="177"/>
    </row>
    <row r="15" spans="1:59" ht="21" hidden="1" customHeight="1">
      <c r="A15" s="175"/>
      <c r="B15" s="195"/>
      <c r="C15" s="258" t="s">
        <v>6</v>
      </c>
      <c r="D15" s="223"/>
      <c r="E15" s="176"/>
      <c r="F15" s="167"/>
      <c r="G15" s="167"/>
      <c r="H15" s="167"/>
      <c r="I15" s="167"/>
      <c r="J15" s="167"/>
      <c r="K15" s="172"/>
      <c r="L15" s="167"/>
      <c r="M15" s="167"/>
      <c r="N15" s="167"/>
      <c r="O15" s="173"/>
      <c r="P15" s="167"/>
      <c r="Q15" s="167"/>
      <c r="R15" s="167"/>
      <c r="S15" s="167"/>
      <c r="T15" s="167"/>
      <c r="U15" s="172"/>
      <c r="V15" s="167"/>
      <c r="W15" s="167"/>
      <c r="X15" s="167"/>
      <c r="Y15" s="173"/>
      <c r="Z15" s="167"/>
      <c r="AA15" s="167"/>
      <c r="AB15" s="167"/>
      <c r="AC15" s="167"/>
      <c r="AD15" s="167"/>
      <c r="AE15" s="172"/>
      <c r="AF15" s="167"/>
      <c r="AG15" s="167"/>
      <c r="AH15" s="167"/>
      <c r="AI15" s="173"/>
      <c r="AJ15" s="167"/>
      <c r="AK15" s="167"/>
      <c r="AL15" s="167"/>
      <c r="AM15" s="167"/>
      <c r="AN15" s="167"/>
      <c r="AO15" s="172"/>
      <c r="AP15" s="167"/>
      <c r="AQ15" s="167"/>
      <c r="AR15" s="167"/>
      <c r="AS15" s="173"/>
      <c r="AT15" s="167"/>
      <c r="AU15" s="167"/>
      <c r="AV15" s="167"/>
      <c r="AW15" s="167"/>
      <c r="AX15" s="167"/>
      <c r="AY15" s="172"/>
      <c r="AZ15" s="167"/>
      <c r="BA15" s="167"/>
      <c r="BB15" s="167"/>
      <c r="BC15" s="167"/>
      <c r="BD15" s="177"/>
    </row>
    <row r="16" spans="1:59" ht="21" hidden="1" customHeight="1">
      <c r="A16" s="175"/>
      <c r="B16" s="195"/>
      <c r="C16" s="258" t="s">
        <v>7</v>
      </c>
      <c r="D16" s="223"/>
      <c r="E16" s="176"/>
      <c r="F16" s="167"/>
      <c r="G16" s="167"/>
      <c r="H16" s="167"/>
      <c r="I16" s="167"/>
      <c r="J16" s="167"/>
      <c r="K16" s="172"/>
      <c r="L16" s="167"/>
      <c r="M16" s="167"/>
      <c r="N16" s="167"/>
      <c r="O16" s="173"/>
      <c r="P16" s="167"/>
      <c r="Q16" s="167"/>
      <c r="R16" s="167"/>
      <c r="S16" s="167"/>
      <c r="T16" s="167"/>
      <c r="U16" s="172"/>
      <c r="V16" s="167"/>
      <c r="W16" s="167"/>
      <c r="X16" s="167"/>
      <c r="Y16" s="173"/>
      <c r="Z16" s="167"/>
      <c r="AA16" s="167"/>
      <c r="AB16" s="167"/>
      <c r="AC16" s="167"/>
      <c r="AD16" s="167"/>
      <c r="AE16" s="172"/>
      <c r="AF16" s="167"/>
      <c r="AG16" s="167"/>
      <c r="AH16" s="167"/>
      <c r="AI16" s="173"/>
      <c r="AJ16" s="167"/>
      <c r="AK16" s="167"/>
      <c r="AL16" s="167"/>
      <c r="AM16" s="167"/>
      <c r="AN16" s="167"/>
      <c r="AO16" s="172"/>
      <c r="AP16" s="167"/>
      <c r="AQ16" s="167"/>
      <c r="AR16" s="167"/>
      <c r="AS16" s="173"/>
      <c r="AT16" s="167"/>
      <c r="AU16" s="167"/>
      <c r="AV16" s="167"/>
      <c r="AW16" s="167"/>
      <c r="AX16" s="167"/>
      <c r="AY16" s="172"/>
      <c r="AZ16" s="167"/>
      <c r="BA16" s="167"/>
      <c r="BB16" s="167"/>
      <c r="BC16" s="167"/>
      <c r="BD16" s="177"/>
    </row>
    <row r="17" spans="1:56" ht="21" hidden="1" customHeight="1">
      <c r="A17" s="175"/>
      <c r="B17" s="195"/>
      <c r="C17" s="258" t="s">
        <v>8</v>
      </c>
      <c r="D17" s="223"/>
      <c r="E17" s="176"/>
      <c r="F17" s="167"/>
      <c r="G17" s="167"/>
      <c r="H17" s="167"/>
      <c r="I17" s="167"/>
      <c r="J17" s="167"/>
      <c r="K17" s="172"/>
      <c r="L17" s="167"/>
      <c r="M17" s="167"/>
      <c r="N17" s="167"/>
      <c r="O17" s="173"/>
      <c r="P17" s="167"/>
      <c r="Q17" s="167"/>
      <c r="R17" s="167"/>
      <c r="S17" s="167"/>
      <c r="T17" s="167"/>
      <c r="U17" s="172"/>
      <c r="V17" s="167"/>
      <c r="W17" s="167"/>
      <c r="X17" s="167"/>
      <c r="Y17" s="173"/>
      <c r="Z17" s="167"/>
      <c r="AA17" s="167"/>
      <c r="AB17" s="167"/>
      <c r="AC17" s="167"/>
      <c r="AD17" s="167"/>
      <c r="AE17" s="172"/>
      <c r="AF17" s="167"/>
      <c r="AG17" s="167"/>
      <c r="AH17" s="167"/>
      <c r="AI17" s="173"/>
      <c r="AJ17" s="167"/>
      <c r="AK17" s="167"/>
      <c r="AL17" s="167"/>
      <c r="AM17" s="167"/>
      <c r="AN17" s="167"/>
      <c r="AO17" s="172"/>
      <c r="AP17" s="167"/>
      <c r="AQ17" s="167"/>
      <c r="AR17" s="167"/>
      <c r="AS17" s="173"/>
      <c r="AT17" s="167"/>
      <c r="AU17" s="167"/>
      <c r="AV17" s="167"/>
      <c r="AW17" s="167"/>
      <c r="AX17" s="167"/>
      <c r="AY17" s="172"/>
      <c r="AZ17" s="167"/>
      <c r="BA17" s="167"/>
      <c r="BB17" s="167"/>
      <c r="BC17" s="167"/>
      <c r="BD17" s="177"/>
    </row>
    <row r="18" spans="1:56" ht="21" hidden="1" customHeight="1">
      <c r="A18" s="175"/>
      <c r="B18" s="195"/>
      <c r="C18" s="258" t="s">
        <v>9</v>
      </c>
      <c r="D18" s="223"/>
      <c r="E18" s="176"/>
      <c r="F18" s="167"/>
      <c r="G18" s="167"/>
      <c r="H18" s="167"/>
      <c r="I18" s="167"/>
      <c r="J18" s="167"/>
      <c r="K18" s="172"/>
      <c r="L18" s="167"/>
      <c r="M18" s="167"/>
      <c r="N18" s="167"/>
      <c r="O18" s="173"/>
      <c r="P18" s="167"/>
      <c r="Q18" s="167"/>
      <c r="R18" s="167"/>
      <c r="S18" s="167"/>
      <c r="T18" s="167"/>
      <c r="U18" s="172"/>
      <c r="V18" s="167"/>
      <c r="W18" s="167"/>
      <c r="X18" s="167"/>
      <c r="Y18" s="173"/>
      <c r="Z18" s="167"/>
      <c r="AA18" s="167"/>
      <c r="AB18" s="167"/>
      <c r="AC18" s="167"/>
      <c r="AD18" s="167"/>
      <c r="AE18" s="172"/>
      <c r="AF18" s="167"/>
      <c r="AG18" s="167"/>
      <c r="AH18" s="167"/>
      <c r="AI18" s="173"/>
      <c r="AJ18" s="167"/>
      <c r="AK18" s="167"/>
      <c r="AL18" s="167"/>
      <c r="AM18" s="167"/>
      <c r="AN18" s="167"/>
      <c r="AO18" s="172"/>
      <c r="AP18" s="167"/>
      <c r="AQ18" s="167"/>
      <c r="AR18" s="167"/>
      <c r="AS18" s="173"/>
      <c r="AT18" s="167"/>
      <c r="AU18" s="167"/>
      <c r="AV18" s="167"/>
      <c r="AW18" s="167"/>
      <c r="AX18" s="167"/>
      <c r="AY18" s="172"/>
      <c r="AZ18" s="167"/>
      <c r="BA18" s="167"/>
      <c r="BB18" s="167"/>
      <c r="BC18" s="167"/>
      <c r="BD18" s="177"/>
    </row>
    <row r="19" spans="1:56" ht="21" hidden="1" customHeight="1">
      <c r="A19" s="175"/>
      <c r="B19" s="195"/>
      <c r="C19" s="258" t="s">
        <v>394</v>
      </c>
      <c r="D19" s="223"/>
      <c r="E19" s="178"/>
      <c r="F19" s="167"/>
      <c r="G19" s="167"/>
      <c r="H19" s="167"/>
      <c r="I19" s="167"/>
      <c r="J19" s="167"/>
      <c r="K19" s="172"/>
      <c r="L19" s="167"/>
      <c r="M19" s="167"/>
      <c r="N19" s="167"/>
      <c r="O19" s="173"/>
      <c r="P19" s="167"/>
      <c r="Q19" s="167"/>
      <c r="R19" s="167"/>
      <c r="S19" s="167"/>
      <c r="T19" s="167"/>
      <c r="U19" s="172"/>
      <c r="V19" s="167"/>
      <c r="W19" s="167"/>
      <c r="X19" s="167"/>
      <c r="Y19" s="173"/>
      <c r="Z19" s="167"/>
      <c r="AA19" s="167"/>
      <c r="AB19" s="167"/>
      <c r="AC19" s="167"/>
      <c r="AD19" s="167"/>
      <c r="AE19" s="172"/>
      <c r="AF19" s="167"/>
      <c r="AG19" s="167"/>
      <c r="AH19" s="167"/>
      <c r="AI19" s="173"/>
      <c r="AJ19" s="167"/>
      <c r="AK19" s="167"/>
      <c r="AL19" s="167"/>
      <c r="AM19" s="167"/>
      <c r="AN19" s="167"/>
      <c r="AO19" s="172"/>
      <c r="AP19" s="167"/>
      <c r="AQ19" s="167"/>
      <c r="AR19" s="167"/>
      <c r="AS19" s="173"/>
      <c r="AT19" s="167"/>
      <c r="AU19" s="167"/>
      <c r="AV19" s="167"/>
      <c r="AW19" s="167"/>
      <c r="AX19" s="167"/>
      <c r="AY19" s="172"/>
      <c r="AZ19" s="167"/>
      <c r="BA19" s="167"/>
      <c r="BB19" s="167"/>
      <c r="BC19" s="167"/>
      <c r="BD19" s="177"/>
    </row>
    <row r="20" spans="1:56" ht="42" customHeight="1" thickTop="1" thickBot="1">
      <c r="A20" s="175"/>
      <c r="B20" s="195" t="s">
        <v>440</v>
      </c>
      <c r="C20" s="259"/>
      <c r="D20" s="223">
        <f>取組ﾁｪｯｸｼｰﾄ改訂版!$L$19</f>
        <v>0</v>
      </c>
      <c r="E20" s="178"/>
      <c r="F20" s="166"/>
      <c r="G20" s="166"/>
      <c r="H20" s="166"/>
      <c r="I20" s="166"/>
      <c r="J20" s="166"/>
      <c r="K20" s="170"/>
      <c r="L20" s="166"/>
      <c r="M20" s="166"/>
      <c r="N20" s="166"/>
      <c r="O20" s="171"/>
      <c r="P20" s="166"/>
      <c r="Q20" s="166"/>
      <c r="R20" s="166"/>
      <c r="S20" s="166"/>
      <c r="T20" s="166"/>
      <c r="U20" s="170"/>
      <c r="V20" s="166"/>
      <c r="W20" s="166"/>
      <c r="X20" s="166"/>
      <c r="Y20" s="171"/>
      <c r="Z20" s="166"/>
      <c r="AA20" s="166"/>
      <c r="AB20" s="166"/>
      <c r="AC20" s="166"/>
      <c r="AD20" s="166"/>
      <c r="AE20" s="170"/>
      <c r="AF20" s="166"/>
      <c r="AG20" s="166"/>
      <c r="AH20" s="166"/>
      <c r="AI20" s="171"/>
      <c r="AJ20" s="166"/>
      <c r="AK20" s="166"/>
      <c r="AL20" s="166"/>
      <c r="AM20" s="166"/>
      <c r="AN20" s="166"/>
      <c r="AO20" s="170"/>
      <c r="AP20" s="166"/>
      <c r="AQ20" s="166"/>
      <c r="AR20" s="166"/>
      <c r="AS20" s="171"/>
      <c r="AT20" s="166"/>
      <c r="AU20" s="166"/>
      <c r="AV20" s="166"/>
      <c r="AW20" s="166"/>
      <c r="AX20" s="166"/>
      <c r="AY20" s="170"/>
      <c r="AZ20" s="166"/>
      <c r="BA20" s="166"/>
      <c r="BB20" s="166"/>
      <c r="BC20" s="166"/>
      <c r="BD20" s="177"/>
    </row>
    <row r="21" spans="1:56" ht="21" hidden="1" customHeight="1">
      <c r="A21" s="175"/>
      <c r="B21" s="195"/>
      <c r="C21" s="259" t="s">
        <v>441</v>
      </c>
      <c r="D21" s="223"/>
      <c r="E21" s="178"/>
      <c r="F21" s="167"/>
      <c r="G21" s="167"/>
      <c r="H21" s="167"/>
      <c r="I21" s="167"/>
      <c r="J21" s="167"/>
      <c r="K21" s="172"/>
      <c r="L21" s="167"/>
      <c r="M21" s="167"/>
      <c r="N21" s="167"/>
      <c r="O21" s="173"/>
      <c r="P21" s="167"/>
      <c r="Q21" s="167"/>
      <c r="R21" s="167"/>
      <c r="S21" s="167"/>
      <c r="T21" s="167"/>
      <c r="U21" s="172"/>
      <c r="V21" s="167"/>
      <c r="W21" s="167"/>
      <c r="X21" s="167"/>
      <c r="Y21" s="173"/>
      <c r="Z21" s="167"/>
      <c r="AA21" s="167"/>
      <c r="AB21" s="167"/>
      <c r="AC21" s="167"/>
      <c r="AD21" s="167"/>
      <c r="AE21" s="172"/>
      <c r="AF21" s="167"/>
      <c r="AG21" s="167"/>
      <c r="AH21" s="167"/>
      <c r="AI21" s="173"/>
      <c r="AJ21" s="167"/>
      <c r="AK21" s="167"/>
      <c r="AL21" s="167"/>
      <c r="AM21" s="167"/>
      <c r="AN21" s="167"/>
      <c r="AO21" s="172"/>
      <c r="AP21" s="167"/>
      <c r="AQ21" s="167"/>
      <c r="AR21" s="167"/>
      <c r="AS21" s="173"/>
      <c r="AT21" s="167"/>
      <c r="AU21" s="167"/>
      <c r="AV21" s="167"/>
      <c r="AW21" s="167"/>
      <c r="AX21" s="167"/>
      <c r="AY21" s="172"/>
      <c r="AZ21" s="167"/>
      <c r="BA21" s="167"/>
      <c r="BB21" s="167"/>
      <c r="BC21" s="167"/>
      <c r="BD21" s="177"/>
    </row>
    <row r="22" spans="1:56" ht="21" hidden="1" customHeight="1">
      <c r="A22" s="175"/>
      <c r="B22" s="195"/>
      <c r="C22" s="259" t="s">
        <v>11</v>
      </c>
      <c r="D22" s="223"/>
      <c r="E22" s="178"/>
      <c r="F22" s="167"/>
      <c r="G22" s="167"/>
      <c r="H22" s="167"/>
      <c r="I22" s="167"/>
      <c r="J22" s="167"/>
      <c r="K22" s="172"/>
      <c r="L22" s="167"/>
      <c r="M22" s="167"/>
      <c r="N22" s="167"/>
      <c r="O22" s="173"/>
      <c r="P22" s="167"/>
      <c r="Q22" s="167"/>
      <c r="R22" s="167"/>
      <c r="S22" s="167"/>
      <c r="T22" s="167"/>
      <c r="U22" s="172"/>
      <c r="V22" s="167"/>
      <c r="W22" s="167"/>
      <c r="X22" s="167"/>
      <c r="Y22" s="173"/>
      <c r="Z22" s="167"/>
      <c r="AA22" s="167"/>
      <c r="AB22" s="167"/>
      <c r="AC22" s="167"/>
      <c r="AD22" s="167"/>
      <c r="AE22" s="172"/>
      <c r="AF22" s="167"/>
      <c r="AG22" s="167"/>
      <c r="AH22" s="167"/>
      <c r="AI22" s="173"/>
      <c r="AJ22" s="167"/>
      <c r="AK22" s="167"/>
      <c r="AL22" s="167"/>
      <c r="AM22" s="167"/>
      <c r="AN22" s="167"/>
      <c r="AO22" s="172"/>
      <c r="AP22" s="167"/>
      <c r="AQ22" s="167"/>
      <c r="AR22" s="167"/>
      <c r="AS22" s="173"/>
      <c r="AT22" s="167"/>
      <c r="AU22" s="167"/>
      <c r="AV22" s="167"/>
      <c r="AW22" s="167"/>
      <c r="AX22" s="167"/>
      <c r="AY22" s="172"/>
      <c r="AZ22" s="167"/>
      <c r="BA22" s="167"/>
      <c r="BB22" s="167"/>
      <c r="BC22" s="167"/>
      <c r="BD22" s="177"/>
    </row>
    <row r="23" spans="1:56" ht="21" hidden="1" customHeight="1">
      <c r="A23" s="175"/>
      <c r="B23" s="195"/>
      <c r="C23" s="259" t="s">
        <v>172</v>
      </c>
      <c r="D23" s="223"/>
      <c r="E23" s="178"/>
      <c r="F23" s="167"/>
      <c r="G23" s="167"/>
      <c r="H23" s="167"/>
      <c r="I23" s="167"/>
      <c r="J23" s="167"/>
      <c r="K23" s="172"/>
      <c r="L23" s="167"/>
      <c r="M23" s="167"/>
      <c r="N23" s="167"/>
      <c r="O23" s="173"/>
      <c r="P23" s="167"/>
      <c r="Q23" s="167"/>
      <c r="R23" s="167"/>
      <c r="S23" s="167"/>
      <c r="T23" s="167"/>
      <c r="U23" s="172"/>
      <c r="V23" s="167"/>
      <c r="W23" s="167"/>
      <c r="X23" s="167"/>
      <c r="Y23" s="173"/>
      <c r="Z23" s="167"/>
      <c r="AA23" s="167"/>
      <c r="AB23" s="167"/>
      <c r="AC23" s="167"/>
      <c r="AD23" s="167"/>
      <c r="AE23" s="172"/>
      <c r="AF23" s="167"/>
      <c r="AG23" s="167"/>
      <c r="AH23" s="167"/>
      <c r="AI23" s="173"/>
      <c r="AJ23" s="167"/>
      <c r="AK23" s="167"/>
      <c r="AL23" s="167"/>
      <c r="AM23" s="167"/>
      <c r="AN23" s="167"/>
      <c r="AO23" s="172"/>
      <c r="AP23" s="167"/>
      <c r="AQ23" s="167"/>
      <c r="AR23" s="167"/>
      <c r="AS23" s="173"/>
      <c r="AT23" s="167"/>
      <c r="AU23" s="167"/>
      <c r="AV23" s="167"/>
      <c r="AW23" s="167"/>
      <c r="AX23" s="167"/>
      <c r="AY23" s="172"/>
      <c r="AZ23" s="167"/>
      <c r="BA23" s="167"/>
      <c r="BB23" s="167"/>
      <c r="BC23" s="167"/>
      <c r="BD23" s="177"/>
    </row>
    <row r="24" spans="1:56" ht="21" hidden="1" customHeight="1">
      <c r="A24" s="175"/>
      <c r="B24" s="195"/>
      <c r="C24" s="259" t="s">
        <v>12</v>
      </c>
      <c r="D24" s="223"/>
      <c r="E24" s="178"/>
      <c r="F24" s="167"/>
      <c r="G24" s="167"/>
      <c r="H24" s="167"/>
      <c r="I24" s="167"/>
      <c r="J24" s="167"/>
      <c r="K24" s="172"/>
      <c r="L24" s="167"/>
      <c r="M24" s="167"/>
      <c r="N24" s="167"/>
      <c r="O24" s="173"/>
      <c r="P24" s="167"/>
      <c r="Q24" s="167"/>
      <c r="R24" s="167"/>
      <c r="S24" s="167"/>
      <c r="T24" s="167"/>
      <c r="U24" s="172"/>
      <c r="V24" s="167"/>
      <c r="W24" s="167"/>
      <c r="X24" s="167"/>
      <c r="Y24" s="173"/>
      <c r="Z24" s="167"/>
      <c r="AA24" s="167"/>
      <c r="AB24" s="167"/>
      <c r="AC24" s="167"/>
      <c r="AD24" s="167"/>
      <c r="AE24" s="172"/>
      <c r="AF24" s="167"/>
      <c r="AG24" s="167"/>
      <c r="AH24" s="167"/>
      <c r="AI24" s="173"/>
      <c r="AJ24" s="167"/>
      <c r="AK24" s="167"/>
      <c r="AL24" s="167"/>
      <c r="AM24" s="167"/>
      <c r="AN24" s="167"/>
      <c r="AO24" s="172"/>
      <c r="AP24" s="167"/>
      <c r="AQ24" s="167"/>
      <c r="AR24" s="167"/>
      <c r="AS24" s="173"/>
      <c r="AT24" s="167"/>
      <c r="AU24" s="167"/>
      <c r="AV24" s="167"/>
      <c r="AW24" s="167"/>
      <c r="AX24" s="167"/>
      <c r="AY24" s="172"/>
      <c r="AZ24" s="167"/>
      <c r="BA24" s="167"/>
      <c r="BB24" s="167"/>
      <c r="BC24" s="167"/>
      <c r="BD24" s="177"/>
    </row>
    <row r="25" spans="1:56" ht="21" hidden="1" customHeight="1">
      <c r="A25" s="175"/>
      <c r="B25" s="195"/>
      <c r="C25" s="259" t="s">
        <v>13</v>
      </c>
      <c r="D25" s="223"/>
      <c r="E25" s="178"/>
      <c r="F25" s="167"/>
      <c r="G25" s="167"/>
      <c r="H25" s="167"/>
      <c r="I25" s="167"/>
      <c r="J25" s="167"/>
      <c r="K25" s="172"/>
      <c r="L25" s="167"/>
      <c r="M25" s="167"/>
      <c r="N25" s="167"/>
      <c r="O25" s="173"/>
      <c r="P25" s="167"/>
      <c r="Q25" s="167"/>
      <c r="R25" s="167"/>
      <c r="S25" s="167"/>
      <c r="T25" s="167"/>
      <c r="U25" s="172"/>
      <c r="V25" s="167"/>
      <c r="W25" s="167"/>
      <c r="X25" s="167"/>
      <c r="Y25" s="173"/>
      <c r="Z25" s="167"/>
      <c r="AA25" s="167"/>
      <c r="AB25" s="167"/>
      <c r="AC25" s="167"/>
      <c r="AD25" s="167"/>
      <c r="AE25" s="172"/>
      <c r="AF25" s="167"/>
      <c r="AG25" s="167"/>
      <c r="AH25" s="167"/>
      <c r="AI25" s="173"/>
      <c r="AJ25" s="167"/>
      <c r="AK25" s="167"/>
      <c r="AL25" s="167"/>
      <c r="AM25" s="167"/>
      <c r="AN25" s="167"/>
      <c r="AO25" s="172"/>
      <c r="AP25" s="167"/>
      <c r="AQ25" s="167"/>
      <c r="AR25" s="167"/>
      <c r="AS25" s="173"/>
      <c r="AT25" s="167"/>
      <c r="AU25" s="167"/>
      <c r="AV25" s="167"/>
      <c r="AW25" s="167"/>
      <c r="AX25" s="167"/>
      <c r="AY25" s="172"/>
      <c r="AZ25" s="167"/>
      <c r="BA25" s="167"/>
      <c r="BB25" s="167"/>
      <c r="BC25" s="167"/>
      <c r="BD25" s="177"/>
    </row>
    <row r="26" spans="1:56" ht="21" hidden="1" customHeight="1">
      <c r="A26" s="175"/>
      <c r="B26" s="195"/>
      <c r="C26" s="259" t="s">
        <v>14</v>
      </c>
      <c r="D26" s="223"/>
      <c r="E26" s="178"/>
      <c r="F26" s="167"/>
      <c r="G26" s="167"/>
      <c r="H26" s="167"/>
      <c r="I26" s="167"/>
      <c r="J26" s="167"/>
      <c r="K26" s="172"/>
      <c r="L26" s="167"/>
      <c r="M26" s="167"/>
      <c r="N26" s="167"/>
      <c r="O26" s="173"/>
      <c r="P26" s="167"/>
      <c r="Q26" s="167"/>
      <c r="R26" s="167"/>
      <c r="S26" s="167"/>
      <c r="T26" s="167"/>
      <c r="U26" s="172"/>
      <c r="V26" s="167"/>
      <c r="W26" s="167"/>
      <c r="X26" s="167"/>
      <c r="Y26" s="173"/>
      <c r="Z26" s="167"/>
      <c r="AA26" s="167"/>
      <c r="AB26" s="167"/>
      <c r="AC26" s="167"/>
      <c r="AD26" s="167"/>
      <c r="AE26" s="172"/>
      <c r="AF26" s="167"/>
      <c r="AG26" s="167"/>
      <c r="AH26" s="167"/>
      <c r="AI26" s="173"/>
      <c r="AJ26" s="167"/>
      <c r="AK26" s="167"/>
      <c r="AL26" s="167"/>
      <c r="AM26" s="167"/>
      <c r="AN26" s="167"/>
      <c r="AO26" s="172"/>
      <c r="AP26" s="167"/>
      <c r="AQ26" s="167"/>
      <c r="AR26" s="167"/>
      <c r="AS26" s="173"/>
      <c r="AT26" s="167"/>
      <c r="AU26" s="167"/>
      <c r="AV26" s="167"/>
      <c r="AW26" s="167"/>
      <c r="AX26" s="167"/>
      <c r="AY26" s="172"/>
      <c r="AZ26" s="167"/>
      <c r="BA26" s="167"/>
      <c r="BB26" s="167"/>
      <c r="BC26" s="167"/>
      <c r="BD26" s="177"/>
    </row>
    <row r="27" spans="1:56" ht="21" hidden="1" customHeight="1">
      <c r="A27" s="175"/>
      <c r="B27" s="195"/>
      <c r="C27" s="259" t="s">
        <v>15</v>
      </c>
      <c r="D27" s="223"/>
      <c r="E27" s="178"/>
      <c r="F27" s="167"/>
      <c r="G27" s="167"/>
      <c r="H27" s="167"/>
      <c r="I27" s="167"/>
      <c r="J27" s="167"/>
      <c r="K27" s="172"/>
      <c r="L27" s="167"/>
      <c r="M27" s="167"/>
      <c r="N27" s="167"/>
      <c r="O27" s="173"/>
      <c r="P27" s="167"/>
      <c r="Q27" s="167"/>
      <c r="R27" s="167"/>
      <c r="S27" s="167"/>
      <c r="T27" s="167"/>
      <c r="U27" s="172"/>
      <c r="V27" s="167"/>
      <c r="W27" s="167"/>
      <c r="X27" s="167"/>
      <c r="Y27" s="173"/>
      <c r="Z27" s="167"/>
      <c r="AA27" s="167"/>
      <c r="AB27" s="167"/>
      <c r="AC27" s="167"/>
      <c r="AD27" s="167"/>
      <c r="AE27" s="172"/>
      <c r="AF27" s="167"/>
      <c r="AG27" s="167"/>
      <c r="AH27" s="167"/>
      <c r="AI27" s="173"/>
      <c r="AJ27" s="167"/>
      <c r="AK27" s="167"/>
      <c r="AL27" s="167"/>
      <c r="AM27" s="167"/>
      <c r="AN27" s="167"/>
      <c r="AO27" s="172"/>
      <c r="AP27" s="167"/>
      <c r="AQ27" s="167"/>
      <c r="AR27" s="167"/>
      <c r="AS27" s="173"/>
      <c r="AT27" s="167"/>
      <c r="AU27" s="167"/>
      <c r="AV27" s="167"/>
      <c r="AW27" s="167"/>
      <c r="AX27" s="167"/>
      <c r="AY27" s="172"/>
      <c r="AZ27" s="167"/>
      <c r="BA27" s="167"/>
      <c r="BB27" s="167"/>
      <c r="BC27" s="167"/>
      <c r="BD27" s="177"/>
    </row>
    <row r="28" spans="1:56" ht="42" customHeight="1" thickTop="1" thickBot="1">
      <c r="A28" s="175"/>
      <c r="B28" s="195" t="s">
        <v>442</v>
      </c>
      <c r="C28" s="259"/>
      <c r="D28" s="223">
        <f>取組ﾁｪｯｸｼｰﾄ改訂版!$L$27</f>
        <v>0</v>
      </c>
      <c r="E28" s="178"/>
      <c r="F28" s="166"/>
      <c r="G28" s="166"/>
      <c r="H28" s="166"/>
      <c r="I28" s="166"/>
      <c r="J28" s="166"/>
      <c r="K28" s="170"/>
      <c r="L28" s="166"/>
      <c r="M28" s="166"/>
      <c r="N28" s="166"/>
      <c r="O28" s="171"/>
      <c r="P28" s="166"/>
      <c r="Q28" s="166"/>
      <c r="R28" s="166"/>
      <c r="S28" s="166"/>
      <c r="T28" s="166"/>
      <c r="U28" s="170"/>
      <c r="V28" s="166"/>
      <c r="W28" s="166"/>
      <c r="X28" s="166"/>
      <c r="Y28" s="171"/>
      <c r="Z28" s="166"/>
      <c r="AA28" s="166"/>
      <c r="AB28" s="166"/>
      <c r="AC28" s="166"/>
      <c r="AD28" s="166"/>
      <c r="AE28" s="170"/>
      <c r="AF28" s="166"/>
      <c r="AG28" s="166"/>
      <c r="AH28" s="166"/>
      <c r="AI28" s="171"/>
      <c r="AJ28" s="166"/>
      <c r="AK28" s="166"/>
      <c r="AL28" s="166"/>
      <c r="AM28" s="166"/>
      <c r="AN28" s="166"/>
      <c r="AO28" s="170"/>
      <c r="AP28" s="166"/>
      <c r="AQ28" s="166"/>
      <c r="AR28" s="166"/>
      <c r="AS28" s="171"/>
      <c r="AT28" s="166"/>
      <c r="AU28" s="166"/>
      <c r="AV28" s="166"/>
      <c r="AW28" s="166"/>
      <c r="AX28" s="166"/>
      <c r="AY28" s="170"/>
      <c r="AZ28" s="166"/>
      <c r="BA28" s="166"/>
      <c r="BB28" s="166"/>
      <c r="BC28" s="166"/>
      <c r="BD28" s="177"/>
    </row>
    <row r="29" spans="1:56" ht="15" hidden="1" customHeight="1">
      <c r="A29" s="175"/>
      <c r="B29" s="195"/>
      <c r="C29" s="259" t="s">
        <v>16</v>
      </c>
      <c r="D29" s="223"/>
      <c r="E29" s="178"/>
      <c r="F29" s="167"/>
      <c r="G29" s="167"/>
      <c r="H29" s="167"/>
      <c r="I29" s="167"/>
      <c r="J29" s="167"/>
      <c r="K29" s="172"/>
      <c r="L29" s="167"/>
      <c r="M29" s="167"/>
      <c r="N29" s="167"/>
      <c r="O29" s="173"/>
      <c r="P29" s="167"/>
      <c r="Q29" s="167"/>
      <c r="R29" s="167"/>
      <c r="S29" s="167"/>
      <c r="T29" s="167"/>
      <c r="U29" s="172"/>
      <c r="V29" s="167"/>
      <c r="W29" s="167"/>
      <c r="X29" s="167"/>
      <c r="Y29" s="173"/>
      <c r="Z29" s="167"/>
      <c r="AA29" s="167"/>
      <c r="AB29" s="167"/>
      <c r="AC29" s="167"/>
      <c r="AD29" s="167"/>
      <c r="AE29" s="172"/>
      <c r="AF29" s="167"/>
      <c r="AG29" s="167"/>
      <c r="AH29" s="167"/>
      <c r="AI29" s="173"/>
      <c r="AJ29" s="167"/>
      <c r="AK29" s="167"/>
      <c r="AL29" s="167"/>
      <c r="AM29" s="167"/>
      <c r="AN29" s="167"/>
      <c r="AO29" s="172"/>
      <c r="AP29" s="167"/>
      <c r="AQ29" s="167"/>
      <c r="AR29" s="167"/>
      <c r="AS29" s="173"/>
      <c r="AT29" s="167"/>
      <c r="AU29" s="167"/>
      <c r="AV29" s="167"/>
      <c r="AW29" s="167"/>
      <c r="AX29" s="167"/>
      <c r="AY29" s="172"/>
      <c r="AZ29" s="167"/>
      <c r="BA29" s="167"/>
      <c r="BB29" s="167"/>
      <c r="BC29" s="167"/>
      <c r="BD29" s="177"/>
    </row>
    <row r="30" spans="1:56" ht="15" hidden="1" customHeight="1">
      <c r="A30" s="175"/>
      <c r="B30" s="195"/>
      <c r="C30" s="259" t="s">
        <v>17</v>
      </c>
      <c r="D30" s="223"/>
      <c r="E30" s="178"/>
      <c r="F30" s="167"/>
      <c r="G30" s="167"/>
      <c r="H30" s="167"/>
      <c r="I30" s="167"/>
      <c r="J30" s="167"/>
      <c r="K30" s="172"/>
      <c r="L30" s="167"/>
      <c r="M30" s="167"/>
      <c r="N30" s="167"/>
      <c r="O30" s="173"/>
      <c r="P30" s="167"/>
      <c r="Q30" s="167"/>
      <c r="R30" s="167"/>
      <c r="S30" s="167"/>
      <c r="T30" s="167"/>
      <c r="U30" s="172"/>
      <c r="V30" s="167"/>
      <c r="W30" s="167"/>
      <c r="X30" s="167"/>
      <c r="Y30" s="173"/>
      <c r="Z30" s="167"/>
      <c r="AA30" s="167"/>
      <c r="AB30" s="167"/>
      <c r="AC30" s="167"/>
      <c r="AD30" s="167"/>
      <c r="AE30" s="172"/>
      <c r="AF30" s="167"/>
      <c r="AG30" s="167"/>
      <c r="AH30" s="167"/>
      <c r="AI30" s="173"/>
      <c r="AJ30" s="167"/>
      <c r="AK30" s="167"/>
      <c r="AL30" s="167"/>
      <c r="AM30" s="167"/>
      <c r="AN30" s="167"/>
      <c r="AO30" s="172"/>
      <c r="AP30" s="167"/>
      <c r="AQ30" s="167"/>
      <c r="AR30" s="167"/>
      <c r="AS30" s="173"/>
      <c r="AT30" s="167"/>
      <c r="AU30" s="167"/>
      <c r="AV30" s="167"/>
      <c r="AW30" s="167"/>
      <c r="AX30" s="167"/>
      <c r="AY30" s="172"/>
      <c r="AZ30" s="167"/>
      <c r="BA30" s="167"/>
      <c r="BB30" s="167"/>
      <c r="BC30" s="167"/>
      <c r="BD30" s="177"/>
    </row>
    <row r="31" spans="1:56" ht="15" hidden="1" customHeight="1">
      <c r="A31" s="175"/>
      <c r="B31" s="195"/>
      <c r="C31" s="259" t="s">
        <v>18</v>
      </c>
      <c r="D31" s="223"/>
      <c r="E31" s="178"/>
      <c r="F31" s="167"/>
      <c r="G31" s="167"/>
      <c r="H31" s="167"/>
      <c r="I31" s="167"/>
      <c r="J31" s="167"/>
      <c r="K31" s="172"/>
      <c r="L31" s="167"/>
      <c r="M31" s="167"/>
      <c r="N31" s="167"/>
      <c r="O31" s="173"/>
      <c r="P31" s="167"/>
      <c r="Q31" s="167"/>
      <c r="R31" s="167"/>
      <c r="S31" s="167"/>
      <c r="T31" s="167"/>
      <c r="U31" s="172"/>
      <c r="V31" s="167"/>
      <c r="W31" s="167"/>
      <c r="X31" s="167"/>
      <c r="Y31" s="173"/>
      <c r="Z31" s="167"/>
      <c r="AA31" s="167"/>
      <c r="AB31" s="167"/>
      <c r="AC31" s="167"/>
      <c r="AD31" s="167"/>
      <c r="AE31" s="172"/>
      <c r="AF31" s="167"/>
      <c r="AG31" s="167"/>
      <c r="AH31" s="167"/>
      <c r="AI31" s="173"/>
      <c r="AJ31" s="167"/>
      <c r="AK31" s="167"/>
      <c r="AL31" s="167"/>
      <c r="AM31" s="167"/>
      <c r="AN31" s="167"/>
      <c r="AO31" s="172"/>
      <c r="AP31" s="167"/>
      <c r="AQ31" s="167"/>
      <c r="AR31" s="167"/>
      <c r="AS31" s="173"/>
      <c r="AT31" s="167"/>
      <c r="AU31" s="167"/>
      <c r="AV31" s="167"/>
      <c r="AW31" s="167"/>
      <c r="AX31" s="167"/>
      <c r="AY31" s="172"/>
      <c r="AZ31" s="167"/>
      <c r="BA31" s="167"/>
      <c r="BB31" s="167"/>
      <c r="BC31" s="167"/>
      <c r="BD31" s="177"/>
    </row>
    <row r="32" spans="1:56" ht="15" hidden="1" customHeight="1">
      <c r="A32" s="175"/>
      <c r="B32" s="195"/>
      <c r="C32" s="259" t="s">
        <v>19</v>
      </c>
      <c r="D32" s="223"/>
      <c r="E32" s="178"/>
      <c r="F32" s="167"/>
      <c r="G32" s="167"/>
      <c r="H32" s="167"/>
      <c r="I32" s="167"/>
      <c r="J32" s="167"/>
      <c r="K32" s="172"/>
      <c r="L32" s="167"/>
      <c r="M32" s="167"/>
      <c r="N32" s="167"/>
      <c r="O32" s="173"/>
      <c r="P32" s="167"/>
      <c r="Q32" s="167"/>
      <c r="R32" s="167"/>
      <c r="S32" s="167"/>
      <c r="T32" s="167"/>
      <c r="U32" s="172"/>
      <c r="V32" s="167"/>
      <c r="W32" s="167"/>
      <c r="X32" s="167"/>
      <c r="Y32" s="173"/>
      <c r="Z32" s="167"/>
      <c r="AA32" s="167"/>
      <c r="AB32" s="167"/>
      <c r="AC32" s="167"/>
      <c r="AD32" s="167"/>
      <c r="AE32" s="172"/>
      <c r="AF32" s="167"/>
      <c r="AG32" s="167"/>
      <c r="AH32" s="167"/>
      <c r="AI32" s="173"/>
      <c r="AJ32" s="167"/>
      <c r="AK32" s="167"/>
      <c r="AL32" s="167"/>
      <c r="AM32" s="167"/>
      <c r="AN32" s="167"/>
      <c r="AO32" s="172"/>
      <c r="AP32" s="167"/>
      <c r="AQ32" s="167"/>
      <c r="AR32" s="167"/>
      <c r="AS32" s="173"/>
      <c r="AT32" s="167"/>
      <c r="AU32" s="167"/>
      <c r="AV32" s="167"/>
      <c r="AW32" s="167"/>
      <c r="AX32" s="167"/>
      <c r="AY32" s="172"/>
      <c r="AZ32" s="167"/>
      <c r="BA32" s="167"/>
      <c r="BB32" s="167"/>
      <c r="BC32" s="167"/>
      <c r="BD32" s="177"/>
    </row>
    <row r="33" spans="1:56" ht="15" hidden="1" customHeight="1">
      <c r="A33" s="175"/>
      <c r="B33" s="195"/>
      <c r="C33" s="259" t="s">
        <v>20</v>
      </c>
      <c r="D33" s="223"/>
      <c r="E33" s="178"/>
      <c r="F33" s="167"/>
      <c r="G33" s="167"/>
      <c r="H33" s="167"/>
      <c r="I33" s="167"/>
      <c r="J33" s="167"/>
      <c r="K33" s="172"/>
      <c r="L33" s="167"/>
      <c r="M33" s="167"/>
      <c r="N33" s="167"/>
      <c r="O33" s="173"/>
      <c r="P33" s="167"/>
      <c r="Q33" s="167"/>
      <c r="R33" s="167"/>
      <c r="S33" s="167"/>
      <c r="T33" s="167"/>
      <c r="U33" s="172"/>
      <c r="V33" s="167"/>
      <c r="W33" s="167"/>
      <c r="X33" s="167"/>
      <c r="Y33" s="173"/>
      <c r="Z33" s="167"/>
      <c r="AA33" s="167"/>
      <c r="AB33" s="167"/>
      <c r="AC33" s="167"/>
      <c r="AD33" s="167"/>
      <c r="AE33" s="172"/>
      <c r="AF33" s="167"/>
      <c r="AG33" s="167"/>
      <c r="AH33" s="167"/>
      <c r="AI33" s="173"/>
      <c r="AJ33" s="167"/>
      <c r="AK33" s="167"/>
      <c r="AL33" s="167"/>
      <c r="AM33" s="167"/>
      <c r="AN33" s="167"/>
      <c r="AO33" s="172"/>
      <c r="AP33" s="167"/>
      <c r="AQ33" s="167"/>
      <c r="AR33" s="167"/>
      <c r="AS33" s="173"/>
      <c r="AT33" s="167"/>
      <c r="AU33" s="167"/>
      <c r="AV33" s="167"/>
      <c r="AW33" s="167"/>
      <c r="AX33" s="167"/>
      <c r="AY33" s="172"/>
      <c r="AZ33" s="167"/>
      <c r="BA33" s="167"/>
      <c r="BB33" s="167"/>
      <c r="BC33" s="167"/>
      <c r="BD33" s="177"/>
    </row>
    <row r="34" spans="1:56" ht="42" customHeight="1" thickTop="1" thickBot="1">
      <c r="A34" s="175"/>
      <c r="B34" s="195" t="s">
        <v>443</v>
      </c>
      <c r="C34" s="259"/>
      <c r="D34" s="223">
        <f>取組ﾁｪｯｸｼｰﾄ改訂版!$L$33</f>
        <v>0</v>
      </c>
      <c r="E34" s="178"/>
      <c r="F34" s="166"/>
      <c r="G34" s="166"/>
      <c r="H34" s="166"/>
      <c r="I34" s="166"/>
      <c r="J34" s="166"/>
      <c r="K34" s="170"/>
      <c r="L34" s="166"/>
      <c r="M34" s="166"/>
      <c r="N34" s="166"/>
      <c r="O34" s="171"/>
      <c r="P34" s="166"/>
      <c r="Q34" s="166"/>
      <c r="R34" s="166"/>
      <c r="S34" s="166"/>
      <c r="T34" s="166"/>
      <c r="U34" s="170"/>
      <c r="V34" s="166"/>
      <c r="W34" s="166"/>
      <c r="X34" s="166"/>
      <c r="Y34" s="171"/>
      <c r="Z34" s="166"/>
      <c r="AA34" s="166"/>
      <c r="AB34" s="166"/>
      <c r="AC34" s="166"/>
      <c r="AD34" s="166"/>
      <c r="AE34" s="170"/>
      <c r="AF34" s="166"/>
      <c r="AG34" s="166"/>
      <c r="AH34" s="166"/>
      <c r="AI34" s="171"/>
      <c r="AJ34" s="166"/>
      <c r="AK34" s="166"/>
      <c r="AL34" s="166"/>
      <c r="AM34" s="166"/>
      <c r="AN34" s="166"/>
      <c r="AO34" s="170"/>
      <c r="AP34" s="166"/>
      <c r="AQ34" s="166"/>
      <c r="AR34" s="166"/>
      <c r="AS34" s="171"/>
      <c r="AT34" s="166"/>
      <c r="AU34" s="166"/>
      <c r="AV34" s="166"/>
      <c r="AW34" s="166"/>
      <c r="AX34" s="166"/>
      <c r="AY34" s="170"/>
      <c r="AZ34" s="166"/>
      <c r="BA34" s="166"/>
      <c r="BB34" s="166"/>
      <c r="BC34" s="166"/>
      <c r="BD34" s="177"/>
    </row>
    <row r="35" spans="1:56" ht="15" hidden="1" customHeight="1">
      <c r="A35" s="175"/>
      <c r="B35" s="195"/>
      <c r="C35" s="259" t="s">
        <v>21</v>
      </c>
      <c r="D35" s="223"/>
      <c r="E35" s="178"/>
      <c r="F35" s="167"/>
      <c r="G35" s="167"/>
      <c r="H35" s="167"/>
      <c r="I35" s="167"/>
      <c r="J35" s="167"/>
      <c r="K35" s="172"/>
      <c r="L35" s="167"/>
      <c r="M35" s="167"/>
      <c r="N35" s="167"/>
      <c r="O35" s="173"/>
      <c r="P35" s="167"/>
      <c r="Q35" s="167"/>
      <c r="R35" s="167"/>
      <c r="S35" s="167"/>
      <c r="T35" s="167"/>
      <c r="U35" s="172"/>
      <c r="V35" s="167"/>
      <c r="W35" s="167"/>
      <c r="X35" s="167"/>
      <c r="Y35" s="173"/>
      <c r="Z35" s="167"/>
      <c r="AA35" s="167"/>
      <c r="AB35" s="167"/>
      <c r="AC35" s="167"/>
      <c r="AD35" s="167"/>
      <c r="AE35" s="172"/>
      <c r="AF35" s="167"/>
      <c r="AG35" s="167"/>
      <c r="AH35" s="167"/>
      <c r="AI35" s="173"/>
      <c r="AJ35" s="167"/>
      <c r="AK35" s="167"/>
      <c r="AL35" s="167"/>
      <c r="AM35" s="167"/>
      <c r="AN35" s="167"/>
      <c r="AO35" s="172"/>
      <c r="AP35" s="167"/>
      <c r="AQ35" s="167"/>
      <c r="AR35" s="167"/>
      <c r="AS35" s="173"/>
      <c r="AT35" s="167"/>
      <c r="AU35" s="167"/>
      <c r="AV35" s="167"/>
      <c r="AW35" s="167"/>
      <c r="AX35" s="167"/>
      <c r="AY35" s="172"/>
      <c r="AZ35" s="167"/>
      <c r="BA35" s="167"/>
      <c r="BB35" s="167"/>
      <c r="BC35" s="167"/>
      <c r="BD35" s="177"/>
    </row>
    <row r="36" spans="1:56" ht="42" customHeight="1" thickTop="1" thickBot="1">
      <c r="A36" s="247"/>
      <c r="B36" s="205" t="s">
        <v>444</v>
      </c>
      <c r="C36" s="260"/>
      <c r="D36" s="224">
        <f>取組ﾁｪｯｸｼｰﾄ改訂版!$L$35</f>
        <v>0</v>
      </c>
      <c r="E36" s="178"/>
      <c r="F36" s="167"/>
      <c r="G36" s="167"/>
      <c r="H36" s="167"/>
      <c r="I36" s="167"/>
      <c r="J36" s="167"/>
      <c r="K36" s="172"/>
      <c r="L36" s="167"/>
      <c r="M36" s="167"/>
      <c r="N36" s="167"/>
      <c r="O36" s="173"/>
      <c r="P36" s="167"/>
      <c r="Q36" s="167"/>
      <c r="R36" s="167"/>
      <c r="S36" s="167"/>
      <c r="T36" s="167"/>
      <c r="U36" s="172"/>
      <c r="V36" s="167"/>
      <c r="W36" s="167"/>
      <c r="X36" s="167"/>
      <c r="Y36" s="173"/>
      <c r="Z36" s="167"/>
      <c r="AA36" s="167"/>
      <c r="AB36" s="167"/>
      <c r="AC36" s="167"/>
      <c r="AD36" s="167"/>
      <c r="AE36" s="172"/>
      <c r="AF36" s="167"/>
      <c r="AG36" s="167"/>
      <c r="AH36" s="167"/>
      <c r="AI36" s="173"/>
      <c r="AJ36" s="167"/>
      <c r="AK36" s="167"/>
      <c r="AL36" s="167"/>
      <c r="AM36" s="167"/>
      <c r="AN36" s="167"/>
      <c r="AO36" s="172"/>
      <c r="AP36" s="167"/>
      <c r="AQ36" s="167"/>
      <c r="AR36" s="167"/>
      <c r="AS36" s="173"/>
      <c r="AT36" s="167"/>
      <c r="AU36" s="167"/>
      <c r="AV36" s="167"/>
      <c r="AW36" s="167"/>
      <c r="AX36" s="167"/>
      <c r="AY36" s="172"/>
      <c r="AZ36" s="167"/>
      <c r="BA36" s="167"/>
      <c r="BB36" s="167"/>
      <c r="BC36" s="167"/>
      <c r="BD36" s="198"/>
    </row>
    <row r="37" spans="1:56" ht="15" hidden="1" customHeight="1">
      <c r="A37" s="175"/>
      <c r="B37" s="193"/>
      <c r="C37" s="261" t="s">
        <v>445</v>
      </c>
      <c r="D37" s="225"/>
      <c r="E37" s="178"/>
      <c r="F37" s="167"/>
      <c r="G37" s="167"/>
      <c r="H37" s="167"/>
      <c r="I37" s="167"/>
      <c r="J37" s="167"/>
      <c r="K37" s="172"/>
      <c r="L37" s="167"/>
      <c r="M37" s="167"/>
      <c r="N37" s="167"/>
      <c r="O37" s="173"/>
      <c r="P37" s="167"/>
      <c r="Q37" s="167"/>
      <c r="R37" s="167"/>
      <c r="S37" s="167"/>
      <c r="T37" s="167"/>
      <c r="U37" s="172"/>
      <c r="V37" s="167"/>
      <c r="W37" s="167"/>
      <c r="X37" s="167"/>
      <c r="Y37" s="173"/>
      <c r="Z37" s="167"/>
      <c r="AA37" s="167"/>
      <c r="AB37" s="167"/>
      <c r="AC37" s="167"/>
      <c r="AD37" s="167"/>
      <c r="AE37" s="172"/>
      <c r="AF37" s="167"/>
      <c r="AG37" s="167"/>
      <c r="AH37" s="167"/>
      <c r="AI37" s="173"/>
      <c r="AJ37" s="167"/>
      <c r="AK37" s="167"/>
      <c r="AL37" s="167"/>
      <c r="AM37" s="167"/>
      <c r="AN37" s="167"/>
      <c r="AO37" s="172"/>
      <c r="AP37" s="167"/>
      <c r="AQ37" s="167"/>
      <c r="AR37" s="167"/>
      <c r="AS37" s="173"/>
      <c r="AT37" s="167"/>
      <c r="AU37" s="167"/>
      <c r="AV37" s="167"/>
      <c r="AW37" s="167"/>
      <c r="AX37" s="167"/>
      <c r="AY37" s="172"/>
      <c r="AZ37" s="167"/>
      <c r="BA37" s="167"/>
      <c r="BB37" s="167"/>
      <c r="BC37" s="167"/>
      <c r="BD37" s="177"/>
    </row>
    <row r="38" spans="1:56" ht="15" hidden="1" customHeight="1">
      <c r="A38" s="175"/>
      <c r="B38" s="193"/>
      <c r="C38" s="261" t="s">
        <v>22</v>
      </c>
      <c r="D38" s="225"/>
      <c r="E38" s="178"/>
      <c r="F38" s="167"/>
      <c r="G38" s="167"/>
      <c r="H38" s="167"/>
      <c r="I38" s="167"/>
      <c r="J38" s="167"/>
      <c r="K38" s="172"/>
      <c r="L38" s="167"/>
      <c r="M38" s="167"/>
      <c r="N38" s="167"/>
      <c r="O38" s="173"/>
      <c r="P38" s="167"/>
      <c r="Q38" s="167"/>
      <c r="R38" s="167"/>
      <c r="S38" s="167"/>
      <c r="T38" s="167"/>
      <c r="U38" s="172"/>
      <c r="V38" s="167"/>
      <c r="W38" s="167"/>
      <c r="X38" s="167"/>
      <c r="Y38" s="173"/>
      <c r="Z38" s="167"/>
      <c r="AA38" s="167"/>
      <c r="AB38" s="167"/>
      <c r="AC38" s="167"/>
      <c r="AD38" s="167"/>
      <c r="AE38" s="172"/>
      <c r="AF38" s="167"/>
      <c r="AG38" s="167"/>
      <c r="AH38" s="167"/>
      <c r="AI38" s="173"/>
      <c r="AJ38" s="167"/>
      <c r="AK38" s="167"/>
      <c r="AL38" s="167"/>
      <c r="AM38" s="167"/>
      <c r="AN38" s="167"/>
      <c r="AO38" s="172"/>
      <c r="AP38" s="167"/>
      <c r="AQ38" s="167"/>
      <c r="AR38" s="167"/>
      <c r="AS38" s="173"/>
      <c r="AT38" s="167"/>
      <c r="AU38" s="167"/>
      <c r="AV38" s="167"/>
      <c r="AW38" s="167"/>
      <c r="AX38" s="167"/>
      <c r="AY38" s="172"/>
      <c r="AZ38" s="167"/>
      <c r="BA38" s="167"/>
      <c r="BB38" s="167"/>
      <c r="BC38" s="167"/>
      <c r="BD38" s="177"/>
    </row>
    <row r="39" spans="1:56" ht="15" hidden="1" customHeight="1">
      <c r="A39" s="175"/>
      <c r="B39" s="193"/>
      <c r="C39" s="261" t="s">
        <v>446</v>
      </c>
      <c r="D39" s="225"/>
      <c r="E39" s="178"/>
      <c r="F39" s="167"/>
      <c r="G39" s="167"/>
      <c r="H39" s="167"/>
      <c r="I39" s="167"/>
      <c r="J39" s="167"/>
      <c r="K39" s="172"/>
      <c r="L39" s="167"/>
      <c r="M39" s="167"/>
      <c r="N39" s="167"/>
      <c r="O39" s="173"/>
      <c r="P39" s="167"/>
      <c r="Q39" s="167"/>
      <c r="R39" s="167"/>
      <c r="S39" s="167"/>
      <c r="T39" s="167"/>
      <c r="U39" s="172"/>
      <c r="V39" s="167"/>
      <c r="W39" s="167"/>
      <c r="X39" s="167"/>
      <c r="Y39" s="173"/>
      <c r="Z39" s="167"/>
      <c r="AA39" s="167"/>
      <c r="AB39" s="167"/>
      <c r="AC39" s="167"/>
      <c r="AD39" s="167"/>
      <c r="AE39" s="172"/>
      <c r="AF39" s="167"/>
      <c r="AG39" s="167"/>
      <c r="AH39" s="167"/>
      <c r="AI39" s="173"/>
      <c r="AJ39" s="167"/>
      <c r="AK39" s="167"/>
      <c r="AL39" s="167"/>
      <c r="AM39" s="167"/>
      <c r="AN39" s="167"/>
      <c r="AO39" s="172"/>
      <c r="AP39" s="167"/>
      <c r="AQ39" s="167"/>
      <c r="AR39" s="167"/>
      <c r="AS39" s="173"/>
      <c r="AT39" s="167"/>
      <c r="AU39" s="167"/>
      <c r="AV39" s="167"/>
      <c r="AW39" s="167"/>
      <c r="AX39" s="167"/>
      <c r="AY39" s="172"/>
      <c r="AZ39" s="167"/>
      <c r="BA39" s="167"/>
      <c r="BB39" s="167"/>
      <c r="BC39" s="167"/>
      <c r="BD39" s="177"/>
    </row>
    <row r="40" spans="1:56" ht="15" hidden="1" customHeight="1">
      <c r="A40" s="175"/>
      <c r="B40" s="193"/>
      <c r="C40" s="261" t="s">
        <v>24</v>
      </c>
      <c r="D40" s="225"/>
      <c r="E40" s="178"/>
      <c r="F40" s="167"/>
      <c r="G40" s="167"/>
      <c r="H40" s="167"/>
      <c r="I40" s="167"/>
      <c r="J40" s="167"/>
      <c r="K40" s="172"/>
      <c r="L40" s="167"/>
      <c r="M40" s="167"/>
      <c r="N40" s="167"/>
      <c r="O40" s="173"/>
      <c r="P40" s="167"/>
      <c r="Q40" s="167"/>
      <c r="R40" s="167"/>
      <c r="S40" s="167"/>
      <c r="T40" s="167"/>
      <c r="U40" s="172"/>
      <c r="V40" s="167"/>
      <c r="W40" s="167"/>
      <c r="X40" s="167"/>
      <c r="Y40" s="173"/>
      <c r="Z40" s="167"/>
      <c r="AA40" s="167"/>
      <c r="AB40" s="167"/>
      <c r="AC40" s="167"/>
      <c r="AD40" s="167"/>
      <c r="AE40" s="172"/>
      <c r="AF40" s="167"/>
      <c r="AG40" s="167"/>
      <c r="AH40" s="167"/>
      <c r="AI40" s="173"/>
      <c r="AJ40" s="167"/>
      <c r="AK40" s="167"/>
      <c r="AL40" s="167"/>
      <c r="AM40" s="167"/>
      <c r="AN40" s="167"/>
      <c r="AO40" s="172"/>
      <c r="AP40" s="167"/>
      <c r="AQ40" s="167"/>
      <c r="AR40" s="167"/>
      <c r="AS40" s="173"/>
      <c r="AT40" s="167"/>
      <c r="AU40" s="167"/>
      <c r="AV40" s="167"/>
      <c r="AW40" s="167"/>
      <c r="AX40" s="167"/>
      <c r="AY40" s="172"/>
      <c r="AZ40" s="167"/>
      <c r="BA40" s="167"/>
      <c r="BB40" s="167"/>
      <c r="BC40" s="167"/>
      <c r="BD40" s="177"/>
    </row>
    <row r="41" spans="1:56" ht="15" hidden="1" customHeight="1">
      <c r="A41" s="175"/>
      <c r="B41" s="193"/>
      <c r="C41" s="261" t="s">
        <v>25</v>
      </c>
      <c r="D41" s="225"/>
      <c r="E41" s="178"/>
      <c r="F41" s="167"/>
      <c r="G41" s="167"/>
      <c r="H41" s="167"/>
      <c r="I41" s="167"/>
      <c r="J41" s="167"/>
      <c r="K41" s="172"/>
      <c r="L41" s="167"/>
      <c r="M41" s="167"/>
      <c r="N41" s="167"/>
      <c r="O41" s="173"/>
      <c r="P41" s="167"/>
      <c r="Q41" s="167"/>
      <c r="R41" s="167"/>
      <c r="S41" s="167"/>
      <c r="T41" s="167"/>
      <c r="U41" s="172"/>
      <c r="V41" s="167"/>
      <c r="W41" s="167"/>
      <c r="X41" s="167"/>
      <c r="Y41" s="173"/>
      <c r="Z41" s="167"/>
      <c r="AA41" s="167"/>
      <c r="AB41" s="167"/>
      <c r="AC41" s="167"/>
      <c r="AD41" s="167"/>
      <c r="AE41" s="172"/>
      <c r="AF41" s="167"/>
      <c r="AG41" s="167"/>
      <c r="AH41" s="167"/>
      <c r="AI41" s="173"/>
      <c r="AJ41" s="167"/>
      <c r="AK41" s="167"/>
      <c r="AL41" s="167"/>
      <c r="AM41" s="167"/>
      <c r="AN41" s="167"/>
      <c r="AO41" s="172"/>
      <c r="AP41" s="167"/>
      <c r="AQ41" s="167"/>
      <c r="AR41" s="167"/>
      <c r="AS41" s="173"/>
      <c r="AT41" s="167"/>
      <c r="AU41" s="167"/>
      <c r="AV41" s="167"/>
      <c r="AW41" s="167"/>
      <c r="AX41" s="167"/>
      <c r="AY41" s="172"/>
      <c r="AZ41" s="167"/>
      <c r="BA41" s="167"/>
      <c r="BB41" s="167"/>
      <c r="BC41" s="167"/>
      <c r="BD41" s="177"/>
    </row>
    <row r="42" spans="1:56" ht="15" hidden="1" customHeight="1">
      <c r="A42" s="175"/>
      <c r="B42" s="193"/>
      <c r="C42" s="261" t="s">
        <v>174</v>
      </c>
      <c r="D42" s="225"/>
      <c r="E42" s="178"/>
      <c r="F42" s="167"/>
      <c r="G42" s="167"/>
      <c r="H42" s="167"/>
      <c r="I42" s="167"/>
      <c r="J42" s="167"/>
      <c r="K42" s="172"/>
      <c r="L42" s="167"/>
      <c r="M42" s="167"/>
      <c r="N42" s="167"/>
      <c r="O42" s="173"/>
      <c r="P42" s="167"/>
      <c r="Q42" s="167"/>
      <c r="R42" s="167"/>
      <c r="S42" s="167"/>
      <c r="T42" s="167"/>
      <c r="U42" s="172"/>
      <c r="V42" s="167"/>
      <c r="W42" s="167"/>
      <c r="X42" s="167"/>
      <c r="Y42" s="173"/>
      <c r="Z42" s="167"/>
      <c r="AA42" s="167"/>
      <c r="AB42" s="167"/>
      <c r="AC42" s="167"/>
      <c r="AD42" s="167"/>
      <c r="AE42" s="172"/>
      <c r="AF42" s="167"/>
      <c r="AG42" s="167"/>
      <c r="AH42" s="167"/>
      <c r="AI42" s="173"/>
      <c r="AJ42" s="167"/>
      <c r="AK42" s="167"/>
      <c r="AL42" s="167"/>
      <c r="AM42" s="167"/>
      <c r="AN42" s="167"/>
      <c r="AO42" s="172"/>
      <c r="AP42" s="167"/>
      <c r="AQ42" s="167"/>
      <c r="AR42" s="167"/>
      <c r="AS42" s="173"/>
      <c r="AT42" s="167"/>
      <c r="AU42" s="167"/>
      <c r="AV42" s="167"/>
      <c r="AW42" s="167"/>
      <c r="AX42" s="167"/>
      <c r="AY42" s="172"/>
      <c r="AZ42" s="167"/>
      <c r="BA42" s="167"/>
      <c r="BB42" s="167"/>
      <c r="BC42" s="167"/>
      <c r="BD42" s="177"/>
    </row>
    <row r="43" spans="1:56" ht="15" hidden="1" customHeight="1">
      <c r="A43" s="175"/>
      <c r="B43" s="193"/>
      <c r="C43" s="261"/>
      <c r="D43" s="225"/>
      <c r="E43" s="178"/>
      <c r="F43" s="167"/>
      <c r="G43" s="167"/>
      <c r="H43" s="167"/>
      <c r="I43" s="167"/>
      <c r="J43" s="167"/>
      <c r="K43" s="172"/>
      <c r="L43" s="167"/>
      <c r="M43" s="167"/>
      <c r="N43" s="167"/>
      <c r="O43" s="173"/>
      <c r="P43" s="167"/>
      <c r="Q43" s="167"/>
      <c r="R43" s="167"/>
      <c r="S43" s="167"/>
      <c r="T43" s="167"/>
      <c r="U43" s="172"/>
      <c r="V43" s="167"/>
      <c r="W43" s="167"/>
      <c r="X43" s="167"/>
      <c r="Y43" s="173"/>
      <c r="Z43" s="167"/>
      <c r="AA43" s="167"/>
      <c r="AB43" s="167"/>
      <c r="AC43" s="167"/>
      <c r="AD43" s="167"/>
      <c r="AE43" s="172"/>
      <c r="AF43" s="167"/>
      <c r="AG43" s="167"/>
      <c r="AH43" s="167"/>
      <c r="AI43" s="173"/>
      <c r="AJ43" s="167"/>
      <c r="AK43" s="167"/>
      <c r="AL43" s="167"/>
      <c r="AM43" s="167"/>
      <c r="AN43" s="167"/>
      <c r="AO43" s="172"/>
      <c r="AP43" s="167"/>
      <c r="AQ43" s="167"/>
      <c r="AR43" s="167"/>
      <c r="AS43" s="173"/>
      <c r="AT43" s="167"/>
      <c r="AU43" s="167"/>
      <c r="AV43" s="167"/>
      <c r="AW43" s="167"/>
      <c r="AX43" s="167"/>
      <c r="AY43" s="172"/>
      <c r="AZ43" s="167"/>
      <c r="BA43" s="167"/>
      <c r="BB43" s="167"/>
      <c r="BC43" s="167"/>
      <c r="BD43" s="177"/>
    </row>
    <row r="44" spans="1:56" ht="15" hidden="1" customHeight="1">
      <c r="A44" s="175"/>
      <c r="B44" s="193"/>
      <c r="C44" s="261"/>
      <c r="D44" s="225"/>
      <c r="E44" s="178"/>
      <c r="F44" s="167"/>
      <c r="G44" s="167"/>
      <c r="H44" s="167"/>
      <c r="I44" s="167"/>
      <c r="J44" s="167"/>
      <c r="K44" s="172"/>
      <c r="L44" s="167"/>
      <c r="M44" s="167"/>
      <c r="N44" s="167"/>
      <c r="O44" s="173"/>
      <c r="P44" s="167"/>
      <c r="Q44" s="167"/>
      <c r="R44" s="167"/>
      <c r="S44" s="167"/>
      <c r="T44" s="167"/>
      <c r="U44" s="172"/>
      <c r="V44" s="167"/>
      <c r="W44" s="167"/>
      <c r="X44" s="167"/>
      <c r="Y44" s="173"/>
      <c r="Z44" s="167"/>
      <c r="AA44" s="167"/>
      <c r="AB44" s="167"/>
      <c r="AC44" s="167"/>
      <c r="AD44" s="167"/>
      <c r="AE44" s="172"/>
      <c r="AF44" s="167"/>
      <c r="AG44" s="167"/>
      <c r="AH44" s="167"/>
      <c r="AI44" s="173"/>
      <c r="AJ44" s="167"/>
      <c r="AK44" s="167"/>
      <c r="AL44" s="167"/>
      <c r="AM44" s="167"/>
      <c r="AN44" s="167"/>
      <c r="AO44" s="172"/>
      <c r="AP44" s="167"/>
      <c r="AQ44" s="167"/>
      <c r="AR44" s="167"/>
      <c r="AS44" s="173"/>
      <c r="AT44" s="167"/>
      <c r="AU44" s="167"/>
      <c r="AV44" s="167"/>
      <c r="AW44" s="167"/>
      <c r="AX44" s="167"/>
      <c r="AY44" s="172"/>
      <c r="AZ44" s="167"/>
      <c r="BA44" s="167"/>
      <c r="BB44" s="167"/>
      <c r="BC44" s="167"/>
      <c r="BD44" s="177"/>
    </row>
    <row r="45" spans="1:56" ht="15" hidden="1" customHeight="1">
      <c r="A45" s="175"/>
      <c r="B45" s="193"/>
      <c r="C45" s="261"/>
      <c r="D45" s="225"/>
      <c r="E45" s="178"/>
      <c r="F45" s="167"/>
      <c r="G45" s="167"/>
      <c r="H45" s="167"/>
      <c r="I45" s="167"/>
      <c r="J45" s="167"/>
      <c r="K45" s="172"/>
      <c r="L45" s="167"/>
      <c r="M45" s="167"/>
      <c r="N45" s="167"/>
      <c r="O45" s="173"/>
      <c r="P45" s="167"/>
      <c r="Q45" s="167"/>
      <c r="R45" s="167"/>
      <c r="S45" s="167"/>
      <c r="T45" s="167"/>
      <c r="U45" s="172"/>
      <c r="V45" s="167"/>
      <c r="W45" s="167"/>
      <c r="X45" s="167"/>
      <c r="Y45" s="173"/>
      <c r="Z45" s="167"/>
      <c r="AA45" s="167"/>
      <c r="AB45" s="167"/>
      <c r="AC45" s="167"/>
      <c r="AD45" s="167"/>
      <c r="AE45" s="172"/>
      <c r="AF45" s="167"/>
      <c r="AG45" s="167"/>
      <c r="AH45" s="167"/>
      <c r="AI45" s="173"/>
      <c r="AJ45" s="167"/>
      <c r="AK45" s="167"/>
      <c r="AL45" s="167"/>
      <c r="AM45" s="167"/>
      <c r="AN45" s="167"/>
      <c r="AO45" s="172"/>
      <c r="AP45" s="167"/>
      <c r="AQ45" s="167"/>
      <c r="AR45" s="167"/>
      <c r="AS45" s="173"/>
      <c r="AT45" s="167"/>
      <c r="AU45" s="167"/>
      <c r="AV45" s="167"/>
      <c r="AW45" s="167"/>
      <c r="AX45" s="167"/>
      <c r="AY45" s="172"/>
      <c r="AZ45" s="167"/>
      <c r="BA45" s="167"/>
      <c r="BB45" s="167"/>
      <c r="BC45" s="167"/>
      <c r="BD45" s="177"/>
    </row>
    <row r="46" spans="1:56" ht="15" hidden="1" customHeight="1">
      <c r="A46" s="175"/>
      <c r="B46" s="193"/>
      <c r="C46" s="261"/>
      <c r="D46" s="225"/>
      <c r="E46" s="178"/>
      <c r="F46" s="167"/>
      <c r="G46" s="167"/>
      <c r="H46" s="167"/>
      <c r="I46" s="167"/>
      <c r="J46" s="167"/>
      <c r="K46" s="172"/>
      <c r="L46" s="167"/>
      <c r="M46" s="167"/>
      <c r="N46" s="167"/>
      <c r="O46" s="173"/>
      <c r="P46" s="167"/>
      <c r="Q46" s="167"/>
      <c r="R46" s="167"/>
      <c r="S46" s="167"/>
      <c r="T46" s="167"/>
      <c r="U46" s="172"/>
      <c r="V46" s="167"/>
      <c r="W46" s="167"/>
      <c r="X46" s="167"/>
      <c r="Y46" s="173"/>
      <c r="Z46" s="167"/>
      <c r="AA46" s="167"/>
      <c r="AB46" s="167"/>
      <c r="AC46" s="167"/>
      <c r="AD46" s="167"/>
      <c r="AE46" s="172"/>
      <c r="AF46" s="167"/>
      <c r="AG46" s="167"/>
      <c r="AH46" s="167"/>
      <c r="AI46" s="173"/>
      <c r="AJ46" s="167"/>
      <c r="AK46" s="167"/>
      <c r="AL46" s="167"/>
      <c r="AM46" s="167"/>
      <c r="AN46" s="167"/>
      <c r="AO46" s="172"/>
      <c r="AP46" s="167"/>
      <c r="AQ46" s="167"/>
      <c r="AR46" s="167"/>
      <c r="AS46" s="173"/>
      <c r="AT46" s="167"/>
      <c r="AU46" s="167"/>
      <c r="AV46" s="167"/>
      <c r="AW46" s="167"/>
      <c r="AX46" s="167"/>
      <c r="AY46" s="172"/>
      <c r="AZ46" s="167"/>
      <c r="BA46" s="167"/>
      <c r="BB46" s="167"/>
      <c r="BC46" s="167"/>
      <c r="BD46" s="177"/>
    </row>
    <row r="47" spans="1:56" ht="42" customHeight="1" thickTop="1" thickBot="1">
      <c r="A47" s="228" t="s">
        <v>484</v>
      </c>
      <c r="B47" s="203" t="s">
        <v>447</v>
      </c>
      <c r="C47" s="262"/>
      <c r="D47" s="222">
        <f>取組ﾁｪｯｸｼｰﾄ改訂版!$L$46</f>
        <v>0</v>
      </c>
      <c r="E47" s="178"/>
      <c r="F47" s="167"/>
      <c r="G47" s="167"/>
      <c r="H47" s="167"/>
      <c r="I47" s="167"/>
      <c r="J47" s="167"/>
      <c r="K47" s="172"/>
      <c r="L47" s="167"/>
      <c r="M47" s="167"/>
      <c r="N47" s="167"/>
      <c r="O47" s="173"/>
      <c r="P47" s="167"/>
      <c r="Q47" s="167"/>
      <c r="R47" s="167"/>
      <c r="S47" s="167"/>
      <c r="T47" s="167"/>
      <c r="U47" s="172"/>
      <c r="V47" s="167"/>
      <c r="W47" s="167"/>
      <c r="X47" s="167"/>
      <c r="Y47" s="173"/>
      <c r="Z47" s="167"/>
      <c r="AA47" s="167"/>
      <c r="AB47" s="167"/>
      <c r="AC47" s="167"/>
      <c r="AD47" s="167"/>
      <c r="AE47" s="172"/>
      <c r="AF47" s="167"/>
      <c r="AG47" s="167"/>
      <c r="AH47" s="167"/>
      <c r="AI47" s="173"/>
      <c r="AJ47" s="167"/>
      <c r="AK47" s="167"/>
      <c r="AL47" s="167"/>
      <c r="AM47" s="167"/>
      <c r="AN47" s="167"/>
      <c r="AO47" s="172"/>
      <c r="AP47" s="167"/>
      <c r="AQ47" s="167"/>
      <c r="AR47" s="167"/>
      <c r="AS47" s="173"/>
      <c r="AT47" s="167"/>
      <c r="AU47" s="167"/>
      <c r="AV47" s="167"/>
      <c r="AW47" s="167"/>
      <c r="AX47" s="167"/>
      <c r="AY47" s="172"/>
      <c r="AZ47" s="167"/>
      <c r="BA47" s="167"/>
      <c r="BB47" s="167"/>
      <c r="BC47" s="167"/>
      <c r="BD47" s="199"/>
    </row>
    <row r="48" spans="1:56" ht="15" hidden="1" customHeight="1">
      <c r="A48" s="175"/>
      <c r="B48" s="195"/>
      <c r="C48" s="259" t="s">
        <v>396</v>
      </c>
      <c r="D48" s="223"/>
      <c r="E48" s="178"/>
      <c r="F48" s="167"/>
      <c r="G48" s="167"/>
      <c r="H48" s="167"/>
      <c r="I48" s="167"/>
      <c r="J48" s="167"/>
      <c r="K48" s="172"/>
      <c r="L48" s="167"/>
      <c r="M48" s="167"/>
      <c r="N48" s="167"/>
      <c r="O48" s="173"/>
      <c r="P48" s="167"/>
      <c r="Q48" s="167"/>
      <c r="R48" s="167"/>
      <c r="S48" s="167"/>
      <c r="T48" s="167"/>
      <c r="U48" s="172"/>
      <c r="V48" s="167"/>
      <c r="W48" s="167"/>
      <c r="X48" s="167"/>
      <c r="Y48" s="173"/>
      <c r="Z48" s="167"/>
      <c r="AA48" s="167"/>
      <c r="AB48" s="167"/>
      <c r="AC48" s="167"/>
      <c r="AD48" s="167"/>
      <c r="AE48" s="172"/>
      <c r="AF48" s="167"/>
      <c r="AG48" s="167"/>
      <c r="AH48" s="167"/>
      <c r="AI48" s="173"/>
      <c r="AJ48" s="167"/>
      <c r="AK48" s="167"/>
      <c r="AL48" s="167"/>
      <c r="AM48" s="167"/>
      <c r="AN48" s="167"/>
      <c r="AO48" s="172"/>
      <c r="AP48" s="167"/>
      <c r="AQ48" s="167"/>
      <c r="AR48" s="167"/>
      <c r="AS48" s="173"/>
      <c r="AT48" s="167"/>
      <c r="AU48" s="167"/>
      <c r="AV48" s="167"/>
      <c r="AW48" s="167"/>
      <c r="AX48" s="167"/>
      <c r="AY48" s="172"/>
      <c r="AZ48" s="167"/>
      <c r="BA48" s="167"/>
      <c r="BB48" s="167"/>
      <c r="BC48" s="167"/>
      <c r="BD48" s="177"/>
    </row>
    <row r="49" spans="1:56" ht="15" hidden="1" customHeight="1">
      <c r="A49" s="175"/>
      <c r="B49" s="195"/>
      <c r="C49" s="259" t="s">
        <v>26</v>
      </c>
      <c r="D49" s="223"/>
      <c r="E49" s="178"/>
      <c r="F49" s="167"/>
      <c r="G49" s="167"/>
      <c r="H49" s="167"/>
      <c r="I49" s="167"/>
      <c r="J49" s="167"/>
      <c r="K49" s="172"/>
      <c r="L49" s="167"/>
      <c r="M49" s="167"/>
      <c r="N49" s="167"/>
      <c r="O49" s="173"/>
      <c r="P49" s="167"/>
      <c r="Q49" s="167"/>
      <c r="R49" s="167"/>
      <c r="S49" s="167"/>
      <c r="T49" s="167"/>
      <c r="U49" s="172"/>
      <c r="V49" s="167"/>
      <c r="W49" s="167"/>
      <c r="X49" s="167"/>
      <c r="Y49" s="173"/>
      <c r="Z49" s="167"/>
      <c r="AA49" s="167"/>
      <c r="AB49" s="167"/>
      <c r="AC49" s="167"/>
      <c r="AD49" s="167"/>
      <c r="AE49" s="172"/>
      <c r="AF49" s="167"/>
      <c r="AG49" s="167"/>
      <c r="AH49" s="167"/>
      <c r="AI49" s="173"/>
      <c r="AJ49" s="167"/>
      <c r="AK49" s="167"/>
      <c r="AL49" s="167"/>
      <c r="AM49" s="167"/>
      <c r="AN49" s="167"/>
      <c r="AO49" s="172"/>
      <c r="AP49" s="167"/>
      <c r="AQ49" s="167"/>
      <c r="AR49" s="167"/>
      <c r="AS49" s="173"/>
      <c r="AT49" s="167"/>
      <c r="AU49" s="167"/>
      <c r="AV49" s="167"/>
      <c r="AW49" s="167"/>
      <c r="AX49" s="167"/>
      <c r="AY49" s="172"/>
      <c r="AZ49" s="167"/>
      <c r="BA49" s="167"/>
      <c r="BB49" s="167"/>
      <c r="BC49" s="167"/>
      <c r="BD49" s="177"/>
    </row>
    <row r="50" spans="1:56" ht="15" hidden="1" customHeight="1">
      <c r="A50" s="175"/>
      <c r="B50" s="195"/>
      <c r="C50" s="259" t="s">
        <v>27</v>
      </c>
      <c r="D50" s="223"/>
      <c r="E50" s="178"/>
      <c r="F50" s="167"/>
      <c r="G50" s="167"/>
      <c r="H50" s="167"/>
      <c r="I50" s="167"/>
      <c r="J50" s="167"/>
      <c r="K50" s="172"/>
      <c r="L50" s="167"/>
      <c r="M50" s="167"/>
      <c r="N50" s="167"/>
      <c r="O50" s="173"/>
      <c r="P50" s="167"/>
      <c r="Q50" s="167"/>
      <c r="R50" s="167"/>
      <c r="S50" s="167"/>
      <c r="T50" s="167"/>
      <c r="U50" s="172"/>
      <c r="V50" s="167"/>
      <c r="W50" s="167"/>
      <c r="X50" s="167"/>
      <c r="Y50" s="173"/>
      <c r="Z50" s="167"/>
      <c r="AA50" s="167"/>
      <c r="AB50" s="167"/>
      <c r="AC50" s="167"/>
      <c r="AD50" s="167"/>
      <c r="AE50" s="172"/>
      <c r="AF50" s="167"/>
      <c r="AG50" s="167"/>
      <c r="AH50" s="167"/>
      <c r="AI50" s="173"/>
      <c r="AJ50" s="167"/>
      <c r="AK50" s="167"/>
      <c r="AL50" s="167"/>
      <c r="AM50" s="167"/>
      <c r="AN50" s="167"/>
      <c r="AO50" s="172"/>
      <c r="AP50" s="167"/>
      <c r="AQ50" s="167"/>
      <c r="AR50" s="167"/>
      <c r="AS50" s="173"/>
      <c r="AT50" s="167"/>
      <c r="AU50" s="167"/>
      <c r="AV50" s="167"/>
      <c r="AW50" s="167"/>
      <c r="AX50" s="167"/>
      <c r="AY50" s="172"/>
      <c r="AZ50" s="167"/>
      <c r="BA50" s="167"/>
      <c r="BB50" s="167"/>
      <c r="BC50" s="167"/>
      <c r="BD50" s="177"/>
    </row>
    <row r="51" spans="1:56" ht="15" hidden="1" customHeight="1">
      <c r="A51" s="175"/>
      <c r="B51" s="195"/>
      <c r="C51" s="259" t="s">
        <v>28</v>
      </c>
      <c r="D51" s="223"/>
      <c r="E51" s="178"/>
      <c r="F51" s="167"/>
      <c r="G51" s="167"/>
      <c r="H51" s="167"/>
      <c r="I51" s="167"/>
      <c r="J51" s="167"/>
      <c r="K51" s="172"/>
      <c r="L51" s="167"/>
      <c r="M51" s="167"/>
      <c r="N51" s="167"/>
      <c r="O51" s="173"/>
      <c r="P51" s="167"/>
      <c r="Q51" s="167"/>
      <c r="R51" s="167"/>
      <c r="S51" s="167"/>
      <c r="T51" s="167"/>
      <c r="U51" s="172"/>
      <c r="V51" s="167"/>
      <c r="W51" s="167"/>
      <c r="X51" s="167"/>
      <c r="Y51" s="173"/>
      <c r="Z51" s="167"/>
      <c r="AA51" s="167"/>
      <c r="AB51" s="167"/>
      <c r="AC51" s="167"/>
      <c r="AD51" s="167"/>
      <c r="AE51" s="172"/>
      <c r="AF51" s="167"/>
      <c r="AG51" s="167"/>
      <c r="AH51" s="167"/>
      <c r="AI51" s="173"/>
      <c r="AJ51" s="167"/>
      <c r="AK51" s="167"/>
      <c r="AL51" s="167"/>
      <c r="AM51" s="167"/>
      <c r="AN51" s="167"/>
      <c r="AO51" s="172"/>
      <c r="AP51" s="167"/>
      <c r="AQ51" s="167"/>
      <c r="AR51" s="167"/>
      <c r="AS51" s="173"/>
      <c r="AT51" s="167"/>
      <c r="AU51" s="167"/>
      <c r="AV51" s="167"/>
      <c r="AW51" s="167"/>
      <c r="AX51" s="167"/>
      <c r="AY51" s="172"/>
      <c r="AZ51" s="167"/>
      <c r="BA51" s="167"/>
      <c r="BB51" s="167"/>
      <c r="BC51" s="167"/>
      <c r="BD51" s="177"/>
    </row>
    <row r="52" spans="1:56" ht="15" hidden="1" customHeight="1">
      <c r="A52" s="175"/>
      <c r="B52" s="195"/>
      <c r="C52" s="259" t="s">
        <v>29</v>
      </c>
      <c r="D52" s="223"/>
      <c r="E52" s="178"/>
      <c r="F52" s="167"/>
      <c r="G52" s="167"/>
      <c r="H52" s="167"/>
      <c r="I52" s="167"/>
      <c r="J52" s="167"/>
      <c r="K52" s="172"/>
      <c r="L52" s="167"/>
      <c r="M52" s="167"/>
      <c r="N52" s="167"/>
      <c r="O52" s="173"/>
      <c r="P52" s="167"/>
      <c r="Q52" s="167"/>
      <c r="R52" s="167"/>
      <c r="S52" s="167"/>
      <c r="T52" s="167"/>
      <c r="U52" s="172"/>
      <c r="V52" s="167"/>
      <c r="W52" s="167"/>
      <c r="X52" s="167"/>
      <c r="Y52" s="173"/>
      <c r="Z52" s="167"/>
      <c r="AA52" s="167"/>
      <c r="AB52" s="167"/>
      <c r="AC52" s="167"/>
      <c r="AD52" s="167"/>
      <c r="AE52" s="172"/>
      <c r="AF52" s="167"/>
      <c r="AG52" s="167"/>
      <c r="AH52" s="167"/>
      <c r="AI52" s="173"/>
      <c r="AJ52" s="167"/>
      <c r="AK52" s="167"/>
      <c r="AL52" s="167"/>
      <c r="AM52" s="167"/>
      <c r="AN52" s="167"/>
      <c r="AO52" s="172"/>
      <c r="AP52" s="167"/>
      <c r="AQ52" s="167"/>
      <c r="AR52" s="167"/>
      <c r="AS52" s="173"/>
      <c r="AT52" s="167"/>
      <c r="AU52" s="167"/>
      <c r="AV52" s="167"/>
      <c r="AW52" s="167"/>
      <c r="AX52" s="167"/>
      <c r="AY52" s="172"/>
      <c r="AZ52" s="167"/>
      <c r="BA52" s="167"/>
      <c r="BB52" s="167"/>
      <c r="BC52" s="167"/>
      <c r="BD52" s="177"/>
    </row>
    <row r="53" spans="1:56" ht="15" hidden="1" customHeight="1">
      <c r="A53" s="175"/>
      <c r="B53" s="195"/>
      <c r="C53" s="259" t="s">
        <v>155</v>
      </c>
      <c r="D53" s="223"/>
      <c r="E53" s="178"/>
      <c r="F53" s="167"/>
      <c r="G53" s="167"/>
      <c r="H53" s="167"/>
      <c r="I53" s="167"/>
      <c r="J53" s="167"/>
      <c r="K53" s="172"/>
      <c r="L53" s="167"/>
      <c r="M53" s="167"/>
      <c r="N53" s="167"/>
      <c r="O53" s="173"/>
      <c r="P53" s="167"/>
      <c r="Q53" s="167"/>
      <c r="R53" s="167"/>
      <c r="S53" s="167"/>
      <c r="T53" s="167"/>
      <c r="U53" s="172"/>
      <c r="V53" s="167"/>
      <c r="W53" s="167"/>
      <c r="X53" s="167"/>
      <c r="Y53" s="173"/>
      <c r="Z53" s="167"/>
      <c r="AA53" s="167"/>
      <c r="AB53" s="167"/>
      <c r="AC53" s="167"/>
      <c r="AD53" s="167"/>
      <c r="AE53" s="172"/>
      <c r="AF53" s="167"/>
      <c r="AG53" s="167"/>
      <c r="AH53" s="167"/>
      <c r="AI53" s="173"/>
      <c r="AJ53" s="167"/>
      <c r="AK53" s="167"/>
      <c r="AL53" s="167"/>
      <c r="AM53" s="167"/>
      <c r="AN53" s="167"/>
      <c r="AO53" s="172"/>
      <c r="AP53" s="167"/>
      <c r="AQ53" s="167"/>
      <c r="AR53" s="167"/>
      <c r="AS53" s="173"/>
      <c r="AT53" s="167"/>
      <c r="AU53" s="167"/>
      <c r="AV53" s="167"/>
      <c r="AW53" s="167"/>
      <c r="AX53" s="167"/>
      <c r="AY53" s="172"/>
      <c r="AZ53" s="167"/>
      <c r="BA53" s="167"/>
      <c r="BB53" s="167"/>
      <c r="BC53" s="167"/>
      <c r="BD53" s="177"/>
    </row>
    <row r="54" spans="1:56" ht="15" hidden="1" customHeight="1">
      <c r="A54" s="175"/>
      <c r="B54" s="195"/>
      <c r="C54" s="259" t="s">
        <v>156</v>
      </c>
      <c r="D54" s="223"/>
      <c r="E54" s="178"/>
      <c r="F54" s="167"/>
      <c r="G54" s="167"/>
      <c r="H54" s="167"/>
      <c r="I54" s="167"/>
      <c r="J54" s="167"/>
      <c r="K54" s="172"/>
      <c r="L54" s="167"/>
      <c r="M54" s="167"/>
      <c r="N54" s="167"/>
      <c r="O54" s="173"/>
      <c r="P54" s="167"/>
      <c r="Q54" s="167"/>
      <c r="R54" s="167"/>
      <c r="S54" s="167"/>
      <c r="T54" s="167"/>
      <c r="U54" s="172"/>
      <c r="V54" s="167"/>
      <c r="W54" s="167"/>
      <c r="X54" s="167"/>
      <c r="Y54" s="173"/>
      <c r="Z54" s="167"/>
      <c r="AA54" s="167"/>
      <c r="AB54" s="167"/>
      <c r="AC54" s="167"/>
      <c r="AD54" s="167"/>
      <c r="AE54" s="172"/>
      <c r="AF54" s="167"/>
      <c r="AG54" s="167"/>
      <c r="AH54" s="167"/>
      <c r="AI54" s="173"/>
      <c r="AJ54" s="167"/>
      <c r="AK54" s="167"/>
      <c r="AL54" s="167"/>
      <c r="AM54" s="167"/>
      <c r="AN54" s="167"/>
      <c r="AO54" s="172"/>
      <c r="AP54" s="167"/>
      <c r="AQ54" s="167"/>
      <c r="AR54" s="167"/>
      <c r="AS54" s="173"/>
      <c r="AT54" s="167"/>
      <c r="AU54" s="167"/>
      <c r="AV54" s="167"/>
      <c r="AW54" s="167"/>
      <c r="AX54" s="167"/>
      <c r="AY54" s="172"/>
      <c r="AZ54" s="167"/>
      <c r="BA54" s="167"/>
      <c r="BB54" s="167"/>
      <c r="BC54" s="167"/>
      <c r="BD54" s="177"/>
    </row>
    <row r="55" spans="1:56" ht="42" customHeight="1" thickTop="1" thickBot="1">
      <c r="A55" s="175"/>
      <c r="B55" s="195" t="s">
        <v>448</v>
      </c>
      <c r="C55" s="259"/>
      <c r="D55" s="223">
        <f>取組ﾁｪｯｸｼｰﾄ改訂版!$L$54</f>
        <v>0</v>
      </c>
      <c r="E55" s="178"/>
      <c r="F55" s="166"/>
      <c r="G55" s="166"/>
      <c r="H55" s="166"/>
      <c r="I55" s="166"/>
      <c r="J55" s="166"/>
      <c r="K55" s="170"/>
      <c r="L55" s="166"/>
      <c r="M55" s="166"/>
      <c r="N55" s="166"/>
      <c r="O55" s="171"/>
      <c r="P55" s="166"/>
      <c r="Q55" s="166"/>
      <c r="R55" s="166"/>
      <c r="S55" s="166"/>
      <c r="T55" s="166"/>
      <c r="U55" s="170"/>
      <c r="V55" s="166"/>
      <c r="W55" s="166"/>
      <c r="X55" s="166"/>
      <c r="Y55" s="171"/>
      <c r="Z55" s="166"/>
      <c r="AA55" s="166"/>
      <c r="AB55" s="166"/>
      <c r="AC55" s="166"/>
      <c r="AD55" s="166"/>
      <c r="AE55" s="170"/>
      <c r="AF55" s="166"/>
      <c r="AG55" s="166"/>
      <c r="AH55" s="166"/>
      <c r="AI55" s="171"/>
      <c r="AJ55" s="166"/>
      <c r="AK55" s="166"/>
      <c r="AL55" s="166"/>
      <c r="AM55" s="166"/>
      <c r="AN55" s="166"/>
      <c r="AO55" s="170"/>
      <c r="AP55" s="166"/>
      <c r="AQ55" s="166"/>
      <c r="AR55" s="166"/>
      <c r="AS55" s="171"/>
      <c r="AT55" s="166"/>
      <c r="AU55" s="166"/>
      <c r="AV55" s="166"/>
      <c r="AW55" s="166"/>
      <c r="AX55" s="166"/>
      <c r="AY55" s="170"/>
      <c r="AZ55" s="166"/>
      <c r="BA55" s="166"/>
      <c r="BB55" s="166"/>
      <c r="BC55" s="166"/>
      <c r="BD55" s="177"/>
    </row>
    <row r="56" spans="1:56" ht="15" hidden="1" customHeight="1">
      <c r="A56" s="175"/>
      <c r="B56" s="204"/>
      <c r="C56" s="259" t="s">
        <v>397</v>
      </c>
      <c r="D56" s="223"/>
      <c r="E56" s="178"/>
      <c r="F56" s="167"/>
      <c r="G56" s="167"/>
      <c r="H56" s="167"/>
      <c r="I56" s="167"/>
      <c r="J56" s="167"/>
      <c r="K56" s="172"/>
      <c r="L56" s="167"/>
      <c r="M56" s="167"/>
      <c r="N56" s="167"/>
      <c r="O56" s="173"/>
      <c r="P56" s="167"/>
      <c r="Q56" s="167"/>
      <c r="R56" s="167"/>
      <c r="S56" s="167"/>
      <c r="T56" s="167"/>
      <c r="U56" s="172"/>
      <c r="V56" s="167"/>
      <c r="W56" s="167"/>
      <c r="X56" s="167"/>
      <c r="Y56" s="173"/>
      <c r="Z56" s="167"/>
      <c r="AA56" s="167"/>
      <c r="AB56" s="167"/>
      <c r="AC56" s="167"/>
      <c r="AD56" s="167"/>
      <c r="AE56" s="172"/>
      <c r="AF56" s="167"/>
      <c r="AG56" s="167"/>
      <c r="AH56" s="167"/>
      <c r="AI56" s="173"/>
      <c r="AJ56" s="167"/>
      <c r="AK56" s="167"/>
      <c r="AL56" s="167"/>
      <c r="AM56" s="167"/>
      <c r="AN56" s="167"/>
      <c r="AO56" s="172"/>
      <c r="AP56" s="167"/>
      <c r="AQ56" s="167"/>
      <c r="AR56" s="167"/>
      <c r="AS56" s="173"/>
      <c r="AT56" s="167"/>
      <c r="AU56" s="167"/>
      <c r="AV56" s="167"/>
      <c r="AW56" s="167"/>
      <c r="AX56" s="167"/>
      <c r="AY56" s="172"/>
      <c r="AZ56" s="167"/>
      <c r="BA56" s="167"/>
      <c r="BB56" s="167"/>
      <c r="BC56" s="167"/>
      <c r="BD56" s="177"/>
    </row>
    <row r="57" spans="1:56" ht="15" hidden="1" customHeight="1">
      <c r="A57" s="175"/>
      <c r="B57" s="204"/>
      <c r="C57" s="259" t="s">
        <v>30</v>
      </c>
      <c r="D57" s="223"/>
      <c r="E57" s="178"/>
      <c r="F57" s="167"/>
      <c r="G57" s="167"/>
      <c r="H57" s="167"/>
      <c r="I57" s="167"/>
      <c r="J57" s="167"/>
      <c r="K57" s="172"/>
      <c r="L57" s="167"/>
      <c r="M57" s="167"/>
      <c r="N57" s="167"/>
      <c r="O57" s="173"/>
      <c r="P57" s="167"/>
      <c r="Q57" s="167"/>
      <c r="R57" s="167"/>
      <c r="S57" s="167"/>
      <c r="T57" s="167"/>
      <c r="U57" s="172"/>
      <c r="V57" s="167"/>
      <c r="W57" s="167"/>
      <c r="X57" s="167"/>
      <c r="Y57" s="173"/>
      <c r="Z57" s="167"/>
      <c r="AA57" s="167"/>
      <c r="AB57" s="167"/>
      <c r="AC57" s="167"/>
      <c r="AD57" s="167"/>
      <c r="AE57" s="172"/>
      <c r="AF57" s="167"/>
      <c r="AG57" s="167"/>
      <c r="AH57" s="167"/>
      <c r="AI57" s="173"/>
      <c r="AJ57" s="167"/>
      <c r="AK57" s="167"/>
      <c r="AL57" s="167"/>
      <c r="AM57" s="167"/>
      <c r="AN57" s="167"/>
      <c r="AO57" s="172"/>
      <c r="AP57" s="167"/>
      <c r="AQ57" s="167"/>
      <c r="AR57" s="167"/>
      <c r="AS57" s="173"/>
      <c r="AT57" s="167"/>
      <c r="AU57" s="167"/>
      <c r="AV57" s="167"/>
      <c r="AW57" s="167"/>
      <c r="AX57" s="167"/>
      <c r="AY57" s="172"/>
      <c r="AZ57" s="167"/>
      <c r="BA57" s="167"/>
      <c r="BB57" s="167"/>
      <c r="BC57" s="167"/>
      <c r="BD57" s="177"/>
    </row>
    <row r="58" spans="1:56" ht="15" hidden="1" customHeight="1">
      <c r="A58" s="175"/>
      <c r="B58" s="204"/>
      <c r="C58" s="259" t="s">
        <v>31</v>
      </c>
      <c r="D58" s="223"/>
      <c r="E58" s="178"/>
      <c r="F58" s="167"/>
      <c r="G58" s="167"/>
      <c r="H58" s="167"/>
      <c r="I58" s="167"/>
      <c r="J58" s="167"/>
      <c r="K58" s="172"/>
      <c r="L58" s="167"/>
      <c r="M58" s="167"/>
      <c r="N58" s="167"/>
      <c r="O58" s="173"/>
      <c r="P58" s="167"/>
      <c r="Q58" s="167"/>
      <c r="R58" s="167"/>
      <c r="S58" s="167"/>
      <c r="T58" s="167"/>
      <c r="U58" s="172"/>
      <c r="V58" s="167"/>
      <c r="W58" s="167"/>
      <c r="X58" s="167"/>
      <c r="Y58" s="173"/>
      <c r="Z58" s="167"/>
      <c r="AA58" s="167"/>
      <c r="AB58" s="167"/>
      <c r="AC58" s="167"/>
      <c r="AD58" s="167"/>
      <c r="AE58" s="172"/>
      <c r="AF58" s="167"/>
      <c r="AG58" s="167"/>
      <c r="AH58" s="167"/>
      <c r="AI58" s="173"/>
      <c r="AJ58" s="167"/>
      <c r="AK58" s="167"/>
      <c r="AL58" s="167"/>
      <c r="AM58" s="167"/>
      <c r="AN58" s="167"/>
      <c r="AO58" s="172"/>
      <c r="AP58" s="167"/>
      <c r="AQ58" s="167"/>
      <c r="AR58" s="167"/>
      <c r="AS58" s="173"/>
      <c r="AT58" s="167"/>
      <c r="AU58" s="167"/>
      <c r="AV58" s="167"/>
      <c r="AW58" s="167"/>
      <c r="AX58" s="167"/>
      <c r="AY58" s="172"/>
      <c r="AZ58" s="167"/>
      <c r="BA58" s="167"/>
      <c r="BB58" s="167"/>
      <c r="BC58" s="167"/>
      <c r="BD58" s="177"/>
    </row>
    <row r="59" spans="1:56" ht="15" hidden="1" customHeight="1">
      <c r="A59" s="175"/>
      <c r="B59" s="204"/>
      <c r="C59" s="259" t="s">
        <v>32</v>
      </c>
      <c r="D59" s="223"/>
      <c r="E59" s="178"/>
      <c r="F59" s="167"/>
      <c r="G59" s="167"/>
      <c r="H59" s="167"/>
      <c r="I59" s="167"/>
      <c r="J59" s="167"/>
      <c r="K59" s="172"/>
      <c r="L59" s="167"/>
      <c r="M59" s="167"/>
      <c r="N59" s="167"/>
      <c r="O59" s="173"/>
      <c r="P59" s="167"/>
      <c r="Q59" s="167"/>
      <c r="R59" s="167"/>
      <c r="S59" s="167"/>
      <c r="T59" s="167"/>
      <c r="U59" s="172"/>
      <c r="V59" s="167"/>
      <c r="W59" s="167"/>
      <c r="X59" s="167"/>
      <c r="Y59" s="173"/>
      <c r="Z59" s="167"/>
      <c r="AA59" s="167"/>
      <c r="AB59" s="167"/>
      <c r="AC59" s="167"/>
      <c r="AD59" s="167"/>
      <c r="AE59" s="172"/>
      <c r="AF59" s="167"/>
      <c r="AG59" s="167"/>
      <c r="AH59" s="167"/>
      <c r="AI59" s="173"/>
      <c r="AJ59" s="167"/>
      <c r="AK59" s="167"/>
      <c r="AL59" s="167"/>
      <c r="AM59" s="167"/>
      <c r="AN59" s="167"/>
      <c r="AO59" s="172"/>
      <c r="AP59" s="167"/>
      <c r="AQ59" s="167"/>
      <c r="AR59" s="167"/>
      <c r="AS59" s="173"/>
      <c r="AT59" s="167"/>
      <c r="AU59" s="167"/>
      <c r="AV59" s="167"/>
      <c r="AW59" s="167"/>
      <c r="AX59" s="167"/>
      <c r="AY59" s="172"/>
      <c r="AZ59" s="167"/>
      <c r="BA59" s="167"/>
      <c r="BB59" s="167"/>
      <c r="BC59" s="167"/>
      <c r="BD59" s="177"/>
    </row>
    <row r="60" spans="1:56" ht="15" hidden="1" customHeight="1">
      <c r="A60" s="175"/>
      <c r="B60" s="204"/>
      <c r="C60" s="259" t="s">
        <v>33</v>
      </c>
      <c r="D60" s="223"/>
      <c r="E60" s="178"/>
      <c r="F60" s="167"/>
      <c r="G60" s="167"/>
      <c r="H60" s="167"/>
      <c r="I60" s="167"/>
      <c r="J60" s="167"/>
      <c r="K60" s="172"/>
      <c r="L60" s="167"/>
      <c r="M60" s="167"/>
      <c r="N60" s="167"/>
      <c r="O60" s="173"/>
      <c r="P60" s="167"/>
      <c r="Q60" s="167"/>
      <c r="R60" s="167"/>
      <c r="S60" s="167"/>
      <c r="T60" s="167"/>
      <c r="U60" s="172"/>
      <c r="V60" s="167"/>
      <c r="W60" s="167"/>
      <c r="X60" s="167"/>
      <c r="Y60" s="173"/>
      <c r="Z60" s="167"/>
      <c r="AA60" s="167"/>
      <c r="AB60" s="167"/>
      <c r="AC60" s="167"/>
      <c r="AD60" s="167"/>
      <c r="AE60" s="172"/>
      <c r="AF60" s="167"/>
      <c r="AG60" s="167"/>
      <c r="AH60" s="167"/>
      <c r="AI60" s="173"/>
      <c r="AJ60" s="167"/>
      <c r="AK60" s="167"/>
      <c r="AL60" s="167"/>
      <c r="AM60" s="167"/>
      <c r="AN60" s="167"/>
      <c r="AO60" s="172"/>
      <c r="AP60" s="167"/>
      <c r="AQ60" s="167"/>
      <c r="AR60" s="167"/>
      <c r="AS60" s="173"/>
      <c r="AT60" s="167"/>
      <c r="AU60" s="167"/>
      <c r="AV60" s="167"/>
      <c r="AW60" s="167"/>
      <c r="AX60" s="167"/>
      <c r="AY60" s="172"/>
      <c r="AZ60" s="167"/>
      <c r="BA60" s="167"/>
      <c r="BB60" s="167"/>
      <c r="BC60" s="167"/>
      <c r="BD60" s="177"/>
    </row>
    <row r="61" spans="1:56" ht="15" hidden="1" customHeight="1">
      <c r="A61" s="175"/>
      <c r="B61" s="204"/>
      <c r="C61" s="259" t="s">
        <v>176</v>
      </c>
      <c r="D61" s="223"/>
      <c r="E61" s="178"/>
      <c r="F61" s="167"/>
      <c r="G61" s="167"/>
      <c r="H61" s="167"/>
      <c r="I61" s="167"/>
      <c r="J61" s="167"/>
      <c r="K61" s="172"/>
      <c r="L61" s="167"/>
      <c r="M61" s="167"/>
      <c r="N61" s="167"/>
      <c r="O61" s="173"/>
      <c r="P61" s="167"/>
      <c r="Q61" s="167"/>
      <c r="R61" s="167"/>
      <c r="S61" s="167"/>
      <c r="T61" s="167"/>
      <c r="U61" s="172"/>
      <c r="V61" s="167"/>
      <c r="W61" s="167"/>
      <c r="X61" s="167"/>
      <c r="Y61" s="173"/>
      <c r="Z61" s="167"/>
      <c r="AA61" s="167"/>
      <c r="AB61" s="167"/>
      <c r="AC61" s="167"/>
      <c r="AD61" s="167"/>
      <c r="AE61" s="172"/>
      <c r="AF61" s="167"/>
      <c r="AG61" s="167"/>
      <c r="AH61" s="167"/>
      <c r="AI61" s="173"/>
      <c r="AJ61" s="167"/>
      <c r="AK61" s="167"/>
      <c r="AL61" s="167"/>
      <c r="AM61" s="167"/>
      <c r="AN61" s="167"/>
      <c r="AO61" s="172"/>
      <c r="AP61" s="167"/>
      <c r="AQ61" s="167"/>
      <c r="AR61" s="167"/>
      <c r="AS61" s="173"/>
      <c r="AT61" s="167"/>
      <c r="AU61" s="167"/>
      <c r="AV61" s="167"/>
      <c r="AW61" s="167"/>
      <c r="AX61" s="167"/>
      <c r="AY61" s="172"/>
      <c r="AZ61" s="167"/>
      <c r="BA61" s="167"/>
      <c r="BB61" s="167"/>
      <c r="BC61" s="167"/>
      <c r="BD61" s="177"/>
    </row>
    <row r="62" spans="1:56" ht="15" hidden="1" customHeight="1">
      <c r="A62" s="175"/>
      <c r="B62" s="204"/>
      <c r="C62" s="259" t="s">
        <v>34</v>
      </c>
      <c r="D62" s="223"/>
      <c r="E62" s="178"/>
      <c r="F62" s="167"/>
      <c r="G62" s="167"/>
      <c r="H62" s="167"/>
      <c r="I62" s="167"/>
      <c r="J62" s="167"/>
      <c r="K62" s="172"/>
      <c r="L62" s="167"/>
      <c r="M62" s="167"/>
      <c r="N62" s="167"/>
      <c r="O62" s="173"/>
      <c r="P62" s="167"/>
      <c r="Q62" s="167"/>
      <c r="R62" s="167"/>
      <c r="S62" s="167"/>
      <c r="T62" s="167"/>
      <c r="U62" s="172"/>
      <c r="V62" s="167"/>
      <c r="W62" s="167"/>
      <c r="X62" s="167"/>
      <c r="Y62" s="173"/>
      <c r="Z62" s="167"/>
      <c r="AA62" s="167"/>
      <c r="AB62" s="167"/>
      <c r="AC62" s="167"/>
      <c r="AD62" s="167"/>
      <c r="AE62" s="172"/>
      <c r="AF62" s="167"/>
      <c r="AG62" s="167"/>
      <c r="AH62" s="167"/>
      <c r="AI62" s="173"/>
      <c r="AJ62" s="167"/>
      <c r="AK62" s="167"/>
      <c r="AL62" s="167"/>
      <c r="AM62" s="167"/>
      <c r="AN62" s="167"/>
      <c r="AO62" s="172"/>
      <c r="AP62" s="167"/>
      <c r="AQ62" s="167"/>
      <c r="AR62" s="167"/>
      <c r="AS62" s="173"/>
      <c r="AT62" s="167"/>
      <c r="AU62" s="167"/>
      <c r="AV62" s="167"/>
      <c r="AW62" s="167"/>
      <c r="AX62" s="167"/>
      <c r="AY62" s="172"/>
      <c r="AZ62" s="167"/>
      <c r="BA62" s="167"/>
      <c r="BB62" s="167"/>
      <c r="BC62" s="167"/>
      <c r="BD62" s="177"/>
    </row>
    <row r="63" spans="1:56" ht="15" hidden="1" customHeight="1">
      <c r="A63" s="175"/>
      <c r="B63" s="204"/>
      <c r="C63" s="259" t="s">
        <v>35</v>
      </c>
      <c r="D63" s="223"/>
      <c r="E63" s="178"/>
      <c r="F63" s="167"/>
      <c r="G63" s="167"/>
      <c r="H63" s="167"/>
      <c r="I63" s="167"/>
      <c r="J63" s="167"/>
      <c r="K63" s="172"/>
      <c r="L63" s="167"/>
      <c r="M63" s="167"/>
      <c r="N63" s="167"/>
      <c r="O63" s="173"/>
      <c r="P63" s="167"/>
      <c r="Q63" s="167"/>
      <c r="R63" s="167"/>
      <c r="S63" s="167"/>
      <c r="T63" s="167"/>
      <c r="U63" s="172"/>
      <c r="V63" s="167"/>
      <c r="W63" s="167"/>
      <c r="X63" s="167"/>
      <c r="Y63" s="173"/>
      <c r="Z63" s="167"/>
      <c r="AA63" s="167"/>
      <c r="AB63" s="167"/>
      <c r="AC63" s="167"/>
      <c r="AD63" s="167"/>
      <c r="AE63" s="172"/>
      <c r="AF63" s="167"/>
      <c r="AG63" s="167"/>
      <c r="AH63" s="167"/>
      <c r="AI63" s="173"/>
      <c r="AJ63" s="167"/>
      <c r="AK63" s="167"/>
      <c r="AL63" s="167"/>
      <c r="AM63" s="167"/>
      <c r="AN63" s="167"/>
      <c r="AO63" s="172"/>
      <c r="AP63" s="167"/>
      <c r="AQ63" s="167"/>
      <c r="AR63" s="167"/>
      <c r="AS63" s="173"/>
      <c r="AT63" s="167"/>
      <c r="AU63" s="167"/>
      <c r="AV63" s="167"/>
      <c r="AW63" s="167"/>
      <c r="AX63" s="167"/>
      <c r="AY63" s="172"/>
      <c r="AZ63" s="167"/>
      <c r="BA63" s="167"/>
      <c r="BB63" s="167"/>
      <c r="BC63" s="167"/>
      <c r="BD63" s="177"/>
    </row>
    <row r="64" spans="1:56" ht="15" hidden="1" customHeight="1">
      <c r="A64" s="175"/>
      <c r="B64" s="204"/>
      <c r="C64" s="259" t="s">
        <v>29</v>
      </c>
      <c r="D64" s="223"/>
      <c r="E64" s="178"/>
      <c r="F64" s="167"/>
      <c r="G64" s="167"/>
      <c r="H64" s="167"/>
      <c r="I64" s="167"/>
      <c r="J64" s="167"/>
      <c r="K64" s="172"/>
      <c r="L64" s="167"/>
      <c r="M64" s="167"/>
      <c r="N64" s="167"/>
      <c r="O64" s="173"/>
      <c r="P64" s="167"/>
      <c r="Q64" s="167"/>
      <c r="R64" s="167"/>
      <c r="S64" s="167"/>
      <c r="T64" s="167"/>
      <c r="U64" s="172"/>
      <c r="V64" s="167"/>
      <c r="W64" s="167"/>
      <c r="X64" s="167"/>
      <c r="Y64" s="173"/>
      <c r="Z64" s="167"/>
      <c r="AA64" s="167"/>
      <c r="AB64" s="167"/>
      <c r="AC64" s="167"/>
      <c r="AD64" s="167"/>
      <c r="AE64" s="172"/>
      <c r="AF64" s="167"/>
      <c r="AG64" s="167"/>
      <c r="AH64" s="167"/>
      <c r="AI64" s="173"/>
      <c r="AJ64" s="167"/>
      <c r="AK64" s="167"/>
      <c r="AL64" s="167"/>
      <c r="AM64" s="167"/>
      <c r="AN64" s="167"/>
      <c r="AO64" s="172"/>
      <c r="AP64" s="167"/>
      <c r="AQ64" s="167"/>
      <c r="AR64" s="167"/>
      <c r="AS64" s="173"/>
      <c r="AT64" s="167"/>
      <c r="AU64" s="167"/>
      <c r="AV64" s="167"/>
      <c r="AW64" s="167"/>
      <c r="AX64" s="167"/>
      <c r="AY64" s="172"/>
      <c r="AZ64" s="167"/>
      <c r="BA64" s="167"/>
      <c r="BB64" s="167"/>
      <c r="BC64" s="167"/>
      <c r="BD64" s="177"/>
    </row>
    <row r="65" spans="1:56" ht="42" customHeight="1" thickTop="1" thickBot="1">
      <c r="A65" s="246"/>
      <c r="B65" s="194" t="s">
        <v>449</v>
      </c>
      <c r="C65" s="263"/>
      <c r="D65" s="224">
        <f>取組ﾁｪｯｸｼｰﾄ改訂版!$L$64</f>
        <v>0</v>
      </c>
      <c r="E65" s="178"/>
      <c r="F65" s="167"/>
      <c r="G65" s="167"/>
      <c r="H65" s="167"/>
      <c r="I65" s="167"/>
      <c r="J65" s="167"/>
      <c r="K65" s="172"/>
      <c r="L65" s="167"/>
      <c r="M65" s="167"/>
      <c r="N65" s="167"/>
      <c r="O65" s="173"/>
      <c r="P65" s="167"/>
      <c r="Q65" s="167"/>
      <c r="R65" s="167"/>
      <c r="S65" s="167"/>
      <c r="T65" s="167"/>
      <c r="U65" s="172"/>
      <c r="V65" s="167"/>
      <c r="W65" s="167"/>
      <c r="X65" s="167"/>
      <c r="Y65" s="173"/>
      <c r="Z65" s="167"/>
      <c r="AA65" s="167"/>
      <c r="AB65" s="167"/>
      <c r="AC65" s="167"/>
      <c r="AD65" s="167"/>
      <c r="AE65" s="172"/>
      <c r="AF65" s="167"/>
      <c r="AG65" s="167"/>
      <c r="AH65" s="167"/>
      <c r="AI65" s="173"/>
      <c r="AJ65" s="167"/>
      <c r="AK65" s="167"/>
      <c r="AL65" s="167"/>
      <c r="AM65" s="167"/>
      <c r="AN65" s="167"/>
      <c r="AO65" s="172"/>
      <c r="AP65" s="167"/>
      <c r="AQ65" s="167"/>
      <c r="AR65" s="167"/>
      <c r="AS65" s="173"/>
      <c r="AT65" s="167"/>
      <c r="AU65" s="167"/>
      <c r="AV65" s="167"/>
      <c r="AW65" s="167"/>
      <c r="AX65" s="167"/>
      <c r="AY65" s="172"/>
      <c r="AZ65" s="167"/>
      <c r="BA65" s="167"/>
      <c r="BB65" s="167"/>
      <c r="BC65" s="167"/>
      <c r="BD65" s="200"/>
    </row>
    <row r="66" spans="1:56" ht="15" hidden="1" customHeight="1">
      <c r="A66" s="175"/>
      <c r="B66" s="193"/>
      <c r="C66" s="261" t="s">
        <v>36</v>
      </c>
      <c r="D66" s="225"/>
      <c r="E66" s="178"/>
      <c r="F66" s="167"/>
      <c r="G66" s="167"/>
      <c r="H66" s="167"/>
      <c r="I66" s="167"/>
      <c r="J66" s="167"/>
      <c r="K66" s="172"/>
      <c r="L66" s="167"/>
      <c r="M66" s="167"/>
      <c r="N66" s="167"/>
      <c r="O66" s="173"/>
      <c r="P66" s="167"/>
      <c r="Q66" s="167"/>
      <c r="R66" s="167"/>
      <c r="S66" s="167"/>
      <c r="T66" s="167"/>
      <c r="U66" s="172"/>
      <c r="V66" s="167"/>
      <c r="W66" s="167"/>
      <c r="X66" s="167"/>
      <c r="Y66" s="173"/>
      <c r="Z66" s="167"/>
      <c r="AA66" s="167"/>
      <c r="AB66" s="167"/>
      <c r="AC66" s="167"/>
      <c r="AD66" s="167"/>
      <c r="AE66" s="172"/>
      <c r="AF66" s="167"/>
      <c r="AG66" s="167"/>
      <c r="AH66" s="167"/>
      <c r="AI66" s="173"/>
      <c r="AJ66" s="167"/>
      <c r="AK66" s="167"/>
      <c r="AL66" s="167"/>
      <c r="AM66" s="167"/>
      <c r="AN66" s="167"/>
      <c r="AO66" s="172"/>
      <c r="AP66" s="167"/>
      <c r="AQ66" s="167"/>
      <c r="AR66" s="167"/>
      <c r="AS66" s="173"/>
      <c r="AT66" s="167"/>
      <c r="AU66" s="167"/>
      <c r="AV66" s="167"/>
      <c r="AW66" s="167"/>
      <c r="AX66" s="167"/>
      <c r="AY66" s="172"/>
      <c r="AZ66" s="167"/>
      <c r="BA66" s="167"/>
      <c r="BB66" s="167"/>
      <c r="BC66" s="167"/>
      <c r="BD66" s="177"/>
    </row>
    <row r="67" spans="1:56" ht="15" hidden="1" customHeight="1">
      <c r="A67" s="175"/>
      <c r="B67" s="193"/>
      <c r="C67" s="261" t="s">
        <v>37</v>
      </c>
      <c r="D67" s="225"/>
      <c r="E67" s="178"/>
      <c r="F67" s="167"/>
      <c r="G67" s="167"/>
      <c r="H67" s="167"/>
      <c r="I67" s="167"/>
      <c r="J67" s="167"/>
      <c r="K67" s="172"/>
      <c r="L67" s="167"/>
      <c r="M67" s="167"/>
      <c r="N67" s="167"/>
      <c r="O67" s="173"/>
      <c r="P67" s="167"/>
      <c r="Q67" s="167"/>
      <c r="R67" s="167"/>
      <c r="S67" s="167"/>
      <c r="T67" s="167"/>
      <c r="U67" s="172"/>
      <c r="V67" s="167"/>
      <c r="W67" s="167"/>
      <c r="X67" s="167"/>
      <c r="Y67" s="173"/>
      <c r="Z67" s="167"/>
      <c r="AA67" s="167"/>
      <c r="AB67" s="167"/>
      <c r="AC67" s="167"/>
      <c r="AD67" s="167"/>
      <c r="AE67" s="172"/>
      <c r="AF67" s="167"/>
      <c r="AG67" s="167"/>
      <c r="AH67" s="167"/>
      <c r="AI67" s="173"/>
      <c r="AJ67" s="167"/>
      <c r="AK67" s="167"/>
      <c r="AL67" s="167"/>
      <c r="AM67" s="167"/>
      <c r="AN67" s="167"/>
      <c r="AO67" s="172"/>
      <c r="AP67" s="167"/>
      <c r="AQ67" s="167"/>
      <c r="AR67" s="167"/>
      <c r="AS67" s="173"/>
      <c r="AT67" s="167"/>
      <c r="AU67" s="167"/>
      <c r="AV67" s="167"/>
      <c r="AW67" s="167"/>
      <c r="AX67" s="167"/>
      <c r="AY67" s="172"/>
      <c r="AZ67" s="167"/>
      <c r="BA67" s="167"/>
      <c r="BB67" s="167"/>
      <c r="BC67" s="167"/>
      <c r="BD67" s="177"/>
    </row>
    <row r="68" spans="1:56" ht="15" hidden="1" customHeight="1">
      <c r="A68" s="175"/>
      <c r="B68" s="193"/>
      <c r="C68" s="261" t="s">
        <v>38</v>
      </c>
      <c r="D68" s="225"/>
      <c r="E68" s="178"/>
      <c r="F68" s="167"/>
      <c r="G68" s="167"/>
      <c r="H68" s="167"/>
      <c r="I68" s="167"/>
      <c r="J68" s="167"/>
      <c r="K68" s="172"/>
      <c r="L68" s="167"/>
      <c r="M68" s="167"/>
      <c r="N68" s="167"/>
      <c r="O68" s="173"/>
      <c r="P68" s="167"/>
      <c r="Q68" s="167"/>
      <c r="R68" s="167"/>
      <c r="S68" s="167"/>
      <c r="T68" s="167"/>
      <c r="U68" s="172"/>
      <c r="V68" s="167"/>
      <c r="W68" s="167"/>
      <c r="X68" s="167"/>
      <c r="Y68" s="173"/>
      <c r="Z68" s="167"/>
      <c r="AA68" s="167"/>
      <c r="AB68" s="167"/>
      <c r="AC68" s="167"/>
      <c r="AD68" s="167"/>
      <c r="AE68" s="172"/>
      <c r="AF68" s="167"/>
      <c r="AG68" s="167"/>
      <c r="AH68" s="167"/>
      <c r="AI68" s="173"/>
      <c r="AJ68" s="167"/>
      <c r="AK68" s="167"/>
      <c r="AL68" s="167"/>
      <c r="AM68" s="167"/>
      <c r="AN68" s="167"/>
      <c r="AO68" s="172"/>
      <c r="AP68" s="167"/>
      <c r="AQ68" s="167"/>
      <c r="AR68" s="167"/>
      <c r="AS68" s="173"/>
      <c r="AT68" s="167"/>
      <c r="AU68" s="167"/>
      <c r="AV68" s="167"/>
      <c r="AW68" s="167"/>
      <c r="AX68" s="167"/>
      <c r="AY68" s="172"/>
      <c r="AZ68" s="167"/>
      <c r="BA68" s="167"/>
      <c r="BB68" s="167"/>
      <c r="BC68" s="167"/>
      <c r="BD68" s="177"/>
    </row>
    <row r="69" spans="1:56" ht="15" hidden="1" customHeight="1">
      <c r="A69" s="175"/>
      <c r="B69" s="193"/>
      <c r="C69" s="261"/>
      <c r="D69" s="225"/>
      <c r="E69" s="178"/>
      <c r="F69" s="167"/>
      <c r="G69" s="167"/>
      <c r="H69" s="167"/>
      <c r="I69" s="167"/>
      <c r="J69" s="167"/>
      <c r="K69" s="172"/>
      <c r="L69" s="167"/>
      <c r="M69" s="167"/>
      <c r="N69" s="167"/>
      <c r="O69" s="173"/>
      <c r="P69" s="167"/>
      <c r="Q69" s="167"/>
      <c r="R69" s="167"/>
      <c r="S69" s="167"/>
      <c r="T69" s="167"/>
      <c r="U69" s="172"/>
      <c r="V69" s="167"/>
      <c r="W69" s="167"/>
      <c r="X69" s="167"/>
      <c r="Y69" s="173"/>
      <c r="Z69" s="167"/>
      <c r="AA69" s="167"/>
      <c r="AB69" s="167"/>
      <c r="AC69" s="167"/>
      <c r="AD69" s="167"/>
      <c r="AE69" s="172"/>
      <c r="AF69" s="167"/>
      <c r="AG69" s="167"/>
      <c r="AH69" s="167"/>
      <c r="AI69" s="173"/>
      <c r="AJ69" s="167"/>
      <c r="AK69" s="167"/>
      <c r="AL69" s="167"/>
      <c r="AM69" s="167"/>
      <c r="AN69" s="167"/>
      <c r="AO69" s="172"/>
      <c r="AP69" s="167"/>
      <c r="AQ69" s="167"/>
      <c r="AR69" s="167"/>
      <c r="AS69" s="173"/>
      <c r="AT69" s="167"/>
      <c r="AU69" s="167"/>
      <c r="AV69" s="167"/>
      <c r="AW69" s="167"/>
      <c r="AX69" s="167"/>
      <c r="AY69" s="172"/>
      <c r="AZ69" s="167"/>
      <c r="BA69" s="167"/>
      <c r="BB69" s="167"/>
      <c r="BC69" s="167"/>
      <c r="BD69" s="177"/>
    </row>
    <row r="70" spans="1:56" ht="15" hidden="1" customHeight="1">
      <c r="A70" s="175"/>
      <c r="B70" s="193"/>
      <c r="C70" s="261"/>
      <c r="D70" s="225"/>
      <c r="E70" s="178"/>
      <c r="F70" s="167"/>
      <c r="G70" s="167"/>
      <c r="H70" s="167"/>
      <c r="I70" s="167"/>
      <c r="J70" s="167"/>
      <c r="K70" s="172"/>
      <c r="L70" s="167"/>
      <c r="M70" s="167"/>
      <c r="N70" s="167"/>
      <c r="O70" s="173"/>
      <c r="P70" s="167"/>
      <c r="Q70" s="167"/>
      <c r="R70" s="167"/>
      <c r="S70" s="167"/>
      <c r="T70" s="167"/>
      <c r="U70" s="172"/>
      <c r="V70" s="167"/>
      <c r="W70" s="167"/>
      <c r="X70" s="167"/>
      <c r="Y70" s="173"/>
      <c r="Z70" s="167"/>
      <c r="AA70" s="167"/>
      <c r="AB70" s="167"/>
      <c r="AC70" s="167"/>
      <c r="AD70" s="167"/>
      <c r="AE70" s="172"/>
      <c r="AF70" s="167"/>
      <c r="AG70" s="167"/>
      <c r="AH70" s="167"/>
      <c r="AI70" s="173"/>
      <c r="AJ70" s="167"/>
      <c r="AK70" s="167"/>
      <c r="AL70" s="167"/>
      <c r="AM70" s="167"/>
      <c r="AN70" s="167"/>
      <c r="AO70" s="172"/>
      <c r="AP70" s="167"/>
      <c r="AQ70" s="167"/>
      <c r="AR70" s="167"/>
      <c r="AS70" s="173"/>
      <c r="AT70" s="167"/>
      <c r="AU70" s="167"/>
      <c r="AV70" s="167"/>
      <c r="AW70" s="167"/>
      <c r="AX70" s="167"/>
      <c r="AY70" s="172"/>
      <c r="AZ70" s="167"/>
      <c r="BA70" s="167"/>
      <c r="BB70" s="167"/>
      <c r="BC70" s="167"/>
      <c r="BD70" s="177"/>
    </row>
    <row r="71" spans="1:56" ht="15" hidden="1" customHeight="1">
      <c r="A71" s="175"/>
      <c r="B71" s="193"/>
      <c r="C71" s="261"/>
      <c r="D71" s="225"/>
      <c r="E71" s="178"/>
      <c r="F71" s="167"/>
      <c r="G71" s="167"/>
      <c r="H71" s="167"/>
      <c r="I71" s="167"/>
      <c r="J71" s="167"/>
      <c r="K71" s="172"/>
      <c r="L71" s="167"/>
      <c r="M71" s="167"/>
      <c r="N71" s="167"/>
      <c r="O71" s="173"/>
      <c r="P71" s="167"/>
      <c r="Q71" s="167"/>
      <c r="R71" s="167"/>
      <c r="S71" s="167"/>
      <c r="T71" s="167"/>
      <c r="U71" s="172"/>
      <c r="V71" s="167"/>
      <c r="W71" s="167"/>
      <c r="X71" s="167"/>
      <c r="Y71" s="173"/>
      <c r="Z71" s="167"/>
      <c r="AA71" s="167"/>
      <c r="AB71" s="167"/>
      <c r="AC71" s="167"/>
      <c r="AD71" s="167"/>
      <c r="AE71" s="172"/>
      <c r="AF71" s="167"/>
      <c r="AG71" s="167"/>
      <c r="AH71" s="167"/>
      <c r="AI71" s="173"/>
      <c r="AJ71" s="167"/>
      <c r="AK71" s="167"/>
      <c r="AL71" s="167"/>
      <c r="AM71" s="167"/>
      <c r="AN71" s="167"/>
      <c r="AO71" s="172"/>
      <c r="AP71" s="167"/>
      <c r="AQ71" s="167"/>
      <c r="AR71" s="167"/>
      <c r="AS71" s="173"/>
      <c r="AT71" s="167"/>
      <c r="AU71" s="167"/>
      <c r="AV71" s="167"/>
      <c r="AW71" s="167"/>
      <c r="AX71" s="167"/>
      <c r="AY71" s="172"/>
      <c r="AZ71" s="167"/>
      <c r="BA71" s="167"/>
      <c r="BB71" s="167"/>
      <c r="BC71" s="167"/>
      <c r="BD71" s="177"/>
    </row>
    <row r="72" spans="1:56" ht="15" hidden="1" customHeight="1">
      <c r="A72" s="175"/>
      <c r="B72" s="193"/>
      <c r="C72" s="261"/>
      <c r="D72" s="225"/>
      <c r="E72" s="178"/>
      <c r="F72" s="167"/>
      <c r="G72" s="167"/>
      <c r="H72" s="167"/>
      <c r="I72" s="167"/>
      <c r="J72" s="167"/>
      <c r="K72" s="172"/>
      <c r="L72" s="167"/>
      <c r="M72" s="167"/>
      <c r="N72" s="167"/>
      <c r="O72" s="173"/>
      <c r="P72" s="167"/>
      <c r="Q72" s="167"/>
      <c r="R72" s="167"/>
      <c r="S72" s="167"/>
      <c r="T72" s="167"/>
      <c r="U72" s="172"/>
      <c r="V72" s="167"/>
      <c r="W72" s="167"/>
      <c r="X72" s="167"/>
      <c r="Y72" s="173"/>
      <c r="Z72" s="167"/>
      <c r="AA72" s="167"/>
      <c r="AB72" s="167"/>
      <c r="AC72" s="167"/>
      <c r="AD72" s="167"/>
      <c r="AE72" s="172"/>
      <c r="AF72" s="167"/>
      <c r="AG72" s="167"/>
      <c r="AH72" s="167"/>
      <c r="AI72" s="173"/>
      <c r="AJ72" s="167"/>
      <c r="AK72" s="167"/>
      <c r="AL72" s="167"/>
      <c r="AM72" s="167"/>
      <c r="AN72" s="167"/>
      <c r="AO72" s="172"/>
      <c r="AP72" s="167"/>
      <c r="AQ72" s="167"/>
      <c r="AR72" s="167"/>
      <c r="AS72" s="173"/>
      <c r="AT72" s="167"/>
      <c r="AU72" s="167"/>
      <c r="AV72" s="167"/>
      <c r="AW72" s="167"/>
      <c r="AX72" s="167"/>
      <c r="AY72" s="172"/>
      <c r="AZ72" s="167"/>
      <c r="BA72" s="167"/>
      <c r="BB72" s="167"/>
      <c r="BC72" s="167"/>
      <c r="BD72" s="177"/>
    </row>
    <row r="73" spans="1:56" ht="42" customHeight="1" thickTop="1" thickBot="1">
      <c r="A73" s="227" t="s">
        <v>485</v>
      </c>
      <c r="B73" s="203" t="s">
        <v>450</v>
      </c>
      <c r="C73" s="262"/>
      <c r="D73" s="222">
        <f>取組ﾁｪｯｸｼｰﾄ改訂版!$L$72</f>
        <v>0</v>
      </c>
      <c r="E73" s="178"/>
      <c r="F73" s="167"/>
      <c r="G73" s="167"/>
      <c r="H73" s="167"/>
      <c r="I73" s="167"/>
      <c r="J73" s="167"/>
      <c r="K73" s="172"/>
      <c r="L73" s="167"/>
      <c r="M73" s="167"/>
      <c r="N73" s="167"/>
      <c r="O73" s="173"/>
      <c r="P73" s="167"/>
      <c r="Q73" s="167"/>
      <c r="R73" s="167"/>
      <c r="S73" s="167"/>
      <c r="T73" s="167"/>
      <c r="U73" s="172"/>
      <c r="V73" s="167"/>
      <c r="W73" s="167"/>
      <c r="X73" s="167"/>
      <c r="Y73" s="173"/>
      <c r="Z73" s="167"/>
      <c r="AA73" s="167"/>
      <c r="AB73" s="167"/>
      <c r="AC73" s="167"/>
      <c r="AD73" s="167"/>
      <c r="AE73" s="172"/>
      <c r="AF73" s="167"/>
      <c r="AG73" s="167"/>
      <c r="AH73" s="167"/>
      <c r="AI73" s="173"/>
      <c r="AJ73" s="167"/>
      <c r="AK73" s="167"/>
      <c r="AL73" s="167"/>
      <c r="AM73" s="167"/>
      <c r="AN73" s="167"/>
      <c r="AO73" s="172"/>
      <c r="AP73" s="167"/>
      <c r="AQ73" s="167"/>
      <c r="AR73" s="167"/>
      <c r="AS73" s="173"/>
      <c r="AT73" s="167"/>
      <c r="AU73" s="167"/>
      <c r="AV73" s="167"/>
      <c r="AW73" s="167"/>
      <c r="AX73" s="167"/>
      <c r="AY73" s="172"/>
      <c r="AZ73" s="167"/>
      <c r="BA73" s="167"/>
      <c r="BB73" s="167"/>
      <c r="BC73" s="167"/>
      <c r="BD73" s="199"/>
    </row>
    <row r="74" spans="1:56" ht="15" hidden="1" customHeight="1">
      <c r="A74" s="179"/>
      <c r="B74" s="195"/>
      <c r="C74" s="259" t="s">
        <v>39</v>
      </c>
      <c r="D74" s="223"/>
      <c r="E74" s="178"/>
      <c r="F74" s="167"/>
      <c r="G74" s="167"/>
      <c r="H74" s="167"/>
      <c r="I74" s="167"/>
      <c r="J74" s="167"/>
      <c r="K74" s="172"/>
      <c r="L74" s="167"/>
      <c r="M74" s="167"/>
      <c r="N74" s="167"/>
      <c r="O74" s="173"/>
      <c r="P74" s="167"/>
      <c r="Q74" s="167"/>
      <c r="R74" s="167"/>
      <c r="S74" s="167"/>
      <c r="T74" s="167"/>
      <c r="U74" s="172"/>
      <c r="V74" s="167"/>
      <c r="W74" s="167"/>
      <c r="X74" s="167"/>
      <c r="Y74" s="173"/>
      <c r="Z74" s="167"/>
      <c r="AA74" s="167"/>
      <c r="AB74" s="167"/>
      <c r="AC74" s="167"/>
      <c r="AD74" s="167"/>
      <c r="AE74" s="172"/>
      <c r="AF74" s="167"/>
      <c r="AG74" s="167"/>
      <c r="AH74" s="167"/>
      <c r="AI74" s="173"/>
      <c r="AJ74" s="167"/>
      <c r="AK74" s="167"/>
      <c r="AL74" s="167"/>
      <c r="AM74" s="167"/>
      <c r="AN74" s="167"/>
      <c r="AO74" s="172"/>
      <c r="AP74" s="167"/>
      <c r="AQ74" s="167"/>
      <c r="AR74" s="167"/>
      <c r="AS74" s="173"/>
      <c r="AT74" s="167"/>
      <c r="AU74" s="167"/>
      <c r="AV74" s="167"/>
      <c r="AW74" s="167"/>
      <c r="AX74" s="167"/>
      <c r="AY74" s="172"/>
      <c r="AZ74" s="167"/>
      <c r="BA74" s="167"/>
      <c r="BB74" s="167"/>
      <c r="BC74" s="167"/>
      <c r="BD74" s="177"/>
    </row>
    <row r="75" spans="1:56" ht="15" hidden="1" customHeight="1">
      <c r="A75" s="179"/>
      <c r="B75" s="195"/>
      <c r="C75" s="259" t="s">
        <v>40</v>
      </c>
      <c r="D75" s="223"/>
      <c r="E75" s="178"/>
      <c r="F75" s="167"/>
      <c r="G75" s="167"/>
      <c r="H75" s="167"/>
      <c r="I75" s="167"/>
      <c r="J75" s="167"/>
      <c r="K75" s="172"/>
      <c r="L75" s="167"/>
      <c r="M75" s="167"/>
      <c r="N75" s="167"/>
      <c r="O75" s="173"/>
      <c r="P75" s="167"/>
      <c r="Q75" s="167"/>
      <c r="R75" s="167"/>
      <c r="S75" s="167"/>
      <c r="T75" s="167"/>
      <c r="U75" s="172"/>
      <c r="V75" s="167"/>
      <c r="W75" s="167"/>
      <c r="X75" s="167"/>
      <c r="Y75" s="173"/>
      <c r="Z75" s="167"/>
      <c r="AA75" s="167"/>
      <c r="AB75" s="167"/>
      <c r="AC75" s="167"/>
      <c r="AD75" s="167"/>
      <c r="AE75" s="172"/>
      <c r="AF75" s="167"/>
      <c r="AG75" s="167"/>
      <c r="AH75" s="167"/>
      <c r="AI75" s="173"/>
      <c r="AJ75" s="167"/>
      <c r="AK75" s="167"/>
      <c r="AL75" s="167"/>
      <c r="AM75" s="167"/>
      <c r="AN75" s="167"/>
      <c r="AO75" s="172"/>
      <c r="AP75" s="167"/>
      <c r="AQ75" s="167"/>
      <c r="AR75" s="167"/>
      <c r="AS75" s="173"/>
      <c r="AT75" s="167"/>
      <c r="AU75" s="167"/>
      <c r="AV75" s="167"/>
      <c r="AW75" s="167"/>
      <c r="AX75" s="167"/>
      <c r="AY75" s="172"/>
      <c r="AZ75" s="167"/>
      <c r="BA75" s="167"/>
      <c r="BB75" s="167"/>
      <c r="BC75" s="167"/>
      <c r="BD75" s="177"/>
    </row>
    <row r="76" spans="1:56" ht="15" hidden="1" customHeight="1">
      <c r="A76" s="179"/>
      <c r="B76" s="195"/>
      <c r="C76" s="259" t="s">
        <v>41</v>
      </c>
      <c r="D76" s="223"/>
      <c r="E76" s="178"/>
      <c r="F76" s="167"/>
      <c r="G76" s="167"/>
      <c r="H76" s="167"/>
      <c r="I76" s="167"/>
      <c r="J76" s="167"/>
      <c r="K76" s="172"/>
      <c r="L76" s="167"/>
      <c r="M76" s="167"/>
      <c r="N76" s="167"/>
      <c r="O76" s="173"/>
      <c r="P76" s="167"/>
      <c r="Q76" s="167"/>
      <c r="R76" s="167"/>
      <c r="S76" s="167"/>
      <c r="T76" s="167"/>
      <c r="U76" s="172"/>
      <c r="V76" s="167"/>
      <c r="W76" s="167"/>
      <c r="X76" s="167"/>
      <c r="Y76" s="173"/>
      <c r="Z76" s="167"/>
      <c r="AA76" s="167"/>
      <c r="AB76" s="167"/>
      <c r="AC76" s="167"/>
      <c r="AD76" s="167"/>
      <c r="AE76" s="172"/>
      <c r="AF76" s="167"/>
      <c r="AG76" s="167"/>
      <c r="AH76" s="167"/>
      <c r="AI76" s="173"/>
      <c r="AJ76" s="167"/>
      <c r="AK76" s="167"/>
      <c r="AL76" s="167"/>
      <c r="AM76" s="167"/>
      <c r="AN76" s="167"/>
      <c r="AO76" s="172"/>
      <c r="AP76" s="167"/>
      <c r="AQ76" s="167"/>
      <c r="AR76" s="167"/>
      <c r="AS76" s="173"/>
      <c r="AT76" s="167"/>
      <c r="AU76" s="167"/>
      <c r="AV76" s="167"/>
      <c r="AW76" s="167"/>
      <c r="AX76" s="167"/>
      <c r="AY76" s="172"/>
      <c r="AZ76" s="167"/>
      <c r="BA76" s="167"/>
      <c r="BB76" s="167"/>
      <c r="BC76" s="167"/>
      <c r="BD76" s="177"/>
    </row>
    <row r="77" spans="1:56" ht="15" hidden="1" customHeight="1">
      <c r="A77" s="179"/>
      <c r="B77" s="195"/>
      <c r="C77" s="259" t="s">
        <v>399</v>
      </c>
      <c r="D77" s="223"/>
      <c r="E77" s="178"/>
      <c r="F77" s="167"/>
      <c r="G77" s="167"/>
      <c r="H77" s="167"/>
      <c r="I77" s="167"/>
      <c r="J77" s="167"/>
      <c r="K77" s="172"/>
      <c r="L77" s="167"/>
      <c r="M77" s="167"/>
      <c r="N77" s="167"/>
      <c r="O77" s="173"/>
      <c r="P77" s="167"/>
      <c r="Q77" s="167"/>
      <c r="R77" s="167"/>
      <c r="S77" s="167"/>
      <c r="T77" s="167"/>
      <c r="U77" s="172"/>
      <c r="V77" s="167"/>
      <c r="W77" s="167"/>
      <c r="X77" s="167"/>
      <c r="Y77" s="173"/>
      <c r="Z77" s="167"/>
      <c r="AA77" s="167"/>
      <c r="AB77" s="167"/>
      <c r="AC77" s="167"/>
      <c r="AD77" s="167"/>
      <c r="AE77" s="172"/>
      <c r="AF77" s="167"/>
      <c r="AG77" s="167"/>
      <c r="AH77" s="167"/>
      <c r="AI77" s="173"/>
      <c r="AJ77" s="167"/>
      <c r="AK77" s="167"/>
      <c r="AL77" s="167"/>
      <c r="AM77" s="167"/>
      <c r="AN77" s="167"/>
      <c r="AO77" s="172"/>
      <c r="AP77" s="167"/>
      <c r="AQ77" s="167"/>
      <c r="AR77" s="167"/>
      <c r="AS77" s="173"/>
      <c r="AT77" s="167"/>
      <c r="AU77" s="167"/>
      <c r="AV77" s="167"/>
      <c r="AW77" s="167"/>
      <c r="AX77" s="167"/>
      <c r="AY77" s="172"/>
      <c r="AZ77" s="167"/>
      <c r="BA77" s="167"/>
      <c r="BB77" s="167"/>
      <c r="BC77" s="167"/>
      <c r="BD77" s="177"/>
    </row>
    <row r="78" spans="1:56" ht="15" hidden="1" customHeight="1">
      <c r="A78" s="179"/>
      <c r="B78" s="195"/>
      <c r="C78" s="259" t="s">
        <v>400</v>
      </c>
      <c r="D78" s="223"/>
      <c r="E78" s="178"/>
      <c r="F78" s="167"/>
      <c r="G78" s="167"/>
      <c r="H78" s="167"/>
      <c r="I78" s="167"/>
      <c r="J78" s="167"/>
      <c r="K78" s="172"/>
      <c r="L78" s="167"/>
      <c r="M78" s="167"/>
      <c r="N78" s="167"/>
      <c r="O78" s="173"/>
      <c r="P78" s="167"/>
      <c r="Q78" s="167"/>
      <c r="R78" s="167"/>
      <c r="S78" s="167"/>
      <c r="T78" s="167"/>
      <c r="U78" s="172"/>
      <c r="V78" s="167"/>
      <c r="W78" s="167"/>
      <c r="X78" s="167"/>
      <c r="Y78" s="173"/>
      <c r="Z78" s="167"/>
      <c r="AA78" s="167"/>
      <c r="AB78" s="167"/>
      <c r="AC78" s="167"/>
      <c r="AD78" s="167"/>
      <c r="AE78" s="172"/>
      <c r="AF78" s="167"/>
      <c r="AG78" s="167"/>
      <c r="AH78" s="167"/>
      <c r="AI78" s="173"/>
      <c r="AJ78" s="167"/>
      <c r="AK78" s="167"/>
      <c r="AL78" s="167"/>
      <c r="AM78" s="167"/>
      <c r="AN78" s="167"/>
      <c r="AO78" s="172"/>
      <c r="AP78" s="167"/>
      <c r="AQ78" s="167"/>
      <c r="AR78" s="167"/>
      <c r="AS78" s="173"/>
      <c r="AT78" s="167"/>
      <c r="AU78" s="167"/>
      <c r="AV78" s="167"/>
      <c r="AW78" s="167"/>
      <c r="AX78" s="167"/>
      <c r="AY78" s="172"/>
      <c r="AZ78" s="167"/>
      <c r="BA78" s="167"/>
      <c r="BB78" s="167"/>
      <c r="BC78" s="167"/>
      <c r="BD78" s="177"/>
    </row>
    <row r="79" spans="1:56" ht="15" hidden="1" customHeight="1">
      <c r="A79" s="179"/>
      <c r="B79" s="195"/>
      <c r="C79" s="259" t="s">
        <v>401</v>
      </c>
      <c r="D79" s="223"/>
      <c r="E79" s="178"/>
      <c r="F79" s="167"/>
      <c r="G79" s="167"/>
      <c r="H79" s="167"/>
      <c r="I79" s="167"/>
      <c r="J79" s="167"/>
      <c r="K79" s="172"/>
      <c r="L79" s="167"/>
      <c r="M79" s="167"/>
      <c r="N79" s="167"/>
      <c r="O79" s="173"/>
      <c r="P79" s="167"/>
      <c r="Q79" s="167"/>
      <c r="R79" s="167"/>
      <c r="S79" s="167"/>
      <c r="T79" s="167"/>
      <c r="U79" s="172"/>
      <c r="V79" s="167"/>
      <c r="W79" s="167"/>
      <c r="X79" s="167"/>
      <c r="Y79" s="173"/>
      <c r="Z79" s="167"/>
      <c r="AA79" s="167"/>
      <c r="AB79" s="167"/>
      <c r="AC79" s="167"/>
      <c r="AD79" s="167"/>
      <c r="AE79" s="172"/>
      <c r="AF79" s="167"/>
      <c r="AG79" s="167"/>
      <c r="AH79" s="167"/>
      <c r="AI79" s="173"/>
      <c r="AJ79" s="167"/>
      <c r="AK79" s="167"/>
      <c r="AL79" s="167"/>
      <c r="AM79" s="167"/>
      <c r="AN79" s="167"/>
      <c r="AO79" s="172"/>
      <c r="AP79" s="167"/>
      <c r="AQ79" s="167"/>
      <c r="AR79" s="167"/>
      <c r="AS79" s="173"/>
      <c r="AT79" s="167"/>
      <c r="AU79" s="167"/>
      <c r="AV79" s="167"/>
      <c r="AW79" s="167"/>
      <c r="AX79" s="167"/>
      <c r="AY79" s="172"/>
      <c r="AZ79" s="167"/>
      <c r="BA79" s="167"/>
      <c r="BB79" s="167"/>
      <c r="BC79" s="167"/>
      <c r="BD79" s="177"/>
    </row>
    <row r="80" spans="1:56" ht="15" hidden="1" customHeight="1">
      <c r="A80" s="179"/>
      <c r="B80" s="195"/>
      <c r="C80" s="259" t="s">
        <v>42</v>
      </c>
      <c r="D80" s="223"/>
      <c r="E80" s="178"/>
      <c r="F80" s="167"/>
      <c r="G80" s="167"/>
      <c r="H80" s="167"/>
      <c r="I80" s="167"/>
      <c r="J80" s="167"/>
      <c r="K80" s="172"/>
      <c r="L80" s="167"/>
      <c r="M80" s="167"/>
      <c r="N80" s="167"/>
      <c r="O80" s="173"/>
      <c r="P80" s="167"/>
      <c r="Q80" s="167"/>
      <c r="R80" s="167"/>
      <c r="S80" s="167"/>
      <c r="T80" s="167"/>
      <c r="U80" s="172"/>
      <c r="V80" s="167"/>
      <c r="W80" s="167"/>
      <c r="X80" s="167"/>
      <c r="Y80" s="173"/>
      <c r="Z80" s="167"/>
      <c r="AA80" s="167"/>
      <c r="AB80" s="167"/>
      <c r="AC80" s="167"/>
      <c r="AD80" s="167"/>
      <c r="AE80" s="172"/>
      <c r="AF80" s="167"/>
      <c r="AG80" s="167"/>
      <c r="AH80" s="167"/>
      <c r="AI80" s="173"/>
      <c r="AJ80" s="167"/>
      <c r="AK80" s="167"/>
      <c r="AL80" s="167"/>
      <c r="AM80" s="167"/>
      <c r="AN80" s="167"/>
      <c r="AO80" s="172"/>
      <c r="AP80" s="167"/>
      <c r="AQ80" s="167"/>
      <c r="AR80" s="167"/>
      <c r="AS80" s="173"/>
      <c r="AT80" s="167"/>
      <c r="AU80" s="167"/>
      <c r="AV80" s="167"/>
      <c r="AW80" s="167"/>
      <c r="AX80" s="167"/>
      <c r="AY80" s="172"/>
      <c r="AZ80" s="167"/>
      <c r="BA80" s="167"/>
      <c r="BB80" s="167"/>
      <c r="BC80" s="167"/>
      <c r="BD80" s="177"/>
    </row>
    <row r="81" spans="1:56" ht="15" hidden="1" customHeight="1">
      <c r="A81" s="179"/>
      <c r="B81" s="195"/>
      <c r="C81" s="259" t="s">
        <v>43</v>
      </c>
      <c r="D81" s="223"/>
      <c r="E81" s="178"/>
      <c r="F81" s="167"/>
      <c r="G81" s="167"/>
      <c r="H81" s="167"/>
      <c r="I81" s="167"/>
      <c r="J81" s="167"/>
      <c r="K81" s="172"/>
      <c r="L81" s="167"/>
      <c r="M81" s="167"/>
      <c r="N81" s="167"/>
      <c r="O81" s="173"/>
      <c r="P81" s="167"/>
      <c r="Q81" s="167"/>
      <c r="R81" s="167"/>
      <c r="S81" s="167"/>
      <c r="T81" s="167"/>
      <c r="U81" s="172"/>
      <c r="V81" s="167"/>
      <c r="W81" s="167"/>
      <c r="X81" s="167"/>
      <c r="Y81" s="173"/>
      <c r="Z81" s="167"/>
      <c r="AA81" s="167"/>
      <c r="AB81" s="167"/>
      <c r="AC81" s="167"/>
      <c r="AD81" s="167"/>
      <c r="AE81" s="172"/>
      <c r="AF81" s="167"/>
      <c r="AG81" s="167"/>
      <c r="AH81" s="167"/>
      <c r="AI81" s="173"/>
      <c r="AJ81" s="167"/>
      <c r="AK81" s="167"/>
      <c r="AL81" s="167"/>
      <c r="AM81" s="167"/>
      <c r="AN81" s="167"/>
      <c r="AO81" s="172"/>
      <c r="AP81" s="167"/>
      <c r="AQ81" s="167"/>
      <c r="AR81" s="167"/>
      <c r="AS81" s="173"/>
      <c r="AT81" s="167"/>
      <c r="AU81" s="167"/>
      <c r="AV81" s="167"/>
      <c r="AW81" s="167"/>
      <c r="AX81" s="167"/>
      <c r="AY81" s="172"/>
      <c r="AZ81" s="167"/>
      <c r="BA81" s="167"/>
      <c r="BB81" s="167"/>
      <c r="BC81" s="167"/>
      <c r="BD81" s="177"/>
    </row>
    <row r="82" spans="1:56" ht="15" hidden="1" customHeight="1">
      <c r="A82" s="179"/>
      <c r="B82" s="195"/>
      <c r="C82" s="259" t="s">
        <v>44</v>
      </c>
      <c r="D82" s="223"/>
      <c r="E82" s="178"/>
      <c r="F82" s="167"/>
      <c r="G82" s="167"/>
      <c r="H82" s="167"/>
      <c r="I82" s="167"/>
      <c r="J82" s="167"/>
      <c r="K82" s="172"/>
      <c r="L82" s="167"/>
      <c r="M82" s="167"/>
      <c r="N82" s="167"/>
      <c r="O82" s="173"/>
      <c r="P82" s="167"/>
      <c r="Q82" s="167"/>
      <c r="R82" s="167"/>
      <c r="S82" s="167"/>
      <c r="T82" s="167"/>
      <c r="U82" s="172"/>
      <c r="V82" s="167"/>
      <c r="W82" s="167"/>
      <c r="X82" s="167"/>
      <c r="Y82" s="173"/>
      <c r="Z82" s="167"/>
      <c r="AA82" s="167"/>
      <c r="AB82" s="167"/>
      <c r="AC82" s="167"/>
      <c r="AD82" s="167"/>
      <c r="AE82" s="172"/>
      <c r="AF82" s="167"/>
      <c r="AG82" s="167"/>
      <c r="AH82" s="167"/>
      <c r="AI82" s="173"/>
      <c r="AJ82" s="167"/>
      <c r="AK82" s="167"/>
      <c r="AL82" s="167"/>
      <c r="AM82" s="167"/>
      <c r="AN82" s="167"/>
      <c r="AO82" s="172"/>
      <c r="AP82" s="167"/>
      <c r="AQ82" s="167"/>
      <c r="AR82" s="167"/>
      <c r="AS82" s="173"/>
      <c r="AT82" s="167"/>
      <c r="AU82" s="167"/>
      <c r="AV82" s="167"/>
      <c r="AW82" s="167"/>
      <c r="AX82" s="167"/>
      <c r="AY82" s="172"/>
      <c r="AZ82" s="167"/>
      <c r="BA82" s="167"/>
      <c r="BB82" s="167"/>
      <c r="BC82" s="167"/>
      <c r="BD82" s="177"/>
    </row>
    <row r="83" spans="1:56" ht="15" hidden="1" customHeight="1">
      <c r="A83" s="179"/>
      <c r="B83" s="195"/>
      <c r="C83" s="259" t="s">
        <v>45</v>
      </c>
      <c r="D83" s="223"/>
      <c r="E83" s="178"/>
      <c r="F83" s="167"/>
      <c r="G83" s="167"/>
      <c r="H83" s="167"/>
      <c r="I83" s="167"/>
      <c r="J83" s="167"/>
      <c r="K83" s="172"/>
      <c r="L83" s="167"/>
      <c r="M83" s="167"/>
      <c r="N83" s="167"/>
      <c r="O83" s="173"/>
      <c r="P83" s="167"/>
      <c r="Q83" s="167"/>
      <c r="R83" s="167"/>
      <c r="S83" s="167"/>
      <c r="T83" s="167"/>
      <c r="U83" s="172"/>
      <c r="V83" s="167"/>
      <c r="W83" s="167"/>
      <c r="X83" s="167"/>
      <c r="Y83" s="173"/>
      <c r="Z83" s="167"/>
      <c r="AA83" s="167"/>
      <c r="AB83" s="167"/>
      <c r="AC83" s="167"/>
      <c r="AD83" s="167"/>
      <c r="AE83" s="172"/>
      <c r="AF83" s="167"/>
      <c r="AG83" s="167"/>
      <c r="AH83" s="167"/>
      <c r="AI83" s="173"/>
      <c r="AJ83" s="167"/>
      <c r="AK83" s="167"/>
      <c r="AL83" s="167"/>
      <c r="AM83" s="167"/>
      <c r="AN83" s="167"/>
      <c r="AO83" s="172"/>
      <c r="AP83" s="167"/>
      <c r="AQ83" s="167"/>
      <c r="AR83" s="167"/>
      <c r="AS83" s="173"/>
      <c r="AT83" s="167"/>
      <c r="AU83" s="167"/>
      <c r="AV83" s="167"/>
      <c r="AW83" s="167"/>
      <c r="AX83" s="167"/>
      <c r="AY83" s="172"/>
      <c r="AZ83" s="167"/>
      <c r="BA83" s="167"/>
      <c r="BB83" s="167"/>
      <c r="BC83" s="167"/>
      <c r="BD83" s="177"/>
    </row>
    <row r="84" spans="1:56" ht="15" hidden="1" customHeight="1">
      <c r="A84" s="179"/>
      <c r="B84" s="195"/>
      <c r="C84" s="259" t="s">
        <v>46</v>
      </c>
      <c r="D84" s="223"/>
      <c r="E84" s="178"/>
      <c r="F84" s="167"/>
      <c r="G84" s="167"/>
      <c r="H84" s="167"/>
      <c r="I84" s="167"/>
      <c r="J84" s="167"/>
      <c r="K84" s="172"/>
      <c r="L84" s="167"/>
      <c r="M84" s="167"/>
      <c r="N84" s="167"/>
      <c r="O84" s="173"/>
      <c r="P84" s="167"/>
      <c r="Q84" s="167"/>
      <c r="R84" s="167"/>
      <c r="S84" s="167"/>
      <c r="T84" s="167"/>
      <c r="U84" s="172"/>
      <c r="V84" s="167"/>
      <c r="W84" s="167"/>
      <c r="X84" s="167"/>
      <c r="Y84" s="173"/>
      <c r="Z84" s="167"/>
      <c r="AA84" s="167"/>
      <c r="AB84" s="167"/>
      <c r="AC84" s="167"/>
      <c r="AD84" s="167"/>
      <c r="AE84" s="172"/>
      <c r="AF84" s="167"/>
      <c r="AG84" s="167"/>
      <c r="AH84" s="167"/>
      <c r="AI84" s="173"/>
      <c r="AJ84" s="167"/>
      <c r="AK84" s="167"/>
      <c r="AL84" s="167"/>
      <c r="AM84" s="167"/>
      <c r="AN84" s="167"/>
      <c r="AO84" s="172"/>
      <c r="AP84" s="167"/>
      <c r="AQ84" s="167"/>
      <c r="AR84" s="167"/>
      <c r="AS84" s="173"/>
      <c r="AT84" s="167"/>
      <c r="AU84" s="167"/>
      <c r="AV84" s="167"/>
      <c r="AW84" s="167"/>
      <c r="AX84" s="167"/>
      <c r="AY84" s="172"/>
      <c r="AZ84" s="167"/>
      <c r="BA84" s="167"/>
      <c r="BB84" s="167"/>
      <c r="BC84" s="167"/>
      <c r="BD84" s="177"/>
    </row>
    <row r="85" spans="1:56" ht="15" hidden="1" customHeight="1">
      <c r="A85" s="179"/>
      <c r="B85" s="195"/>
      <c r="C85" s="259" t="s">
        <v>47</v>
      </c>
      <c r="D85" s="223"/>
      <c r="E85" s="178"/>
      <c r="F85" s="167"/>
      <c r="G85" s="167"/>
      <c r="H85" s="167"/>
      <c r="I85" s="167"/>
      <c r="J85" s="167"/>
      <c r="K85" s="172"/>
      <c r="L85" s="167"/>
      <c r="M85" s="167"/>
      <c r="N85" s="167"/>
      <c r="O85" s="173"/>
      <c r="P85" s="167"/>
      <c r="Q85" s="167"/>
      <c r="R85" s="167"/>
      <c r="S85" s="167"/>
      <c r="T85" s="167"/>
      <c r="U85" s="172"/>
      <c r="V85" s="167"/>
      <c r="W85" s="167"/>
      <c r="X85" s="167"/>
      <c r="Y85" s="173"/>
      <c r="Z85" s="167"/>
      <c r="AA85" s="167"/>
      <c r="AB85" s="167"/>
      <c r="AC85" s="167"/>
      <c r="AD85" s="167"/>
      <c r="AE85" s="172"/>
      <c r="AF85" s="167"/>
      <c r="AG85" s="167"/>
      <c r="AH85" s="167"/>
      <c r="AI85" s="173"/>
      <c r="AJ85" s="167"/>
      <c r="AK85" s="167"/>
      <c r="AL85" s="167"/>
      <c r="AM85" s="167"/>
      <c r="AN85" s="167"/>
      <c r="AO85" s="172"/>
      <c r="AP85" s="167"/>
      <c r="AQ85" s="167"/>
      <c r="AR85" s="167"/>
      <c r="AS85" s="173"/>
      <c r="AT85" s="167"/>
      <c r="AU85" s="167"/>
      <c r="AV85" s="167"/>
      <c r="AW85" s="167"/>
      <c r="AX85" s="167"/>
      <c r="AY85" s="172"/>
      <c r="AZ85" s="167"/>
      <c r="BA85" s="167"/>
      <c r="BB85" s="167"/>
      <c r="BC85" s="167"/>
      <c r="BD85" s="177"/>
    </row>
    <row r="86" spans="1:56" ht="42" customHeight="1" thickTop="1" thickBot="1">
      <c r="A86" s="250"/>
      <c r="B86" s="205" t="s">
        <v>482</v>
      </c>
      <c r="C86" s="260"/>
      <c r="D86" s="226">
        <f>取組ﾁｪｯｸｼｰﾄ改訂版!$L$85</f>
        <v>0</v>
      </c>
      <c r="E86" s="178"/>
      <c r="F86" s="167"/>
      <c r="G86" s="167"/>
      <c r="H86" s="167"/>
      <c r="I86" s="167"/>
      <c r="J86" s="167"/>
      <c r="K86" s="172"/>
      <c r="L86" s="167"/>
      <c r="M86" s="167"/>
      <c r="N86" s="167"/>
      <c r="O86" s="173"/>
      <c r="P86" s="167"/>
      <c r="Q86" s="167"/>
      <c r="R86" s="167"/>
      <c r="S86" s="167"/>
      <c r="T86" s="167"/>
      <c r="U86" s="172"/>
      <c r="V86" s="167"/>
      <c r="W86" s="167"/>
      <c r="X86" s="167"/>
      <c r="Y86" s="173"/>
      <c r="Z86" s="167"/>
      <c r="AA86" s="167"/>
      <c r="AB86" s="167"/>
      <c r="AC86" s="167"/>
      <c r="AD86" s="167"/>
      <c r="AE86" s="172"/>
      <c r="AF86" s="167"/>
      <c r="AG86" s="167"/>
      <c r="AH86" s="167"/>
      <c r="AI86" s="173"/>
      <c r="AJ86" s="167"/>
      <c r="AK86" s="167"/>
      <c r="AL86" s="167"/>
      <c r="AM86" s="167"/>
      <c r="AN86" s="167"/>
      <c r="AO86" s="172"/>
      <c r="AP86" s="167"/>
      <c r="AQ86" s="167"/>
      <c r="AR86" s="167"/>
      <c r="AS86" s="173"/>
      <c r="AT86" s="167"/>
      <c r="AU86" s="167"/>
      <c r="AV86" s="167"/>
      <c r="AW86" s="167"/>
      <c r="AX86" s="167"/>
      <c r="AY86" s="172"/>
      <c r="AZ86" s="167"/>
      <c r="BA86" s="167"/>
      <c r="BB86" s="167"/>
      <c r="BC86" s="167"/>
      <c r="BD86" s="200"/>
    </row>
    <row r="87" spans="1:56" ht="15" hidden="1" customHeight="1" thickTop="1">
      <c r="A87" s="179"/>
      <c r="B87" s="248"/>
      <c r="C87" s="264" t="s">
        <v>402</v>
      </c>
      <c r="D87" s="254"/>
      <c r="E87" s="178"/>
      <c r="F87" s="167"/>
      <c r="G87" s="167"/>
      <c r="H87" s="167"/>
      <c r="I87" s="167"/>
      <c r="J87" s="167"/>
      <c r="K87" s="172"/>
      <c r="L87" s="167"/>
      <c r="M87" s="167"/>
      <c r="N87" s="167"/>
      <c r="O87" s="173"/>
      <c r="P87" s="167"/>
      <c r="Q87" s="167"/>
      <c r="R87" s="167"/>
      <c r="S87" s="167"/>
      <c r="T87" s="167"/>
      <c r="U87" s="172"/>
      <c r="V87" s="167"/>
      <c r="W87" s="167"/>
      <c r="X87" s="167"/>
      <c r="Y87" s="173"/>
      <c r="Z87" s="167"/>
      <c r="AA87" s="167"/>
      <c r="AB87" s="167"/>
      <c r="AC87" s="167"/>
      <c r="AD87" s="167"/>
      <c r="AE87" s="172"/>
      <c r="AF87" s="167"/>
      <c r="AG87" s="167"/>
      <c r="AH87" s="167"/>
      <c r="AI87" s="173"/>
      <c r="AJ87" s="167"/>
      <c r="AK87" s="167"/>
      <c r="AL87" s="167"/>
      <c r="AM87" s="167"/>
      <c r="AN87" s="167"/>
      <c r="AO87" s="172"/>
      <c r="AP87" s="167"/>
      <c r="AQ87" s="167"/>
      <c r="AR87" s="167"/>
      <c r="AS87" s="173"/>
      <c r="AT87" s="167"/>
      <c r="AU87" s="167"/>
      <c r="AV87" s="167"/>
      <c r="AW87" s="167"/>
      <c r="AX87" s="167"/>
      <c r="AY87" s="172"/>
      <c r="AZ87" s="167"/>
      <c r="BA87" s="167"/>
      <c r="BB87" s="167"/>
      <c r="BC87" s="167"/>
      <c r="BD87" s="177"/>
    </row>
    <row r="88" spans="1:56" ht="15" hidden="1" customHeight="1">
      <c r="A88" s="179"/>
      <c r="B88" s="204"/>
      <c r="C88" s="259" t="s">
        <v>348</v>
      </c>
      <c r="D88" s="223"/>
      <c r="E88" s="178"/>
      <c r="F88" s="167"/>
      <c r="G88" s="167"/>
      <c r="H88" s="167"/>
      <c r="I88" s="167"/>
      <c r="J88" s="167"/>
      <c r="K88" s="172"/>
      <c r="L88" s="167"/>
      <c r="M88" s="167"/>
      <c r="N88" s="167"/>
      <c r="O88" s="173"/>
      <c r="P88" s="167"/>
      <c r="Q88" s="167"/>
      <c r="R88" s="167"/>
      <c r="S88" s="167"/>
      <c r="T88" s="167"/>
      <c r="U88" s="172"/>
      <c r="V88" s="167"/>
      <c r="W88" s="167"/>
      <c r="X88" s="167"/>
      <c r="Y88" s="173"/>
      <c r="Z88" s="167"/>
      <c r="AA88" s="167"/>
      <c r="AB88" s="167"/>
      <c r="AC88" s="167"/>
      <c r="AD88" s="167"/>
      <c r="AE88" s="172"/>
      <c r="AF88" s="167"/>
      <c r="AG88" s="167"/>
      <c r="AH88" s="167"/>
      <c r="AI88" s="173"/>
      <c r="AJ88" s="167"/>
      <c r="AK88" s="167"/>
      <c r="AL88" s="167"/>
      <c r="AM88" s="167"/>
      <c r="AN88" s="167"/>
      <c r="AO88" s="172"/>
      <c r="AP88" s="167"/>
      <c r="AQ88" s="167"/>
      <c r="AR88" s="167"/>
      <c r="AS88" s="173"/>
      <c r="AT88" s="167"/>
      <c r="AU88" s="167"/>
      <c r="AV88" s="167"/>
      <c r="AW88" s="167"/>
      <c r="AX88" s="167"/>
      <c r="AY88" s="172"/>
      <c r="AZ88" s="167"/>
      <c r="BA88" s="167"/>
      <c r="BB88" s="167"/>
      <c r="BC88" s="167"/>
      <c r="BD88" s="177"/>
    </row>
    <row r="89" spans="1:56" ht="15" hidden="1" customHeight="1">
      <c r="A89" s="179"/>
      <c r="B89" s="204"/>
      <c r="C89" s="259" t="s">
        <v>196</v>
      </c>
      <c r="D89" s="223"/>
      <c r="E89" s="178"/>
      <c r="F89" s="167"/>
      <c r="G89" s="167"/>
      <c r="H89" s="167"/>
      <c r="I89" s="167"/>
      <c r="J89" s="167"/>
      <c r="K89" s="172"/>
      <c r="L89" s="167"/>
      <c r="M89" s="167"/>
      <c r="N89" s="167"/>
      <c r="O89" s="173"/>
      <c r="P89" s="167"/>
      <c r="Q89" s="167"/>
      <c r="R89" s="167"/>
      <c r="S89" s="167"/>
      <c r="T89" s="167"/>
      <c r="U89" s="172"/>
      <c r="V89" s="167"/>
      <c r="W89" s="167"/>
      <c r="X89" s="167"/>
      <c r="Y89" s="173"/>
      <c r="Z89" s="167"/>
      <c r="AA89" s="167"/>
      <c r="AB89" s="167"/>
      <c r="AC89" s="167"/>
      <c r="AD89" s="167"/>
      <c r="AE89" s="172"/>
      <c r="AF89" s="167"/>
      <c r="AG89" s="167"/>
      <c r="AH89" s="167"/>
      <c r="AI89" s="173"/>
      <c r="AJ89" s="167"/>
      <c r="AK89" s="167"/>
      <c r="AL89" s="167"/>
      <c r="AM89" s="167"/>
      <c r="AN89" s="167"/>
      <c r="AO89" s="172"/>
      <c r="AP89" s="167"/>
      <c r="AQ89" s="167"/>
      <c r="AR89" s="167"/>
      <c r="AS89" s="173"/>
      <c r="AT89" s="167"/>
      <c r="AU89" s="167"/>
      <c r="AV89" s="167"/>
      <c r="AW89" s="167"/>
      <c r="AX89" s="167"/>
      <c r="AY89" s="172"/>
      <c r="AZ89" s="167"/>
      <c r="BA89" s="167"/>
      <c r="BB89" s="167"/>
      <c r="BC89" s="167"/>
      <c r="BD89" s="177"/>
    </row>
    <row r="90" spans="1:56" ht="15" hidden="1" customHeight="1">
      <c r="A90" s="179"/>
      <c r="B90" s="204"/>
      <c r="C90" s="259" t="s">
        <v>403</v>
      </c>
      <c r="D90" s="223"/>
      <c r="E90" s="178"/>
      <c r="F90" s="167"/>
      <c r="G90" s="167"/>
      <c r="H90" s="167"/>
      <c r="I90" s="167"/>
      <c r="J90" s="167"/>
      <c r="K90" s="172"/>
      <c r="L90" s="167"/>
      <c r="M90" s="167"/>
      <c r="N90" s="167"/>
      <c r="O90" s="173"/>
      <c r="P90" s="167"/>
      <c r="Q90" s="167"/>
      <c r="R90" s="167"/>
      <c r="S90" s="167"/>
      <c r="T90" s="167"/>
      <c r="U90" s="172"/>
      <c r="V90" s="167"/>
      <c r="W90" s="167"/>
      <c r="X90" s="167"/>
      <c r="Y90" s="173"/>
      <c r="Z90" s="167"/>
      <c r="AA90" s="167"/>
      <c r="AB90" s="167"/>
      <c r="AC90" s="167"/>
      <c r="AD90" s="167"/>
      <c r="AE90" s="172"/>
      <c r="AF90" s="167"/>
      <c r="AG90" s="167"/>
      <c r="AH90" s="167"/>
      <c r="AI90" s="173"/>
      <c r="AJ90" s="167"/>
      <c r="AK90" s="167"/>
      <c r="AL90" s="167"/>
      <c r="AM90" s="167"/>
      <c r="AN90" s="167"/>
      <c r="AO90" s="172"/>
      <c r="AP90" s="167"/>
      <c r="AQ90" s="167"/>
      <c r="AR90" s="167"/>
      <c r="AS90" s="173"/>
      <c r="AT90" s="167"/>
      <c r="AU90" s="167"/>
      <c r="AV90" s="167"/>
      <c r="AW90" s="167"/>
      <c r="AX90" s="167"/>
      <c r="AY90" s="172"/>
      <c r="AZ90" s="167"/>
      <c r="BA90" s="167"/>
      <c r="BB90" s="167"/>
      <c r="BC90" s="167"/>
      <c r="BD90" s="177"/>
    </row>
    <row r="91" spans="1:56" ht="15" hidden="1" customHeight="1">
      <c r="A91" s="179"/>
      <c r="B91" s="204"/>
      <c r="C91" s="259" t="s">
        <v>404</v>
      </c>
      <c r="D91" s="223"/>
      <c r="E91" s="178"/>
      <c r="F91" s="167"/>
      <c r="G91" s="167"/>
      <c r="H91" s="167"/>
      <c r="I91" s="167"/>
      <c r="J91" s="167"/>
      <c r="K91" s="172"/>
      <c r="L91" s="167"/>
      <c r="M91" s="167"/>
      <c r="N91" s="167"/>
      <c r="O91" s="173"/>
      <c r="P91" s="167"/>
      <c r="Q91" s="167"/>
      <c r="R91" s="167"/>
      <c r="S91" s="167"/>
      <c r="T91" s="167"/>
      <c r="U91" s="172"/>
      <c r="V91" s="167"/>
      <c r="W91" s="167"/>
      <c r="X91" s="167"/>
      <c r="Y91" s="173"/>
      <c r="Z91" s="167"/>
      <c r="AA91" s="167"/>
      <c r="AB91" s="167"/>
      <c r="AC91" s="167"/>
      <c r="AD91" s="167"/>
      <c r="AE91" s="172"/>
      <c r="AF91" s="167"/>
      <c r="AG91" s="167"/>
      <c r="AH91" s="167"/>
      <c r="AI91" s="173"/>
      <c r="AJ91" s="167"/>
      <c r="AK91" s="167"/>
      <c r="AL91" s="167"/>
      <c r="AM91" s="167"/>
      <c r="AN91" s="167"/>
      <c r="AO91" s="172"/>
      <c r="AP91" s="167"/>
      <c r="AQ91" s="167"/>
      <c r="AR91" s="167"/>
      <c r="AS91" s="173"/>
      <c r="AT91" s="167"/>
      <c r="AU91" s="167"/>
      <c r="AV91" s="167"/>
      <c r="AW91" s="167"/>
      <c r="AX91" s="167"/>
      <c r="AY91" s="172"/>
      <c r="AZ91" s="167"/>
      <c r="BA91" s="167"/>
      <c r="BB91" s="167"/>
      <c r="BC91" s="167"/>
      <c r="BD91" s="177"/>
    </row>
    <row r="92" spans="1:56" ht="15" hidden="1" customHeight="1">
      <c r="A92" s="179"/>
      <c r="B92" s="204"/>
      <c r="C92" s="259" t="s">
        <v>48</v>
      </c>
      <c r="D92" s="223"/>
      <c r="E92" s="178"/>
      <c r="F92" s="167"/>
      <c r="G92" s="167"/>
      <c r="H92" s="167"/>
      <c r="I92" s="167"/>
      <c r="J92" s="167"/>
      <c r="K92" s="172"/>
      <c r="L92" s="167"/>
      <c r="M92" s="167"/>
      <c r="N92" s="167"/>
      <c r="O92" s="173"/>
      <c r="P92" s="167"/>
      <c r="Q92" s="167"/>
      <c r="R92" s="167"/>
      <c r="S92" s="167"/>
      <c r="T92" s="167"/>
      <c r="U92" s="172"/>
      <c r="V92" s="167"/>
      <c r="W92" s="167"/>
      <c r="X92" s="167"/>
      <c r="Y92" s="173"/>
      <c r="Z92" s="167"/>
      <c r="AA92" s="167"/>
      <c r="AB92" s="167"/>
      <c r="AC92" s="167"/>
      <c r="AD92" s="167"/>
      <c r="AE92" s="172"/>
      <c r="AF92" s="167"/>
      <c r="AG92" s="167"/>
      <c r="AH92" s="167"/>
      <c r="AI92" s="173"/>
      <c r="AJ92" s="167"/>
      <c r="AK92" s="167"/>
      <c r="AL92" s="167"/>
      <c r="AM92" s="167"/>
      <c r="AN92" s="167"/>
      <c r="AO92" s="172"/>
      <c r="AP92" s="167"/>
      <c r="AQ92" s="167"/>
      <c r="AR92" s="167"/>
      <c r="AS92" s="173"/>
      <c r="AT92" s="167"/>
      <c r="AU92" s="167"/>
      <c r="AV92" s="167"/>
      <c r="AW92" s="167"/>
      <c r="AX92" s="167"/>
      <c r="AY92" s="172"/>
      <c r="AZ92" s="167"/>
      <c r="BA92" s="167"/>
      <c r="BB92" s="167"/>
      <c r="BC92" s="167"/>
      <c r="BD92" s="177"/>
    </row>
    <row r="93" spans="1:56" ht="15" hidden="1" customHeight="1">
      <c r="A93" s="179"/>
      <c r="B93" s="204"/>
      <c r="C93" s="259" t="s">
        <v>405</v>
      </c>
      <c r="D93" s="223"/>
      <c r="E93" s="178"/>
      <c r="F93" s="167"/>
      <c r="G93" s="167"/>
      <c r="H93" s="167"/>
      <c r="I93" s="167"/>
      <c r="J93" s="167"/>
      <c r="K93" s="172"/>
      <c r="L93" s="167"/>
      <c r="M93" s="167"/>
      <c r="N93" s="167"/>
      <c r="O93" s="173"/>
      <c r="P93" s="167"/>
      <c r="Q93" s="167"/>
      <c r="R93" s="167"/>
      <c r="S93" s="167"/>
      <c r="T93" s="167"/>
      <c r="U93" s="172"/>
      <c r="V93" s="167"/>
      <c r="W93" s="167"/>
      <c r="X93" s="167"/>
      <c r="Y93" s="173"/>
      <c r="Z93" s="167"/>
      <c r="AA93" s="167"/>
      <c r="AB93" s="167"/>
      <c r="AC93" s="167"/>
      <c r="AD93" s="167"/>
      <c r="AE93" s="172"/>
      <c r="AF93" s="167"/>
      <c r="AG93" s="167"/>
      <c r="AH93" s="167"/>
      <c r="AI93" s="173"/>
      <c r="AJ93" s="167"/>
      <c r="AK93" s="167"/>
      <c r="AL93" s="167"/>
      <c r="AM93" s="167"/>
      <c r="AN93" s="167"/>
      <c r="AO93" s="172"/>
      <c r="AP93" s="167"/>
      <c r="AQ93" s="167"/>
      <c r="AR93" s="167"/>
      <c r="AS93" s="173"/>
      <c r="AT93" s="167"/>
      <c r="AU93" s="167"/>
      <c r="AV93" s="167"/>
      <c r="AW93" s="167"/>
      <c r="AX93" s="167"/>
      <c r="AY93" s="172"/>
      <c r="AZ93" s="167"/>
      <c r="BA93" s="167"/>
      <c r="BB93" s="167"/>
      <c r="BC93" s="167"/>
      <c r="BD93" s="177"/>
    </row>
    <row r="94" spans="1:56" ht="15" hidden="1" customHeight="1">
      <c r="A94" s="179"/>
      <c r="B94" s="204"/>
      <c r="C94" s="259" t="s">
        <v>49</v>
      </c>
      <c r="D94" s="223"/>
      <c r="E94" s="178"/>
      <c r="F94" s="167"/>
      <c r="G94" s="167"/>
      <c r="H94" s="167"/>
      <c r="I94" s="167"/>
      <c r="J94" s="167"/>
      <c r="K94" s="172"/>
      <c r="L94" s="167"/>
      <c r="M94" s="167"/>
      <c r="N94" s="167"/>
      <c r="O94" s="173"/>
      <c r="P94" s="167"/>
      <c r="Q94" s="167"/>
      <c r="R94" s="167"/>
      <c r="S94" s="167"/>
      <c r="T94" s="167"/>
      <c r="U94" s="172"/>
      <c r="V94" s="167"/>
      <c r="W94" s="167"/>
      <c r="X94" s="167"/>
      <c r="Y94" s="173"/>
      <c r="Z94" s="167"/>
      <c r="AA94" s="167"/>
      <c r="AB94" s="167"/>
      <c r="AC94" s="167"/>
      <c r="AD94" s="167"/>
      <c r="AE94" s="172"/>
      <c r="AF94" s="167"/>
      <c r="AG94" s="167"/>
      <c r="AH94" s="167"/>
      <c r="AI94" s="173"/>
      <c r="AJ94" s="167"/>
      <c r="AK94" s="167"/>
      <c r="AL94" s="167"/>
      <c r="AM94" s="167"/>
      <c r="AN94" s="167"/>
      <c r="AO94" s="172"/>
      <c r="AP94" s="167"/>
      <c r="AQ94" s="167"/>
      <c r="AR94" s="167"/>
      <c r="AS94" s="173"/>
      <c r="AT94" s="167"/>
      <c r="AU94" s="167"/>
      <c r="AV94" s="167"/>
      <c r="AW94" s="167"/>
      <c r="AX94" s="167"/>
      <c r="AY94" s="172"/>
      <c r="AZ94" s="167"/>
      <c r="BA94" s="167"/>
      <c r="BB94" s="167"/>
      <c r="BC94" s="167"/>
      <c r="BD94" s="177"/>
    </row>
    <row r="95" spans="1:56" ht="15" hidden="1" customHeight="1">
      <c r="A95" s="179"/>
      <c r="B95" s="204"/>
      <c r="C95" s="259" t="s">
        <v>197</v>
      </c>
      <c r="D95" s="223"/>
      <c r="E95" s="178"/>
      <c r="F95" s="167"/>
      <c r="G95" s="167"/>
      <c r="H95" s="167"/>
      <c r="I95" s="167"/>
      <c r="J95" s="167"/>
      <c r="K95" s="172"/>
      <c r="L95" s="167"/>
      <c r="M95" s="167"/>
      <c r="N95" s="167"/>
      <c r="O95" s="173"/>
      <c r="P95" s="167"/>
      <c r="Q95" s="167"/>
      <c r="R95" s="167"/>
      <c r="S95" s="167"/>
      <c r="T95" s="167"/>
      <c r="U95" s="172"/>
      <c r="V95" s="167"/>
      <c r="W95" s="167"/>
      <c r="X95" s="167"/>
      <c r="Y95" s="173"/>
      <c r="Z95" s="167"/>
      <c r="AA95" s="167"/>
      <c r="AB95" s="167"/>
      <c r="AC95" s="167"/>
      <c r="AD95" s="167"/>
      <c r="AE95" s="172"/>
      <c r="AF95" s="167"/>
      <c r="AG95" s="167"/>
      <c r="AH95" s="167"/>
      <c r="AI95" s="173"/>
      <c r="AJ95" s="167"/>
      <c r="AK95" s="167"/>
      <c r="AL95" s="167"/>
      <c r="AM95" s="167"/>
      <c r="AN95" s="167"/>
      <c r="AO95" s="172"/>
      <c r="AP95" s="167"/>
      <c r="AQ95" s="167"/>
      <c r="AR95" s="167"/>
      <c r="AS95" s="173"/>
      <c r="AT95" s="167"/>
      <c r="AU95" s="167"/>
      <c r="AV95" s="167"/>
      <c r="AW95" s="167"/>
      <c r="AX95" s="167"/>
      <c r="AY95" s="172"/>
      <c r="AZ95" s="167"/>
      <c r="BA95" s="167"/>
      <c r="BB95" s="167"/>
      <c r="BC95" s="167"/>
      <c r="BD95" s="177"/>
    </row>
    <row r="96" spans="1:56" ht="15" hidden="1" customHeight="1">
      <c r="A96" s="179"/>
      <c r="B96" s="204"/>
      <c r="C96" s="259"/>
      <c r="D96" s="223"/>
      <c r="E96" s="178"/>
      <c r="F96" s="167"/>
      <c r="G96" s="167"/>
      <c r="H96" s="167"/>
      <c r="I96" s="167"/>
      <c r="J96" s="167"/>
      <c r="K96" s="172"/>
      <c r="L96" s="167"/>
      <c r="M96" s="167"/>
      <c r="N96" s="167"/>
      <c r="O96" s="173"/>
      <c r="P96" s="167"/>
      <c r="Q96" s="167"/>
      <c r="R96" s="167"/>
      <c r="S96" s="167"/>
      <c r="T96" s="167"/>
      <c r="U96" s="172"/>
      <c r="V96" s="167"/>
      <c r="W96" s="167"/>
      <c r="X96" s="167"/>
      <c r="Y96" s="173"/>
      <c r="Z96" s="167"/>
      <c r="AA96" s="167"/>
      <c r="AB96" s="167"/>
      <c r="AC96" s="167"/>
      <c r="AD96" s="167"/>
      <c r="AE96" s="172"/>
      <c r="AF96" s="167"/>
      <c r="AG96" s="167"/>
      <c r="AH96" s="167"/>
      <c r="AI96" s="173"/>
      <c r="AJ96" s="167"/>
      <c r="AK96" s="167"/>
      <c r="AL96" s="167"/>
      <c r="AM96" s="167"/>
      <c r="AN96" s="167"/>
      <c r="AO96" s="172"/>
      <c r="AP96" s="167"/>
      <c r="AQ96" s="167"/>
      <c r="AR96" s="167"/>
      <c r="AS96" s="173"/>
      <c r="AT96" s="167"/>
      <c r="AU96" s="167"/>
      <c r="AV96" s="167"/>
      <c r="AW96" s="167"/>
      <c r="AX96" s="167"/>
      <c r="AY96" s="172"/>
      <c r="AZ96" s="167"/>
      <c r="BA96" s="167"/>
      <c r="BB96" s="167"/>
      <c r="BC96" s="167"/>
      <c r="BD96" s="177"/>
    </row>
    <row r="97" spans="1:56" ht="15" hidden="1" customHeight="1">
      <c r="A97" s="179"/>
      <c r="B97" s="204"/>
      <c r="C97" s="259"/>
      <c r="D97" s="223"/>
      <c r="E97" s="178"/>
      <c r="F97" s="167"/>
      <c r="G97" s="167"/>
      <c r="H97" s="167"/>
      <c r="I97" s="167"/>
      <c r="J97" s="167"/>
      <c r="K97" s="172"/>
      <c r="L97" s="167"/>
      <c r="M97" s="167"/>
      <c r="N97" s="167"/>
      <c r="O97" s="173"/>
      <c r="P97" s="167"/>
      <c r="Q97" s="167"/>
      <c r="R97" s="167"/>
      <c r="S97" s="167"/>
      <c r="T97" s="167"/>
      <c r="U97" s="172"/>
      <c r="V97" s="167"/>
      <c r="W97" s="167"/>
      <c r="X97" s="167"/>
      <c r="Y97" s="173"/>
      <c r="Z97" s="167"/>
      <c r="AA97" s="167"/>
      <c r="AB97" s="167"/>
      <c r="AC97" s="167"/>
      <c r="AD97" s="167"/>
      <c r="AE97" s="172"/>
      <c r="AF97" s="167"/>
      <c r="AG97" s="167"/>
      <c r="AH97" s="167"/>
      <c r="AI97" s="173"/>
      <c r="AJ97" s="167"/>
      <c r="AK97" s="167"/>
      <c r="AL97" s="167"/>
      <c r="AM97" s="167"/>
      <c r="AN97" s="167"/>
      <c r="AO97" s="172"/>
      <c r="AP97" s="167"/>
      <c r="AQ97" s="167"/>
      <c r="AR97" s="167"/>
      <c r="AS97" s="173"/>
      <c r="AT97" s="167"/>
      <c r="AU97" s="167"/>
      <c r="AV97" s="167"/>
      <c r="AW97" s="167"/>
      <c r="AX97" s="167"/>
      <c r="AY97" s="172"/>
      <c r="AZ97" s="167"/>
      <c r="BA97" s="167"/>
      <c r="BB97" s="167"/>
      <c r="BC97" s="167"/>
      <c r="BD97" s="177"/>
    </row>
    <row r="98" spans="1:56" ht="15" hidden="1" customHeight="1">
      <c r="A98" s="179"/>
      <c r="B98" s="204"/>
      <c r="C98" s="259"/>
      <c r="D98" s="223"/>
      <c r="E98" s="178"/>
      <c r="F98" s="167"/>
      <c r="G98" s="167"/>
      <c r="H98" s="167"/>
      <c r="I98" s="167"/>
      <c r="J98" s="167"/>
      <c r="K98" s="172"/>
      <c r="L98" s="167"/>
      <c r="M98" s="167"/>
      <c r="N98" s="167"/>
      <c r="O98" s="173"/>
      <c r="P98" s="167"/>
      <c r="Q98" s="167"/>
      <c r="R98" s="167"/>
      <c r="S98" s="167"/>
      <c r="T98" s="167"/>
      <c r="U98" s="172"/>
      <c r="V98" s="167"/>
      <c r="W98" s="167"/>
      <c r="X98" s="167"/>
      <c r="Y98" s="173"/>
      <c r="Z98" s="167"/>
      <c r="AA98" s="167"/>
      <c r="AB98" s="167"/>
      <c r="AC98" s="167"/>
      <c r="AD98" s="167"/>
      <c r="AE98" s="172"/>
      <c r="AF98" s="167"/>
      <c r="AG98" s="167"/>
      <c r="AH98" s="167"/>
      <c r="AI98" s="173"/>
      <c r="AJ98" s="167"/>
      <c r="AK98" s="167"/>
      <c r="AL98" s="167"/>
      <c r="AM98" s="167"/>
      <c r="AN98" s="167"/>
      <c r="AO98" s="172"/>
      <c r="AP98" s="167"/>
      <c r="AQ98" s="167"/>
      <c r="AR98" s="167"/>
      <c r="AS98" s="173"/>
      <c r="AT98" s="167"/>
      <c r="AU98" s="167"/>
      <c r="AV98" s="167"/>
      <c r="AW98" s="167"/>
      <c r="AX98" s="167"/>
      <c r="AY98" s="172"/>
      <c r="AZ98" s="167"/>
      <c r="BA98" s="167"/>
      <c r="BB98" s="167"/>
      <c r="BC98" s="167"/>
      <c r="BD98" s="177"/>
    </row>
    <row r="99" spans="1:56" ht="42" customHeight="1" thickTop="1" thickBot="1">
      <c r="A99" s="251" t="s">
        <v>486</v>
      </c>
      <c r="B99" s="194" t="s">
        <v>481</v>
      </c>
      <c r="C99" s="263"/>
      <c r="D99" s="224">
        <f>取組ﾁｪｯｸｼｰﾄ改訂版!$L$98</f>
        <v>0</v>
      </c>
      <c r="E99" s="178"/>
      <c r="F99" s="167"/>
      <c r="G99" s="167"/>
      <c r="H99" s="167"/>
      <c r="I99" s="167"/>
      <c r="J99" s="167"/>
      <c r="K99" s="172"/>
      <c r="L99" s="167"/>
      <c r="M99" s="167"/>
      <c r="N99" s="167"/>
      <c r="O99" s="173"/>
      <c r="P99" s="167"/>
      <c r="Q99" s="167"/>
      <c r="R99" s="167"/>
      <c r="S99" s="167"/>
      <c r="T99" s="167"/>
      <c r="U99" s="172"/>
      <c r="V99" s="167"/>
      <c r="W99" s="167"/>
      <c r="X99" s="167"/>
      <c r="Y99" s="173"/>
      <c r="Z99" s="167"/>
      <c r="AA99" s="167"/>
      <c r="AB99" s="167"/>
      <c r="AC99" s="167"/>
      <c r="AD99" s="167"/>
      <c r="AE99" s="172"/>
      <c r="AF99" s="167"/>
      <c r="AG99" s="167"/>
      <c r="AH99" s="167"/>
      <c r="AI99" s="173"/>
      <c r="AJ99" s="167"/>
      <c r="AK99" s="167"/>
      <c r="AL99" s="167"/>
      <c r="AM99" s="167"/>
      <c r="AN99" s="167"/>
      <c r="AO99" s="172"/>
      <c r="AP99" s="167"/>
      <c r="AQ99" s="167"/>
      <c r="AR99" s="167"/>
      <c r="AS99" s="173"/>
      <c r="AT99" s="167"/>
      <c r="AU99" s="167"/>
      <c r="AV99" s="167"/>
      <c r="AW99" s="167"/>
      <c r="AX99" s="167"/>
      <c r="AY99" s="172"/>
      <c r="AZ99" s="167"/>
      <c r="BA99" s="167"/>
      <c r="BB99" s="167"/>
      <c r="BC99" s="167"/>
      <c r="BD99" s="201"/>
    </row>
    <row r="100" spans="1:56" ht="15" hidden="1" customHeight="1">
      <c r="A100" s="180"/>
      <c r="B100" s="193"/>
      <c r="C100" s="261" t="s">
        <v>50</v>
      </c>
      <c r="D100" s="225"/>
      <c r="E100" s="178"/>
      <c r="F100" s="167"/>
      <c r="G100" s="167"/>
      <c r="H100" s="167"/>
      <c r="I100" s="167"/>
      <c r="J100" s="167"/>
      <c r="K100" s="172"/>
      <c r="L100" s="167"/>
      <c r="M100" s="167"/>
      <c r="N100" s="167"/>
      <c r="O100" s="173"/>
      <c r="P100" s="167"/>
      <c r="Q100" s="167"/>
      <c r="R100" s="167"/>
      <c r="S100" s="167"/>
      <c r="T100" s="167"/>
      <c r="U100" s="172"/>
      <c r="V100" s="167"/>
      <c r="W100" s="167"/>
      <c r="X100" s="167"/>
      <c r="Y100" s="173"/>
      <c r="Z100" s="167"/>
      <c r="AA100" s="167"/>
      <c r="AB100" s="167"/>
      <c r="AC100" s="167"/>
      <c r="AD100" s="167"/>
      <c r="AE100" s="172"/>
      <c r="AF100" s="167"/>
      <c r="AG100" s="167"/>
      <c r="AH100" s="167"/>
      <c r="AI100" s="173"/>
      <c r="AJ100" s="167"/>
      <c r="AK100" s="167"/>
      <c r="AL100" s="167"/>
      <c r="AM100" s="167"/>
      <c r="AN100" s="167"/>
      <c r="AO100" s="172"/>
      <c r="AP100" s="167"/>
      <c r="AQ100" s="167"/>
      <c r="AR100" s="167"/>
      <c r="AS100" s="173"/>
      <c r="AT100" s="167"/>
      <c r="AU100" s="167"/>
      <c r="AV100" s="167"/>
      <c r="AW100" s="167"/>
      <c r="AX100" s="167"/>
      <c r="AY100" s="172"/>
      <c r="AZ100" s="167"/>
      <c r="BA100" s="167"/>
      <c r="BB100" s="167"/>
      <c r="BC100" s="167"/>
      <c r="BD100" s="177"/>
    </row>
    <row r="101" spans="1:56" ht="15" hidden="1" customHeight="1">
      <c r="A101" s="180"/>
      <c r="B101" s="193"/>
      <c r="C101" s="261" t="s">
        <v>406</v>
      </c>
      <c r="D101" s="225"/>
      <c r="E101" s="178"/>
      <c r="F101" s="167"/>
      <c r="G101" s="167"/>
      <c r="H101" s="167"/>
      <c r="I101" s="167"/>
      <c r="J101" s="167"/>
      <c r="K101" s="172"/>
      <c r="L101" s="167"/>
      <c r="M101" s="167"/>
      <c r="N101" s="167"/>
      <c r="O101" s="173"/>
      <c r="P101" s="167"/>
      <c r="Q101" s="167"/>
      <c r="R101" s="167"/>
      <c r="S101" s="167"/>
      <c r="T101" s="167"/>
      <c r="U101" s="172"/>
      <c r="V101" s="167"/>
      <c r="W101" s="167"/>
      <c r="X101" s="167"/>
      <c r="Y101" s="173"/>
      <c r="Z101" s="167"/>
      <c r="AA101" s="167"/>
      <c r="AB101" s="167"/>
      <c r="AC101" s="167"/>
      <c r="AD101" s="167"/>
      <c r="AE101" s="172"/>
      <c r="AF101" s="167"/>
      <c r="AG101" s="167"/>
      <c r="AH101" s="167"/>
      <c r="AI101" s="173"/>
      <c r="AJ101" s="167"/>
      <c r="AK101" s="167"/>
      <c r="AL101" s="167"/>
      <c r="AM101" s="167"/>
      <c r="AN101" s="167"/>
      <c r="AO101" s="172"/>
      <c r="AP101" s="167"/>
      <c r="AQ101" s="167"/>
      <c r="AR101" s="167"/>
      <c r="AS101" s="173"/>
      <c r="AT101" s="167"/>
      <c r="AU101" s="167"/>
      <c r="AV101" s="167"/>
      <c r="AW101" s="167"/>
      <c r="AX101" s="167"/>
      <c r="AY101" s="172"/>
      <c r="AZ101" s="167"/>
      <c r="BA101" s="167"/>
      <c r="BB101" s="167"/>
      <c r="BC101" s="167"/>
      <c r="BD101" s="177"/>
    </row>
    <row r="102" spans="1:56" ht="15" hidden="1" customHeight="1">
      <c r="A102" s="180"/>
      <c r="B102" s="193"/>
      <c r="C102" s="261" t="s">
        <v>51</v>
      </c>
      <c r="D102" s="225"/>
      <c r="E102" s="178"/>
      <c r="F102" s="167"/>
      <c r="G102" s="167"/>
      <c r="H102" s="167"/>
      <c r="I102" s="167"/>
      <c r="J102" s="167"/>
      <c r="K102" s="172"/>
      <c r="L102" s="167"/>
      <c r="M102" s="167"/>
      <c r="N102" s="167"/>
      <c r="O102" s="173"/>
      <c r="P102" s="167"/>
      <c r="Q102" s="167"/>
      <c r="R102" s="167"/>
      <c r="S102" s="167"/>
      <c r="T102" s="167"/>
      <c r="U102" s="172"/>
      <c r="V102" s="167"/>
      <c r="W102" s="167"/>
      <c r="X102" s="167"/>
      <c r="Y102" s="173"/>
      <c r="Z102" s="167"/>
      <c r="AA102" s="167"/>
      <c r="AB102" s="167"/>
      <c r="AC102" s="167"/>
      <c r="AD102" s="167"/>
      <c r="AE102" s="172"/>
      <c r="AF102" s="167"/>
      <c r="AG102" s="167"/>
      <c r="AH102" s="167"/>
      <c r="AI102" s="173"/>
      <c r="AJ102" s="167"/>
      <c r="AK102" s="167"/>
      <c r="AL102" s="167"/>
      <c r="AM102" s="167"/>
      <c r="AN102" s="167"/>
      <c r="AO102" s="172"/>
      <c r="AP102" s="167"/>
      <c r="AQ102" s="167"/>
      <c r="AR102" s="167"/>
      <c r="AS102" s="173"/>
      <c r="AT102" s="167"/>
      <c r="AU102" s="167"/>
      <c r="AV102" s="167"/>
      <c r="AW102" s="167"/>
      <c r="AX102" s="167"/>
      <c r="AY102" s="172"/>
      <c r="AZ102" s="167"/>
      <c r="BA102" s="167"/>
      <c r="BB102" s="167"/>
      <c r="BC102" s="167"/>
      <c r="BD102" s="177"/>
    </row>
    <row r="103" spans="1:56" ht="15" hidden="1" customHeight="1">
      <c r="A103" s="180"/>
      <c r="B103" s="193"/>
      <c r="C103" s="261" t="s">
        <v>52</v>
      </c>
      <c r="D103" s="225"/>
      <c r="E103" s="178"/>
      <c r="F103" s="167"/>
      <c r="G103" s="167"/>
      <c r="H103" s="167"/>
      <c r="I103" s="167"/>
      <c r="J103" s="167"/>
      <c r="K103" s="172"/>
      <c r="L103" s="167"/>
      <c r="M103" s="167"/>
      <c r="N103" s="167"/>
      <c r="O103" s="173"/>
      <c r="P103" s="167"/>
      <c r="Q103" s="167"/>
      <c r="R103" s="167"/>
      <c r="S103" s="167"/>
      <c r="T103" s="167"/>
      <c r="U103" s="172"/>
      <c r="V103" s="167"/>
      <c r="W103" s="167"/>
      <c r="X103" s="167"/>
      <c r="Y103" s="173"/>
      <c r="Z103" s="167"/>
      <c r="AA103" s="167"/>
      <c r="AB103" s="167"/>
      <c r="AC103" s="167"/>
      <c r="AD103" s="167"/>
      <c r="AE103" s="172"/>
      <c r="AF103" s="167"/>
      <c r="AG103" s="167"/>
      <c r="AH103" s="167"/>
      <c r="AI103" s="173"/>
      <c r="AJ103" s="167"/>
      <c r="AK103" s="167"/>
      <c r="AL103" s="167"/>
      <c r="AM103" s="167"/>
      <c r="AN103" s="167"/>
      <c r="AO103" s="172"/>
      <c r="AP103" s="167"/>
      <c r="AQ103" s="167"/>
      <c r="AR103" s="167"/>
      <c r="AS103" s="173"/>
      <c r="AT103" s="167"/>
      <c r="AU103" s="167"/>
      <c r="AV103" s="167"/>
      <c r="AW103" s="167"/>
      <c r="AX103" s="167"/>
      <c r="AY103" s="172"/>
      <c r="AZ103" s="167"/>
      <c r="BA103" s="167"/>
      <c r="BB103" s="167"/>
      <c r="BC103" s="167"/>
      <c r="BD103" s="177"/>
    </row>
    <row r="104" spans="1:56" ht="15" hidden="1" customHeight="1">
      <c r="A104" s="180"/>
      <c r="B104" s="193"/>
      <c r="C104" s="261" t="s">
        <v>53</v>
      </c>
      <c r="D104" s="225"/>
      <c r="E104" s="178"/>
      <c r="F104" s="167"/>
      <c r="G104" s="167"/>
      <c r="H104" s="167"/>
      <c r="I104" s="167"/>
      <c r="J104" s="167"/>
      <c r="K104" s="172"/>
      <c r="L104" s="167"/>
      <c r="M104" s="167"/>
      <c r="N104" s="167"/>
      <c r="O104" s="173"/>
      <c r="P104" s="167"/>
      <c r="Q104" s="167"/>
      <c r="R104" s="167"/>
      <c r="S104" s="167"/>
      <c r="T104" s="167"/>
      <c r="U104" s="172"/>
      <c r="V104" s="167"/>
      <c r="W104" s="167"/>
      <c r="X104" s="167"/>
      <c r="Y104" s="173"/>
      <c r="Z104" s="167"/>
      <c r="AA104" s="167"/>
      <c r="AB104" s="167"/>
      <c r="AC104" s="167"/>
      <c r="AD104" s="167"/>
      <c r="AE104" s="172"/>
      <c r="AF104" s="167"/>
      <c r="AG104" s="167"/>
      <c r="AH104" s="167"/>
      <c r="AI104" s="173"/>
      <c r="AJ104" s="167"/>
      <c r="AK104" s="167"/>
      <c r="AL104" s="167"/>
      <c r="AM104" s="167"/>
      <c r="AN104" s="167"/>
      <c r="AO104" s="172"/>
      <c r="AP104" s="167"/>
      <c r="AQ104" s="167"/>
      <c r="AR104" s="167"/>
      <c r="AS104" s="173"/>
      <c r="AT104" s="167"/>
      <c r="AU104" s="167"/>
      <c r="AV104" s="167"/>
      <c r="AW104" s="167"/>
      <c r="AX104" s="167"/>
      <c r="AY104" s="172"/>
      <c r="AZ104" s="167"/>
      <c r="BA104" s="167"/>
      <c r="BB104" s="167"/>
      <c r="BC104" s="167"/>
      <c r="BD104" s="177"/>
    </row>
    <row r="105" spans="1:56" ht="15" hidden="1" customHeight="1">
      <c r="A105" s="180"/>
      <c r="B105" s="193"/>
      <c r="C105" s="261" t="s">
        <v>54</v>
      </c>
      <c r="D105" s="225"/>
      <c r="E105" s="178"/>
      <c r="F105" s="167"/>
      <c r="G105" s="167"/>
      <c r="H105" s="167"/>
      <c r="I105" s="167"/>
      <c r="J105" s="167"/>
      <c r="K105" s="172"/>
      <c r="L105" s="167"/>
      <c r="M105" s="167"/>
      <c r="N105" s="167"/>
      <c r="O105" s="173"/>
      <c r="P105" s="167"/>
      <c r="Q105" s="167"/>
      <c r="R105" s="167"/>
      <c r="S105" s="167"/>
      <c r="T105" s="167"/>
      <c r="U105" s="172"/>
      <c r="V105" s="167"/>
      <c r="W105" s="167"/>
      <c r="X105" s="167"/>
      <c r="Y105" s="173"/>
      <c r="Z105" s="167"/>
      <c r="AA105" s="167"/>
      <c r="AB105" s="167"/>
      <c r="AC105" s="167"/>
      <c r="AD105" s="167"/>
      <c r="AE105" s="172"/>
      <c r="AF105" s="167"/>
      <c r="AG105" s="167"/>
      <c r="AH105" s="167"/>
      <c r="AI105" s="173"/>
      <c r="AJ105" s="167"/>
      <c r="AK105" s="167"/>
      <c r="AL105" s="167"/>
      <c r="AM105" s="167"/>
      <c r="AN105" s="167"/>
      <c r="AO105" s="172"/>
      <c r="AP105" s="167"/>
      <c r="AQ105" s="167"/>
      <c r="AR105" s="167"/>
      <c r="AS105" s="173"/>
      <c r="AT105" s="167"/>
      <c r="AU105" s="167"/>
      <c r="AV105" s="167"/>
      <c r="AW105" s="167"/>
      <c r="AX105" s="167"/>
      <c r="AY105" s="172"/>
      <c r="AZ105" s="167"/>
      <c r="BA105" s="167"/>
      <c r="BB105" s="167"/>
      <c r="BC105" s="167"/>
      <c r="BD105" s="177"/>
    </row>
    <row r="106" spans="1:56" ht="15" hidden="1" customHeight="1">
      <c r="A106" s="180"/>
      <c r="B106" s="193"/>
      <c r="C106" s="261" t="s">
        <v>55</v>
      </c>
      <c r="D106" s="225"/>
      <c r="E106" s="178"/>
      <c r="F106" s="167"/>
      <c r="G106" s="167"/>
      <c r="H106" s="167"/>
      <c r="I106" s="167"/>
      <c r="J106" s="167"/>
      <c r="K106" s="172"/>
      <c r="L106" s="167"/>
      <c r="M106" s="167"/>
      <c r="N106" s="167"/>
      <c r="O106" s="173"/>
      <c r="P106" s="167"/>
      <c r="Q106" s="167"/>
      <c r="R106" s="167"/>
      <c r="S106" s="167"/>
      <c r="T106" s="167"/>
      <c r="U106" s="172"/>
      <c r="V106" s="167"/>
      <c r="W106" s="167"/>
      <c r="X106" s="167"/>
      <c r="Y106" s="173"/>
      <c r="Z106" s="167"/>
      <c r="AA106" s="167"/>
      <c r="AB106" s="167"/>
      <c r="AC106" s="167"/>
      <c r="AD106" s="167"/>
      <c r="AE106" s="172"/>
      <c r="AF106" s="167"/>
      <c r="AG106" s="167"/>
      <c r="AH106" s="167"/>
      <c r="AI106" s="173"/>
      <c r="AJ106" s="167"/>
      <c r="AK106" s="167"/>
      <c r="AL106" s="167"/>
      <c r="AM106" s="167"/>
      <c r="AN106" s="167"/>
      <c r="AO106" s="172"/>
      <c r="AP106" s="167"/>
      <c r="AQ106" s="167"/>
      <c r="AR106" s="167"/>
      <c r="AS106" s="173"/>
      <c r="AT106" s="167"/>
      <c r="AU106" s="167"/>
      <c r="AV106" s="167"/>
      <c r="AW106" s="167"/>
      <c r="AX106" s="167"/>
      <c r="AY106" s="172"/>
      <c r="AZ106" s="167"/>
      <c r="BA106" s="167"/>
      <c r="BB106" s="167"/>
      <c r="BC106" s="167"/>
      <c r="BD106" s="177"/>
    </row>
    <row r="107" spans="1:56" ht="15" hidden="1" customHeight="1">
      <c r="A107" s="180"/>
      <c r="B107" s="193"/>
      <c r="C107" s="261"/>
      <c r="D107" s="225"/>
      <c r="E107" s="178"/>
      <c r="F107" s="167"/>
      <c r="G107" s="167"/>
      <c r="H107" s="167"/>
      <c r="I107" s="167"/>
      <c r="J107" s="167"/>
      <c r="K107" s="172"/>
      <c r="L107" s="167"/>
      <c r="M107" s="167"/>
      <c r="N107" s="167"/>
      <c r="O107" s="173"/>
      <c r="P107" s="167"/>
      <c r="Q107" s="167"/>
      <c r="R107" s="167"/>
      <c r="S107" s="167"/>
      <c r="T107" s="167"/>
      <c r="U107" s="172"/>
      <c r="V107" s="167"/>
      <c r="W107" s="167"/>
      <c r="X107" s="167"/>
      <c r="Y107" s="173"/>
      <c r="Z107" s="167"/>
      <c r="AA107" s="167"/>
      <c r="AB107" s="167"/>
      <c r="AC107" s="167"/>
      <c r="AD107" s="167"/>
      <c r="AE107" s="172"/>
      <c r="AF107" s="167"/>
      <c r="AG107" s="167"/>
      <c r="AH107" s="167"/>
      <c r="AI107" s="173"/>
      <c r="AJ107" s="167"/>
      <c r="AK107" s="167"/>
      <c r="AL107" s="167"/>
      <c r="AM107" s="167"/>
      <c r="AN107" s="167"/>
      <c r="AO107" s="172"/>
      <c r="AP107" s="167"/>
      <c r="AQ107" s="167"/>
      <c r="AR107" s="167"/>
      <c r="AS107" s="173"/>
      <c r="AT107" s="167"/>
      <c r="AU107" s="167"/>
      <c r="AV107" s="167"/>
      <c r="AW107" s="167"/>
      <c r="AX107" s="167"/>
      <c r="AY107" s="172"/>
      <c r="AZ107" s="167"/>
      <c r="BA107" s="167"/>
      <c r="BB107" s="167"/>
      <c r="BC107" s="167"/>
      <c r="BD107" s="177"/>
    </row>
    <row r="108" spans="1:56" ht="15" hidden="1" customHeight="1">
      <c r="A108" s="180"/>
      <c r="B108" s="193"/>
      <c r="C108" s="261"/>
      <c r="D108" s="225"/>
      <c r="E108" s="178"/>
      <c r="F108" s="167"/>
      <c r="G108" s="167"/>
      <c r="H108" s="167"/>
      <c r="I108" s="167"/>
      <c r="J108" s="167"/>
      <c r="K108" s="172"/>
      <c r="L108" s="167"/>
      <c r="M108" s="167"/>
      <c r="N108" s="167"/>
      <c r="O108" s="173"/>
      <c r="P108" s="167"/>
      <c r="Q108" s="167"/>
      <c r="R108" s="167"/>
      <c r="S108" s="167"/>
      <c r="T108" s="167"/>
      <c r="U108" s="172"/>
      <c r="V108" s="167"/>
      <c r="W108" s="167"/>
      <c r="X108" s="167"/>
      <c r="Y108" s="173"/>
      <c r="Z108" s="167"/>
      <c r="AA108" s="167"/>
      <c r="AB108" s="167"/>
      <c r="AC108" s="167"/>
      <c r="AD108" s="167"/>
      <c r="AE108" s="172"/>
      <c r="AF108" s="167"/>
      <c r="AG108" s="167"/>
      <c r="AH108" s="167"/>
      <c r="AI108" s="173"/>
      <c r="AJ108" s="167"/>
      <c r="AK108" s="167"/>
      <c r="AL108" s="167"/>
      <c r="AM108" s="167"/>
      <c r="AN108" s="167"/>
      <c r="AO108" s="172"/>
      <c r="AP108" s="167"/>
      <c r="AQ108" s="167"/>
      <c r="AR108" s="167"/>
      <c r="AS108" s="173"/>
      <c r="AT108" s="167"/>
      <c r="AU108" s="167"/>
      <c r="AV108" s="167"/>
      <c r="AW108" s="167"/>
      <c r="AX108" s="167"/>
      <c r="AY108" s="172"/>
      <c r="AZ108" s="167"/>
      <c r="BA108" s="167"/>
      <c r="BB108" s="167"/>
      <c r="BC108" s="167"/>
      <c r="BD108" s="177"/>
    </row>
    <row r="109" spans="1:56" ht="15" hidden="1" customHeight="1">
      <c r="A109" s="180"/>
      <c r="B109" s="193"/>
      <c r="C109" s="261"/>
      <c r="D109" s="225"/>
      <c r="E109" s="178"/>
      <c r="F109" s="167"/>
      <c r="G109" s="167"/>
      <c r="H109" s="167"/>
      <c r="I109" s="167"/>
      <c r="J109" s="167"/>
      <c r="K109" s="172"/>
      <c r="L109" s="167"/>
      <c r="M109" s="167"/>
      <c r="N109" s="167"/>
      <c r="O109" s="173"/>
      <c r="P109" s="167"/>
      <c r="Q109" s="167"/>
      <c r="R109" s="167"/>
      <c r="S109" s="167"/>
      <c r="T109" s="167"/>
      <c r="U109" s="172"/>
      <c r="V109" s="167"/>
      <c r="W109" s="167"/>
      <c r="X109" s="167"/>
      <c r="Y109" s="173"/>
      <c r="Z109" s="167"/>
      <c r="AA109" s="167"/>
      <c r="AB109" s="167"/>
      <c r="AC109" s="167"/>
      <c r="AD109" s="167"/>
      <c r="AE109" s="172"/>
      <c r="AF109" s="167"/>
      <c r="AG109" s="167"/>
      <c r="AH109" s="167"/>
      <c r="AI109" s="173"/>
      <c r="AJ109" s="167"/>
      <c r="AK109" s="167"/>
      <c r="AL109" s="167"/>
      <c r="AM109" s="167"/>
      <c r="AN109" s="167"/>
      <c r="AO109" s="172"/>
      <c r="AP109" s="167"/>
      <c r="AQ109" s="167"/>
      <c r="AR109" s="167"/>
      <c r="AS109" s="173"/>
      <c r="AT109" s="167"/>
      <c r="AU109" s="167"/>
      <c r="AV109" s="167"/>
      <c r="AW109" s="167"/>
      <c r="AX109" s="167"/>
      <c r="AY109" s="172"/>
      <c r="AZ109" s="167"/>
      <c r="BA109" s="167"/>
      <c r="BB109" s="167"/>
      <c r="BC109" s="167"/>
      <c r="BD109" s="177"/>
    </row>
    <row r="110" spans="1:56" ht="15" hidden="1" customHeight="1">
      <c r="A110" s="180"/>
      <c r="B110" s="193"/>
      <c r="C110" s="261"/>
      <c r="D110" s="225"/>
      <c r="E110" s="178"/>
      <c r="F110" s="167"/>
      <c r="G110" s="167"/>
      <c r="H110" s="167"/>
      <c r="I110" s="167"/>
      <c r="J110" s="167"/>
      <c r="K110" s="172"/>
      <c r="L110" s="167"/>
      <c r="M110" s="167"/>
      <c r="N110" s="167"/>
      <c r="O110" s="173"/>
      <c r="P110" s="167"/>
      <c r="Q110" s="167"/>
      <c r="R110" s="167"/>
      <c r="S110" s="167"/>
      <c r="T110" s="167"/>
      <c r="U110" s="172"/>
      <c r="V110" s="167"/>
      <c r="W110" s="167"/>
      <c r="X110" s="167"/>
      <c r="Y110" s="173"/>
      <c r="Z110" s="167"/>
      <c r="AA110" s="167"/>
      <c r="AB110" s="167"/>
      <c r="AC110" s="167"/>
      <c r="AD110" s="167"/>
      <c r="AE110" s="172"/>
      <c r="AF110" s="167"/>
      <c r="AG110" s="167"/>
      <c r="AH110" s="167"/>
      <c r="AI110" s="173"/>
      <c r="AJ110" s="167"/>
      <c r="AK110" s="167"/>
      <c r="AL110" s="167"/>
      <c r="AM110" s="167"/>
      <c r="AN110" s="167"/>
      <c r="AO110" s="172"/>
      <c r="AP110" s="167"/>
      <c r="AQ110" s="167"/>
      <c r="AR110" s="167"/>
      <c r="AS110" s="173"/>
      <c r="AT110" s="167"/>
      <c r="AU110" s="167"/>
      <c r="AV110" s="167"/>
      <c r="AW110" s="167"/>
      <c r="AX110" s="167"/>
      <c r="AY110" s="172"/>
      <c r="AZ110" s="167"/>
      <c r="BA110" s="167"/>
      <c r="BB110" s="167"/>
      <c r="BC110" s="167"/>
      <c r="BD110" s="177"/>
    </row>
    <row r="111" spans="1:56" ht="42" customHeight="1" thickTop="1" thickBot="1">
      <c r="A111" s="227" t="s">
        <v>487</v>
      </c>
      <c r="B111" s="203" t="s">
        <v>451</v>
      </c>
      <c r="C111" s="262"/>
      <c r="D111" s="222">
        <f>取組ﾁｪｯｸｼｰﾄ改訂版!$L$110</f>
        <v>0</v>
      </c>
      <c r="E111" s="178"/>
      <c r="F111" s="167"/>
      <c r="G111" s="167"/>
      <c r="H111" s="167"/>
      <c r="I111" s="167"/>
      <c r="J111" s="167"/>
      <c r="K111" s="172"/>
      <c r="L111" s="167"/>
      <c r="M111" s="167"/>
      <c r="N111" s="167"/>
      <c r="O111" s="173"/>
      <c r="P111" s="167"/>
      <c r="Q111" s="167"/>
      <c r="R111" s="167"/>
      <c r="S111" s="167"/>
      <c r="T111" s="167"/>
      <c r="U111" s="172"/>
      <c r="V111" s="167"/>
      <c r="W111" s="167"/>
      <c r="X111" s="167"/>
      <c r="Y111" s="173"/>
      <c r="Z111" s="167"/>
      <c r="AA111" s="167"/>
      <c r="AB111" s="167"/>
      <c r="AC111" s="167"/>
      <c r="AD111" s="167"/>
      <c r="AE111" s="172"/>
      <c r="AF111" s="167"/>
      <c r="AG111" s="167"/>
      <c r="AH111" s="167"/>
      <c r="AI111" s="173"/>
      <c r="AJ111" s="167"/>
      <c r="AK111" s="167"/>
      <c r="AL111" s="167"/>
      <c r="AM111" s="167"/>
      <c r="AN111" s="167"/>
      <c r="AO111" s="172"/>
      <c r="AP111" s="167"/>
      <c r="AQ111" s="167"/>
      <c r="AR111" s="167"/>
      <c r="AS111" s="173"/>
      <c r="AT111" s="167"/>
      <c r="AU111" s="167"/>
      <c r="AV111" s="167"/>
      <c r="AW111" s="167"/>
      <c r="AX111" s="167"/>
      <c r="AY111" s="172"/>
      <c r="AZ111" s="167"/>
      <c r="BA111" s="167"/>
      <c r="BB111" s="167"/>
      <c r="BC111" s="167"/>
      <c r="BD111" s="197"/>
    </row>
    <row r="112" spans="1:56" ht="15" hidden="1" customHeight="1">
      <c r="A112" s="180"/>
      <c r="B112" s="195"/>
      <c r="C112" s="259" t="s">
        <v>57</v>
      </c>
      <c r="D112" s="223"/>
      <c r="E112" s="178"/>
      <c r="K112" s="168"/>
      <c r="O112" s="169"/>
      <c r="U112" s="168"/>
      <c r="Y112" s="169"/>
      <c r="AE112" s="168"/>
      <c r="AI112" s="169"/>
      <c r="AO112" s="168"/>
      <c r="AS112" s="169"/>
      <c r="AY112" s="168"/>
      <c r="BD112" s="177"/>
    </row>
    <row r="113" spans="1:56" ht="15" hidden="1" customHeight="1">
      <c r="A113" s="180"/>
      <c r="B113" s="195"/>
      <c r="C113" s="259" t="s">
        <v>58</v>
      </c>
      <c r="D113" s="223"/>
      <c r="E113" s="178"/>
      <c r="K113" s="168"/>
      <c r="O113" s="169"/>
      <c r="U113" s="168"/>
      <c r="Y113" s="169"/>
      <c r="AE113" s="168"/>
      <c r="AI113" s="169"/>
      <c r="AO113" s="168"/>
      <c r="AS113" s="169"/>
      <c r="AY113" s="168"/>
      <c r="BD113" s="177"/>
    </row>
    <row r="114" spans="1:56" ht="15" hidden="1" customHeight="1">
      <c r="A114" s="180"/>
      <c r="B114" s="195"/>
      <c r="C114" s="259" t="s">
        <v>59</v>
      </c>
      <c r="D114" s="223"/>
      <c r="E114" s="178"/>
      <c r="K114" s="168"/>
      <c r="O114" s="169"/>
      <c r="U114" s="168"/>
      <c r="Y114" s="169"/>
      <c r="AE114" s="168"/>
      <c r="AI114" s="169"/>
      <c r="AO114" s="168"/>
      <c r="AS114" s="169"/>
      <c r="AY114" s="168"/>
      <c r="BD114" s="177"/>
    </row>
    <row r="115" spans="1:56" ht="15" hidden="1" customHeight="1">
      <c r="A115" s="180"/>
      <c r="B115" s="195"/>
      <c r="C115" s="259" t="s">
        <v>60</v>
      </c>
      <c r="D115" s="223"/>
      <c r="E115" s="178"/>
      <c r="K115" s="168"/>
      <c r="O115" s="169"/>
      <c r="U115" s="168"/>
      <c r="Y115" s="169"/>
      <c r="AE115" s="168"/>
      <c r="AI115" s="169"/>
      <c r="AO115" s="168"/>
      <c r="AS115" s="169"/>
      <c r="AY115" s="168"/>
      <c r="BD115" s="177"/>
    </row>
    <row r="116" spans="1:56" ht="15" hidden="1" customHeight="1">
      <c r="A116" s="180"/>
      <c r="B116" s="195"/>
      <c r="C116" s="259" t="s">
        <v>61</v>
      </c>
      <c r="D116" s="223"/>
      <c r="E116" s="178"/>
      <c r="K116" s="168"/>
      <c r="O116" s="169"/>
      <c r="U116" s="168"/>
      <c r="Y116" s="169"/>
      <c r="AE116" s="168"/>
      <c r="AI116" s="169"/>
      <c r="AO116" s="168"/>
      <c r="AS116" s="169"/>
      <c r="AY116" s="168"/>
      <c r="BD116" s="177"/>
    </row>
    <row r="117" spans="1:56" ht="15" hidden="1" customHeight="1">
      <c r="A117" s="180"/>
      <c r="B117" s="195"/>
      <c r="C117" s="259" t="s">
        <v>452</v>
      </c>
      <c r="D117" s="223"/>
      <c r="E117" s="178"/>
      <c r="K117" s="168"/>
      <c r="O117" s="169"/>
      <c r="U117" s="168"/>
      <c r="Y117" s="169"/>
      <c r="AE117" s="168"/>
      <c r="AI117" s="169"/>
      <c r="AO117" s="168"/>
      <c r="AS117" s="169"/>
      <c r="AY117" s="168"/>
      <c r="BD117" s="177"/>
    </row>
    <row r="118" spans="1:56" ht="15" hidden="1" customHeight="1">
      <c r="A118" s="180"/>
      <c r="B118" s="195"/>
      <c r="C118" s="259" t="s">
        <v>63</v>
      </c>
      <c r="D118" s="223"/>
      <c r="E118" s="178"/>
      <c r="K118" s="168"/>
      <c r="O118" s="169"/>
      <c r="U118" s="168"/>
      <c r="Y118" s="169"/>
      <c r="AE118" s="168"/>
      <c r="AI118" s="169"/>
      <c r="AO118" s="168"/>
      <c r="AS118" s="169"/>
      <c r="AY118" s="168"/>
      <c r="BD118" s="177"/>
    </row>
    <row r="119" spans="1:56" ht="15" hidden="1" customHeight="1">
      <c r="A119" s="180"/>
      <c r="B119" s="195"/>
      <c r="C119" s="259" t="s">
        <v>64</v>
      </c>
      <c r="D119" s="223"/>
      <c r="E119" s="178"/>
      <c r="K119" s="168"/>
      <c r="O119" s="169"/>
      <c r="U119" s="168"/>
      <c r="Y119" s="169"/>
      <c r="AE119" s="168"/>
      <c r="AI119" s="169"/>
      <c r="AO119" s="168"/>
      <c r="AS119" s="169"/>
      <c r="AY119" s="168"/>
      <c r="BD119" s="177"/>
    </row>
    <row r="120" spans="1:56" ht="42" customHeight="1" thickTop="1" thickBot="1">
      <c r="A120" s="180"/>
      <c r="B120" s="195" t="s">
        <v>453</v>
      </c>
      <c r="C120" s="259"/>
      <c r="D120" s="223">
        <f>取組ﾁｪｯｸｼｰﾄ改訂版!$L$119</f>
        <v>0</v>
      </c>
      <c r="E120" s="178"/>
      <c r="F120" s="166"/>
      <c r="G120" s="166"/>
      <c r="H120" s="166"/>
      <c r="I120" s="166"/>
      <c r="J120" s="166"/>
      <c r="K120" s="170"/>
      <c r="L120" s="166"/>
      <c r="M120" s="166"/>
      <c r="N120" s="166"/>
      <c r="O120" s="171"/>
      <c r="P120" s="166"/>
      <c r="Q120" s="166"/>
      <c r="R120" s="166"/>
      <c r="S120" s="166"/>
      <c r="T120" s="166"/>
      <c r="U120" s="170"/>
      <c r="V120" s="166"/>
      <c r="W120" s="166"/>
      <c r="X120" s="166"/>
      <c r="Y120" s="171"/>
      <c r="Z120" s="166"/>
      <c r="AA120" s="166"/>
      <c r="AB120" s="166"/>
      <c r="AC120" s="166"/>
      <c r="AD120" s="166"/>
      <c r="AE120" s="170"/>
      <c r="AF120" s="166"/>
      <c r="AG120" s="166"/>
      <c r="AH120" s="166"/>
      <c r="AI120" s="171"/>
      <c r="AJ120" s="166"/>
      <c r="AK120" s="166"/>
      <c r="AL120" s="166"/>
      <c r="AM120" s="166"/>
      <c r="AN120" s="166"/>
      <c r="AO120" s="170"/>
      <c r="AP120" s="166"/>
      <c r="AQ120" s="166"/>
      <c r="AR120" s="166"/>
      <c r="AS120" s="171"/>
      <c r="AT120" s="166"/>
      <c r="AU120" s="166"/>
      <c r="AV120" s="166"/>
      <c r="AW120" s="166"/>
      <c r="AX120" s="166"/>
      <c r="AY120" s="170"/>
      <c r="AZ120" s="166"/>
      <c r="BA120" s="166"/>
      <c r="BB120" s="166"/>
      <c r="BC120" s="166"/>
      <c r="BD120" s="177"/>
    </row>
    <row r="121" spans="1:56" ht="15" hidden="1" customHeight="1">
      <c r="A121" s="180"/>
      <c r="B121" s="195"/>
      <c r="C121" s="259" t="s">
        <v>65</v>
      </c>
      <c r="D121" s="223"/>
      <c r="E121" s="178"/>
      <c r="K121" s="168"/>
      <c r="O121" s="169"/>
      <c r="U121" s="168"/>
      <c r="Y121" s="169"/>
      <c r="AE121" s="168"/>
      <c r="AI121" s="169"/>
      <c r="AO121" s="168"/>
      <c r="AS121" s="169"/>
      <c r="AY121" s="168"/>
      <c r="BD121" s="177"/>
    </row>
    <row r="122" spans="1:56" ht="15" hidden="1" customHeight="1">
      <c r="A122" s="180"/>
      <c r="B122" s="195"/>
      <c r="C122" s="259" t="s">
        <v>66</v>
      </c>
      <c r="D122" s="223"/>
      <c r="E122" s="178"/>
      <c r="K122" s="168"/>
      <c r="O122" s="169"/>
      <c r="U122" s="168"/>
      <c r="Y122" s="169"/>
      <c r="AE122" s="168"/>
      <c r="AI122" s="169"/>
      <c r="AO122" s="168"/>
      <c r="AS122" s="169"/>
      <c r="AY122" s="168"/>
      <c r="BD122" s="177"/>
    </row>
    <row r="123" spans="1:56" ht="15" hidden="1" customHeight="1">
      <c r="A123" s="180"/>
      <c r="B123" s="195"/>
      <c r="C123" s="259" t="s">
        <v>67</v>
      </c>
      <c r="D123" s="223"/>
      <c r="E123" s="178"/>
      <c r="K123" s="168"/>
      <c r="O123" s="169"/>
      <c r="U123" s="168"/>
      <c r="Y123" s="169"/>
      <c r="AE123" s="168"/>
      <c r="AI123" s="169"/>
      <c r="AO123" s="168"/>
      <c r="AS123" s="169"/>
      <c r="AY123" s="168"/>
      <c r="BD123" s="177"/>
    </row>
    <row r="124" spans="1:56" ht="15" hidden="1" customHeight="1">
      <c r="A124" s="180"/>
      <c r="B124" s="195"/>
      <c r="C124" s="259" t="s">
        <v>68</v>
      </c>
      <c r="D124" s="223"/>
      <c r="E124" s="178"/>
      <c r="K124" s="168"/>
      <c r="O124" s="169"/>
      <c r="U124" s="168"/>
      <c r="Y124" s="169"/>
      <c r="AE124" s="168"/>
      <c r="AI124" s="169"/>
      <c r="AO124" s="168"/>
      <c r="AS124" s="169"/>
      <c r="AY124" s="168"/>
      <c r="BD124" s="177"/>
    </row>
    <row r="125" spans="1:56" ht="42" customHeight="1" thickTop="1" thickBot="1">
      <c r="A125" s="180"/>
      <c r="B125" s="195" t="s">
        <v>454</v>
      </c>
      <c r="C125" s="259"/>
      <c r="D125" s="223">
        <f>取組ﾁｪｯｸｼｰﾄ改訂版!$L$124</f>
        <v>0</v>
      </c>
      <c r="E125" s="178"/>
      <c r="F125" s="166"/>
      <c r="G125" s="166"/>
      <c r="H125" s="166"/>
      <c r="I125" s="166"/>
      <c r="J125" s="166"/>
      <c r="K125" s="170"/>
      <c r="L125" s="166"/>
      <c r="M125" s="166"/>
      <c r="N125" s="166"/>
      <c r="O125" s="171"/>
      <c r="P125" s="166"/>
      <c r="Q125" s="166"/>
      <c r="R125" s="166"/>
      <c r="S125" s="166"/>
      <c r="T125" s="166"/>
      <c r="U125" s="170"/>
      <c r="V125" s="166"/>
      <c r="W125" s="166"/>
      <c r="X125" s="166"/>
      <c r="Y125" s="171"/>
      <c r="Z125" s="166"/>
      <c r="AA125" s="166"/>
      <c r="AB125" s="166"/>
      <c r="AC125" s="166"/>
      <c r="AD125" s="166"/>
      <c r="AE125" s="170"/>
      <c r="AF125" s="166"/>
      <c r="AG125" s="166"/>
      <c r="AH125" s="166"/>
      <c r="AI125" s="171"/>
      <c r="AJ125" s="166"/>
      <c r="AK125" s="166"/>
      <c r="AL125" s="166"/>
      <c r="AM125" s="166"/>
      <c r="AN125" s="166"/>
      <c r="AO125" s="170"/>
      <c r="AP125" s="166"/>
      <c r="AQ125" s="166"/>
      <c r="AR125" s="166"/>
      <c r="AS125" s="171"/>
      <c r="AT125" s="166"/>
      <c r="AU125" s="166"/>
      <c r="AV125" s="166"/>
      <c r="AW125" s="166"/>
      <c r="AX125" s="166"/>
      <c r="AY125" s="170"/>
      <c r="AZ125" s="166"/>
      <c r="BA125" s="166"/>
      <c r="BB125" s="166"/>
      <c r="BC125" s="166"/>
      <c r="BD125" s="177"/>
    </row>
    <row r="126" spans="1:56" ht="15" hidden="1" customHeight="1">
      <c r="A126" s="180"/>
      <c r="B126" s="195"/>
      <c r="C126" s="259" t="s">
        <v>69</v>
      </c>
      <c r="D126" s="223"/>
      <c r="E126" s="178"/>
      <c r="K126" s="168"/>
      <c r="O126" s="169"/>
      <c r="U126" s="168"/>
      <c r="Y126" s="169"/>
      <c r="AE126" s="168"/>
      <c r="AI126" s="169"/>
      <c r="AO126" s="168"/>
      <c r="AS126" s="169"/>
      <c r="AY126" s="168"/>
      <c r="BD126" s="177"/>
    </row>
    <row r="127" spans="1:56" ht="15" hidden="1" customHeight="1">
      <c r="A127" s="180"/>
      <c r="B127" s="195"/>
      <c r="C127" s="259" t="s">
        <v>455</v>
      </c>
      <c r="D127" s="223"/>
      <c r="E127" s="178"/>
      <c r="K127" s="168"/>
      <c r="O127" s="169"/>
      <c r="U127" s="168"/>
      <c r="Y127" s="169"/>
      <c r="AE127" s="168"/>
      <c r="AI127" s="169"/>
      <c r="AO127" s="168"/>
      <c r="AS127" s="169"/>
      <c r="AY127" s="168"/>
      <c r="BD127" s="177"/>
    </row>
    <row r="128" spans="1:56" ht="15" hidden="1" customHeight="1">
      <c r="A128" s="180"/>
      <c r="B128" s="195"/>
      <c r="C128" s="259" t="s">
        <v>71</v>
      </c>
      <c r="D128" s="223"/>
      <c r="E128" s="178"/>
      <c r="K128" s="168"/>
      <c r="O128" s="169"/>
      <c r="U128" s="168"/>
      <c r="Y128" s="169"/>
      <c r="AE128" s="168"/>
      <c r="AI128" s="169"/>
      <c r="AO128" s="168"/>
      <c r="AS128" s="169"/>
      <c r="AY128" s="168"/>
      <c r="BD128" s="177"/>
    </row>
    <row r="129" spans="1:56" ht="15" hidden="1" customHeight="1">
      <c r="A129" s="180"/>
      <c r="B129" s="195"/>
      <c r="C129" s="259" t="s">
        <v>72</v>
      </c>
      <c r="D129" s="223"/>
      <c r="E129" s="178"/>
      <c r="K129" s="168"/>
      <c r="O129" s="169"/>
      <c r="U129" s="168"/>
      <c r="Y129" s="169"/>
      <c r="AE129" s="168"/>
      <c r="AI129" s="169"/>
      <c r="AO129" s="168"/>
      <c r="AS129" s="169"/>
      <c r="AY129" s="168"/>
      <c r="BD129" s="177"/>
    </row>
    <row r="130" spans="1:56" ht="15" hidden="1" customHeight="1">
      <c r="A130" s="180"/>
      <c r="B130" s="195"/>
      <c r="C130" s="259" t="s">
        <v>73</v>
      </c>
      <c r="D130" s="223"/>
      <c r="E130" s="178"/>
      <c r="K130" s="168"/>
      <c r="O130" s="169"/>
      <c r="U130" s="168"/>
      <c r="Y130" s="169"/>
      <c r="AE130" s="168"/>
      <c r="AI130" s="169"/>
      <c r="AO130" s="168"/>
      <c r="AS130" s="169"/>
      <c r="AY130" s="168"/>
      <c r="BD130" s="177"/>
    </row>
    <row r="131" spans="1:56" ht="42" customHeight="1" thickTop="1" thickBot="1">
      <c r="A131" s="181"/>
      <c r="B131" s="205" t="s">
        <v>456</v>
      </c>
      <c r="C131" s="260"/>
      <c r="D131" s="226">
        <f>取組ﾁｪｯｸｼｰﾄ改訂版!$L$130</f>
        <v>0</v>
      </c>
      <c r="E131" s="178"/>
      <c r="F131" s="167"/>
      <c r="G131" s="167"/>
      <c r="H131" s="167"/>
      <c r="I131" s="167"/>
      <c r="J131" s="167"/>
      <c r="K131" s="172"/>
      <c r="L131" s="167"/>
      <c r="M131" s="167"/>
      <c r="N131" s="167"/>
      <c r="O131" s="173"/>
      <c r="P131" s="167"/>
      <c r="Q131" s="167"/>
      <c r="R131" s="167"/>
      <c r="S131" s="167"/>
      <c r="T131" s="167"/>
      <c r="U131" s="172"/>
      <c r="V131" s="167"/>
      <c r="W131" s="167"/>
      <c r="X131" s="167"/>
      <c r="Y131" s="173"/>
      <c r="Z131" s="167"/>
      <c r="AA131" s="167"/>
      <c r="AB131" s="167"/>
      <c r="AC131" s="167"/>
      <c r="AD131" s="167"/>
      <c r="AE131" s="172"/>
      <c r="AF131" s="167"/>
      <c r="AG131" s="167"/>
      <c r="AH131" s="167"/>
      <c r="AI131" s="173"/>
      <c r="AJ131" s="167"/>
      <c r="AK131" s="167"/>
      <c r="AL131" s="167"/>
      <c r="AM131" s="167"/>
      <c r="AN131" s="167"/>
      <c r="AO131" s="172"/>
      <c r="AP131" s="167"/>
      <c r="AQ131" s="167"/>
      <c r="AR131" s="167"/>
      <c r="AS131" s="173"/>
      <c r="AT131" s="167"/>
      <c r="AU131" s="167"/>
      <c r="AV131" s="167"/>
      <c r="AW131" s="167"/>
      <c r="AX131" s="167"/>
      <c r="AY131" s="172"/>
      <c r="AZ131" s="167"/>
      <c r="BA131" s="167"/>
      <c r="BB131" s="167"/>
      <c r="BC131" s="167"/>
      <c r="BD131" s="198"/>
    </row>
    <row r="132" spans="1:56" ht="15" hidden="1" customHeight="1">
      <c r="A132" s="180"/>
      <c r="B132" s="252"/>
      <c r="C132" s="264" t="s">
        <v>74</v>
      </c>
      <c r="D132" s="254"/>
      <c r="E132" s="178"/>
      <c r="F132" s="167"/>
      <c r="G132" s="167"/>
      <c r="H132" s="167"/>
      <c r="I132" s="167"/>
      <c r="J132" s="167"/>
      <c r="K132" s="172"/>
      <c r="L132" s="167"/>
      <c r="M132" s="167"/>
      <c r="N132" s="167"/>
      <c r="O132" s="173"/>
      <c r="P132" s="167"/>
      <c r="Q132" s="167"/>
      <c r="R132" s="167"/>
      <c r="S132" s="167"/>
      <c r="T132" s="167"/>
      <c r="U132" s="172"/>
      <c r="V132" s="167"/>
      <c r="W132" s="167"/>
      <c r="X132" s="167"/>
      <c r="Y132" s="173"/>
      <c r="Z132" s="167"/>
      <c r="AA132" s="167"/>
      <c r="AB132" s="167"/>
      <c r="AC132" s="167"/>
      <c r="AD132" s="167"/>
      <c r="AE132" s="172"/>
      <c r="AF132" s="167"/>
      <c r="AG132" s="167"/>
      <c r="AH132" s="167"/>
      <c r="AI132" s="173"/>
      <c r="AJ132" s="167"/>
      <c r="AK132" s="167"/>
      <c r="AL132" s="167"/>
      <c r="AM132" s="167"/>
      <c r="AN132" s="167"/>
      <c r="AO132" s="172"/>
      <c r="AP132" s="167"/>
      <c r="AQ132" s="167"/>
      <c r="AR132" s="167"/>
      <c r="AS132" s="173"/>
      <c r="AT132" s="167"/>
      <c r="AU132" s="167"/>
      <c r="AV132" s="167"/>
      <c r="AW132" s="167"/>
      <c r="AX132" s="167"/>
      <c r="AY132" s="172"/>
      <c r="AZ132" s="167"/>
      <c r="BA132" s="167"/>
      <c r="BB132" s="167"/>
      <c r="BC132" s="167"/>
      <c r="BD132" s="177"/>
    </row>
    <row r="133" spans="1:56" ht="15" hidden="1" customHeight="1">
      <c r="A133" s="180"/>
      <c r="B133" s="195"/>
      <c r="C133" s="259" t="s">
        <v>75</v>
      </c>
      <c r="D133" s="223"/>
      <c r="E133" s="178"/>
      <c r="F133" s="167"/>
      <c r="G133" s="167"/>
      <c r="H133" s="167"/>
      <c r="I133" s="167"/>
      <c r="J133" s="167"/>
      <c r="K133" s="172"/>
      <c r="L133" s="167"/>
      <c r="M133" s="167"/>
      <c r="N133" s="167"/>
      <c r="O133" s="173"/>
      <c r="P133" s="167"/>
      <c r="Q133" s="167"/>
      <c r="R133" s="167"/>
      <c r="S133" s="167"/>
      <c r="T133" s="167"/>
      <c r="U133" s="172"/>
      <c r="V133" s="167"/>
      <c r="W133" s="167"/>
      <c r="X133" s="167"/>
      <c r="Y133" s="173"/>
      <c r="Z133" s="167"/>
      <c r="AA133" s="167"/>
      <c r="AB133" s="167"/>
      <c r="AC133" s="167"/>
      <c r="AD133" s="167"/>
      <c r="AE133" s="172"/>
      <c r="AF133" s="167"/>
      <c r="AG133" s="167"/>
      <c r="AH133" s="167"/>
      <c r="AI133" s="173"/>
      <c r="AJ133" s="167"/>
      <c r="AK133" s="167"/>
      <c r="AL133" s="167"/>
      <c r="AM133" s="167"/>
      <c r="AN133" s="167"/>
      <c r="AO133" s="172"/>
      <c r="AP133" s="167"/>
      <c r="AQ133" s="167"/>
      <c r="AR133" s="167"/>
      <c r="AS133" s="173"/>
      <c r="AT133" s="167"/>
      <c r="AU133" s="167"/>
      <c r="AV133" s="167"/>
      <c r="AW133" s="167"/>
      <c r="AX133" s="167"/>
      <c r="AY133" s="172"/>
      <c r="AZ133" s="167"/>
      <c r="BA133" s="167"/>
      <c r="BB133" s="167"/>
      <c r="BC133" s="167"/>
      <c r="BD133" s="177"/>
    </row>
    <row r="134" spans="1:56" ht="15" hidden="1" customHeight="1">
      <c r="A134" s="180"/>
      <c r="B134" s="195"/>
      <c r="C134" s="259" t="s">
        <v>76</v>
      </c>
      <c r="D134" s="223"/>
      <c r="E134" s="178"/>
      <c r="F134" s="167"/>
      <c r="G134" s="167"/>
      <c r="H134" s="167"/>
      <c r="I134" s="167"/>
      <c r="J134" s="167"/>
      <c r="K134" s="172"/>
      <c r="L134" s="167"/>
      <c r="M134" s="167"/>
      <c r="N134" s="167"/>
      <c r="O134" s="173"/>
      <c r="P134" s="167"/>
      <c r="Q134" s="167"/>
      <c r="R134" s="167"/>
      <c r="S134" s="167"/>
      <c r="T134" s="167"/>
      <c r="U134" s="172"/>
      <c r="V134" s="167"/>
      <c r="W134" s="167"/>
      <c r="X134" s="167"/>
      <c r="Y134" s="173"/>
      <c r="Z134" s="167"/>
      <c r="AA134" s="167"/>
      <c r="AB134" s="167"/>
      <c r="AC134" s="167"/>
      <c r="AD134" s="167"/>
      <c r="AE134" s="172"/>
      <c r="AF134" s="167"/>
      <c r="AG134" s="167"/>
      <c r="AH134" s="167"/>
      <c r="AI134" s="173"/>
      <c r="AJ134" s="167"/>
      <c r="AK134" s="167"/>
      <c r="AL134" s="167"/>
      <c r="AM134" s="167"/>
      <c r="AN134" s="167"/>
      <c r="AO134" s="172"/>
      <c r="AP134" s="167"/>
      <c r="AQ134" s="167"/>
      <c r="AR134" s="167"/>
      <c r="AS134" s="173"/>
      <c r="AT134" s="167"/>
      <c r="AU134" s="167"/>
      <c r="AV134" s="167"/>
      <c r="AW134" s="167"/>
      <c r="AX134" s="167"/>
      <c r="AY134" s="172"/>
      <c r="AZ134" s="167"/>
      <c r="BA134" s="167"/>
      <c r="BB134" s="167"/>
      <c r="BC134" s="167"/>
      <c r="BD134" s="177"/>
    </row>
    <row r="135" spans="1:56" ht="15" hidden="1" customHeight="1">
      <c r="A135" s="180"/>
      <c r="B135" s="195"/>
      <c r="C135" s="259" t="s">
        <v>77</v>
      </c>
      <c r="D135" s="223"/>
      <c r="E135" s="178"/>
      <c r="F135" s="167"/>
      <c r="G135" s="167"/>
      <c r="H135" s="167"/>
      <c r="I135" s="167"/>
      <c r="J135" s="167"/>
      <c r="K135" s="172"/>
      <c r="L135" s="167"/>
      <c r="M135" s="167"/>
      <c r="N135" s="167"/>
      <c r="O135" s="173"/>
      <c r="P135" s="167"/>
      <c r="Q135" s="167"/>
      <c r="R135" s="167"/>
      <c r="S135" s="167"/>
      <c r="T135" s="167"/>
      <c r="U135" s="172"/>
      <c r="V135" s="167"/>
      <c r="W135" s="167"/>
      <c r="X135" s="167"/>
      <c r="Y135" s="173"/>
      <c r="Z135" s="167"/>
      <c r="AA135" s="167"/>
      <c r="AB135" s="167"/>
      <c r="AC135" s="167"/>
      <c r="AD135" s="167"/>
      <c r="AE135" s="172"/>
      <c r="AF135" s="167"/>
      <c r="AG135" s="167"/>
      <c r="AH135" s="167"/>
      <c r="AI135" s="173"/>
      <c r="AJ135" s="167"/>
      <c r="AK135" s="167"/>
      <c r="AL135" s="167"/>
      <c r="AM135" s="167"/>
      <c r="AN135" s="167"/>
      <c r="AO135" s="172"/>
      <c r="AP135" s="167"/>
      <c r="AQ135" s="167"/>
      <c r="AR135" s="167"/>
      <c r="AS135" s="173"/>
      <c r="AT135" s="167"/>
      <c r="AU135" s="167"/>
      <c r="AV135" s="167"/>
      <c r="AW135" s="167"/>
      <c r="AX135" s="167"/>
      <c r="AY135" s="172"/>
      <c r="AZ135" s="167"/>
      <c r="BA135" s="167"/>
      <c r="BB135" s="167"/>
      <c r="BC135" s="167"/>
      <c r="BD135" s="177"/>
    </row>
    <row r="136" spans="1:56" ht="15" hidden="1" customHeight="1">
      <c r="A136" s="180"/>
      <c r="B136" s="195"/>
      <c r="C136" s="259"/>
      <c r="D136" s="223"/>
      <c r="E136" s="178"/>
      <c r="F136" s="167"/>
      <c r="G136" s="167"/>
      <c r="H136" s="167"/>
      <c r="I136" s="167"/>
      <c r="J136" s="167"/>
      <c r="K136" s="172"/>
      <c r="L136" s="167"/>
      <c r="M136" s="167"/>
      <c r="N136" s="167"/>
      <c r="O136" s="173"/>
      <c r="P136" s="167"/>
      <c r="Q136" s="167"/>
      <c r="R136" s="167"/>
      <c r="S136" s="167"/>
      <c r="T136" s="167"/>
      <c r="U136" s="172"/>
      <c r="V136" s="167"/>
      <c r="W136" s="167"/>
      <c r="X136" s="167"/>
      <c r="Y136" s="173"/>
      <c r="Z136" s="167"/>
      <c r="AA136" s="167"/>
      <c r="AB136" s="167"/>
      <c r="AC136" s="167"/>
      <c r="AD136" s="167"/>
      <c r="AE136" s="172"/>
      <c r="AF136" s="167"/>
      <c r="AG136" s="167"/>
      <c r="AH136" s="167"/>
      <c r="AI136" s="173"/>
      <c r="AJ136" s="167"/>
      <c r="AK136" s="167"/>
      <c r="AL136" s="167"/>
      <c r="AM136" s="167"/>
      <c r="AN136" s="167"/>
      <c r="AO136" s="172"/>
      <c r="AP136" s="167"/>
      <c r="AQ136" s="167"/>
      <c r="AR136" s="167"/>
      <c r="AS136" s="173"/>
      <c r="AT136" s="167"/>
      <c r="AU136" s="167"/>
      <c r="AV136" s="167"/>
      <c r="AW136" s="167"/>
      <c r="AX136" s="167"/>
      <c r="AY136" s="172"/>
      <c r="AZ136" s="167"/>
      <c r="BA136" s="167"/>
      <c r="BB136" s="167"/>
      <c r="BC136" s="167"/>
      <c r="BD136" s="177"/>
    </row>
    <row r="137" spans="1:56" ht="15" hidden="1" customHeight="1">
      <c r="A137" s="180"/>
      <c r="B137" s="195"/>
      <c r="C137" s="259"/>
      <c r="D137" s="223"/>
      <c r="E137" s="178"/>
      <c r="F137" s="167"/>
      <c r="G137" s="167"/>
      <c r="H137" s="167"/>
      <c r="I137" s="167"/>
      <c r="J137" s="167"/>
      <c r="K137" s="172"/>
      <c r="L137" s="167"/>
      <c r="M137" s="167"/>
      <c r="N137" s="167"/>
      <c r="O137" s="173"/>
      <c r="P137" s="167"/>
      <c r="Q137" s="167"/>
      <c r="R137" s="167"/>
      <c r="S137" s="167"/>
      <c r="T137" s="167"/>
      <c r="U137" s="172"/>
      <c r="V137" s="167"/>
      <c r="W137" s="167"/>
      <c r="X137" s="167"/>
      <c r="Y137" s="173"/>
      <c r="Z137" s="167"/>
      <c r="AA137" s="167"/>
      <c r="AB137" s="167"/>
      <c r="AC137" s="167"/>
      <c r="AD137" s="167"/>
      <c r="AE137" s="172"/>
      <c r="AF137" s="167"/>
      <c r="AG137" s="167"/>
      <c r="AH137" s="167"/>
      <c r="AI137" s="173"/>
      <c r="AJ137" s="167"/>
      <c r="AK137" s="167"/>
      <c r="AL137" s="167"/>
      <c r="AM137" s="167"/>
      <c r="AN137" s="167"/>
      <c r="AO137" s="172"/>
      <c r="AP137" s="167"/>
      <c r="AQ137" s="167"/>
      <c r="AR137" s="167"/>
      <c r="AS137" s="173"/>
      <c r="AT137" s="167"/>
      <c r="AU137" s="167"/>
      <c r="AV137" s="167"/>
      <c r="AW137" s="167"/>
      <c r="AX137" s="167"/>
      <c r="AY137" s="172"/>
      <c r="AZ137" s="167"/>
      <c r="BA137" s="167"/>
      <c r="BB137" s="167"/>
      <c r="BC137" s="167"/>
      <c r="BD137" s="177"/>
    </row>
    <row r="138" spans="1:56" ht="15" hidden="1" customHeight="1">
      <c r="A138" s="180"/>
      <c r="B138" s="195"/>
      <c r="C138" s="259"/>
      <c r="D138" s="223"/>
      <c r="E138" s="178"/>
      <c r="F138" s="167"/>
      <c r="G138" s="167"/>
      <c r="H138" s="167"/>
      <c r="I138" s="167"/>
      <c r="J138" s="167"/>
      <c r="K138" s="172"/>
      <c r="L138" s="167"/>
      <c r="M138" s="167"/>
      <c r="N138" s="167"/>
      <c r="O138" s="173"/>
      <c r="P138" s="167"/>
      <c r="Q138" s="167"/>
      <c r="R138" s="167"/>
      <c r="S138" s="167"/>
      <c r="T138" s="167"/>
      <c r="U138" s="172"/>
      <c r="V138" s="167"/>
      <c r="W138" s="167"/>
      <c r="X138" s="167"/>
      <c r="Y138" s="173"/>
      <c r="Z138" s="167"/>
      <c r="AA138" s="167"/>
      <c r="AB138" s="167"/>
      <c r="AC138" s="167"/>
      <c r="AD138" s="167"/>
      <c r="AE138" s="172"/>
      <c r="AF138" s="167"/>
      <c r="AG138" s="167"/>
      <c r="AH138" s="167"/>
      <c r="AI138" s="173"/>
      <c r="AJ138" s="167"/>
      <c r="AK138" s="167"/>
      <c r="AL138" s="167"/>
      <c r="AM138" s="167"/>
      <c r="AN138" s="167"/>
      <c r="AO138" s="172"/>
      <c r="AP138" s="167"/>
      <c r="AQ138" s="167"/>
      <c r="AR138" s="167"/>
      <c r="AS138" s="173"/>
      <c r="AT138" s="167"/>
      <c r="AU138" s="167"/>
      <c r="AV138" s="167"/>
      <c r="AW138" s="167"/>
      <c r="AX138" s="167"/>
      <c r="AY138" s="172"/>
      <c r="AZ138" s="167"/>
      <c r="BA138" s="167"/>
      <c r="BB138" s="167"/>
      <c r="BC138" s="167"/>
      <c r="BD138" s="177"/>
    </row>
    <row r="139" spans="1:56" ht="15" hidden="1" customHeight="1">
      <c r="A139" s="180"/>
      <c r="B139" s="195"/>
      <c r="C139" s="259"/>
      <c r="D139" s="223"/>
      <c r="E139" s="178"/>
      <c r="F139" s="167"/>
      <c r="G139" s="167"/>
      <c r="H139" s="167"/>
      <c r="I139" s="167"/>
      <c r="J139" s="167"/>
      <c r="K139" s="172"/>
      <c r="L139" s="167"/>
      <c r="M139" s="167"/>
      <c r="N139" s="167"/>
      <c r="O139" s="173"/>
      <c r="P139" s="167"/>
      <c r="Q139" s="167"/>
      <c r="R139" s="167"/>
      <c r="S139" s="167"/>
      <c r="T139" s="167"/>
      <c r="U139" s="172"/>
      <c r="V139" s="167"/>
      <c r="W139" s="167"/>
      <c r="X139" s="167"/>
      <c r="Y139" s="173"/>
      <c r="Z139" s="167"/>
      <c r="AA139" s="167"/>
      <c r="AB139" s="167"/>
      <c r="AC139" s="167"/>
      <c r="AD139" s="167"/>
      <c r="AE139" s="172"/>
      <c r="AF139" s="167"/>
      <c r="AG139" s="167"/>
      <c r="AH139" s="167"/>
      <c r="AI139" s="173"/>
      <c r="AJ139" s="167"/>
      <c r="AK139" s="167"/>
      <c r="AL139" s="167"/>
      <c r="AM139" s="167"/>
      <c r="AN139" s="167"/>
      <c r="AO139" s="172"/>
      <c r="AP139" s="167"/>
      <c r="AQ139" s="167"/>
      <c r="AR139" s="167"/>
      <c r="AS139" s="173"/>
      <c r="AT139" s="167"/>
      <c r="AU139" s="167"/>
      <c r="AV139" s="167"/>
      <c r="AW139" s="167"/>
      <c r="AX139" s="167"/>
      <c r="AY139" s="172"/>
      <c r="AZ139" s="167"/>
      <c r="BA139" s="167"/>
      <c r="BB139" s="167"/>
      <c r="BC139" s="167"/>
      <c r="BD139" s="177"/>
    </row>
    <row r="140" spans="1:56" ht="42" customHeight="1" thickTop="1" thickBot="1">
      <c r="A140" s="228" t="s">
        <v>488</v>
      </c>
      <c r="B140" s="195" t="s">
        <v>457</v>
      </c>
      <c r="C140" s="259"/>
      <c r="D140" s="223">
        <f>取組ﾁｪｯｸｼｰﾄ改訂版!$L$139</f>
        <v>0</v>
      </c>
      <c r="E140" s="178"/>
      <c r="F140" s="167"/>
      <c r="G140" s="167"/>
      <c r="H140" s="167"/>
      <c r="I140" s="167"/>
      <c r="J140" s="167"/>
      <c r="K140" s="172"/>
      <c r="L140" s="167"/>
      <c r="M140" s="167"/>
      <c r="N140" s="167"/>
      <c r="O140" s="173"/>
      <c r="P140" s="167"/>
      <c r="Q140" s="167"/>
      <c r="R140" s="167"/>
      <c r="S140" s="167"/>
      <c r="T140" s="167"/>
      <c r="U140" s="172"/>
      <c r="V140" s="167"/>
      <c r="W140" s="167"/>
      <c r="X140" s="167"/>
      <c r="Y140" s="173"/>
      <c r="Z140" s="167"/>
      <c r="AA140" s="167"/>
      <c r="AB140" s="167"/>
      <c r="AC140" s="167"/>
      <c r="AD140" s="167"/>
      <c r="AE140" s="172"/>
      <c r="AF140" s="167"/>
      <c r="AG140" s="167"/>
      <c r="AH140" s="167"/>
      <c r="AI140" s="173"/>
      <c r="AJ140" s="167"/>
      <c r="AK140" s="167"/>
      <c r="AL140" s="167"/>
      <c r="AM140" s="167"/>
      <c r="AN140" s="167"/>
      <c r="AO140" s="172"/>
      <c r="AP140" s="167"/>
      <c r="AQ140" s="167"/>
      <c r="AR140" s="167"/>
      <c r="AS140" s="173"/>
      <c r="AT140" s="167"/>
      <c r="AU140" s="167"/>
      <c r="AV140" s="167"/>
      <c r="AW140" s="167"/>
      <c r="AX140" s="167"/>
      <c r="AY140" s="172"/>
      <c r="AZ140" s="167"/>
      <c r="BA140" s="167"/>
      <c r="BB140" s="167"/>
      <c r="BC140" s="167"/>
      <c r="BD140" s="197"/>
    </row>
    <row r="141" spans="1:56" ht="15" hidden="1" customHeight="1">
      <c r="A141" s="180"/>
      <c r="B141" s="195"/>
      <c r="C141" s="259" t="s">
        <v>79</v>
      </c>
      <c r="D141" s="223"/>
      <c r="E141" s="178"/>
      <c r="F141" s="167"/>
      <c r="G141" s="167"/>
      <c r="H141" s="167"/>
      <c r="I141" s="167"/>
      <c r="J141" s="167"/>
      <c r="K141" s="172"/>
      <c r="L141" s="167"/>
      <c r="M141" s="167"/>
      <c r="N141" s="167"/>
      <c r="O141" s="173"/>
      <c r="P141" s="167"/>
      <c r="Q141" s="167"/>
      <c r="R141" s="167"/>
      <c r="S141" s="167"/>
      <c r="T141" s="167"/>
      <c r="U141" s="172"/>
      <c r="V141" s="167"/>
      <c r="W141" s="167"/>
      <c r="X141" s="167"/>
      <c r="Y141" s="173"/>
      <c r="Z141" s="167"/>
      <c r="AA141" s="167"/>
      <c r="AB141" s="167"/>
      <c r="AC141" s="167"/>
      <c r="AD141" s="167"/>
      <c r="AE141" s="172"/>
      <c r="AF141" s="167"/>
      <c r="AG141" s="167"/>
      <c r="AH141" s="167"/>
      <c r="AI141" s="173"/>
      <c r="AJ141" s="167"/>
      <c r="AK141" s="167"/>
      <c r="AL141" s="167"/>
      <c r="AM141" s="167"/>
      <c r="AN141" s="167"/>
      <c r="AO141" s="172"/>
      <c r="AP141" s="167"/>
      <c r="AQ141" s="167"/>
      <c r="AR141" s="167"/>
      <c r="AS141" s="173"/>
      <c r="AT141" s="167"/>
      <c r="AU141" s="167"/>
      <c r="AV141" s="167"/>
      <c r="AW141" s="167"/>
      <c r="AX141" s="167"/>
      <c r="AY141" s="172"/>
      <c r="AZ141" s="167"/>
      <c r="BA141" s="167"/>
      <c r="BB141" s="167"/>
      <c r="BC141" s="167"/>
      <c r="BD141" s="177"/>
    </row>
    <row r="142" spans="1:56" ht="15" hidden="1" customHeight="1">
      <c r="A142" s="180"/>
      <c r="B142" s="195"/>
      <c r="C142" s="259" t="s">
        <v>80</v>
      </c>
      <c r="D142" s="223"/>
      <c r="E142" s="178"/>
      <c r="F142" s="167"/>
      <c r="G142" s="167"/>
      <c r="H142" s="167"/>
      <c r="I142" s="167"/>
      <c r="J142" s="167"/>
      <c r="K142" s="172"/>
      <c r="L142" s="167"/>
      <c r="M142" s="167"/>
      <c r="N142" s="167"/>
      <c r="O142" s="173"/>
      <c r="P142" s="167"/>
      <c r="Q142" s="167"/>
      <c r="R142" s="167"/>
      <c r="S142" s="167"/>
      <c r="T142" s="167"/>
      <c r="U142" s="172"/>
      <c r="V142" s="167"/>
      <c r="W142" s="167"/>
      <c r="X142" s="167"/>
      <c r="Y142" s="173"/>
      <c r="Z142" s="167"/>
      <c r="AA142" s="167"/>
      <c r="AB142" s="167"/>
      <c r="AC142" s="167"/>
      <c r="AD142" s="167"/>
      <c r="AE142" s="172"/>
      <c r="AF142" s="167"/>
      <c r="AG142" s="167"/>
      <c r="AH142" s="167"/>
      <c r="AI142" s="173"/>
      <c r="AJ142" s="167"/>
      <c r="AK142" s="167"/>
      <c r="AL142" s="167"/>
      <c r="AM142" s="167"/>
      <c r="AN142" s="167"/>
      <c r="AO142" s="172"/>
      <c r="AP142" s="167"/>
      <c r="AQ142" s="167"/>
      <c r="AR142" s="167"/>
      <c r="AS142" s="173"/>
      <c r="AT142" s="167"/>
      <c r="AU142" s="167"/>
      <c r="AV142" s="167"/>
      <c r="AW142" s="167"/>
      <c r="AX142" s="167"/>
      <c r="AY142" s="172"/>
      <c r="AZ142" s="167"/>
      <c r="BA142" s="167"/>
      <c r="BB142" s="167"/>
      <c r="BC142" s="167"/>
      <c r="BD142" s="177"/>
    </row>
    <row r="143" spans="1:56" ht="15" hidden="1" customHeight="1">
      <c r="A143" s="180"/>
      <c r="B143" s="195"/>
      <c r="C143" s="259" t="s">
        <v>407</v>
      </c>
      <c r="D143" s="223"/>
      <c r="E143" s="178"/>
      <c r="F143" s="167"/>
      <c r="G143" s="167"/>
      <c r="H143" s="167"/>
      <c r="I143" s="167"/>
      <c r="J143" s="167"/>
      <c r="K143" s="172"/>
      <c r="L143" s="167"/>
      <c r="M143" s="167"/>
      <c r="N143" s="167"/>
      <c r="O143" s="173"/>
      <c r="P143" s="167"/>
      <c r="Q143" s="167"/>
      <c r="R143" s="167"/>
      <c r="S143" s="167"/>
      <c r="T143" s="167"/>
      <c r="U143" s="172"/>
      <c r="V143" s="167"/>
      <c r="W143" s="167"/>
      <c r="X143" s="167"/>
      <c r="Y143" s="173"/>
      <c r="Z143" s="167"/>
      <c r="AA143" s="167"/>
      <c r="AB143" s="167"/>
      <c r="AC143" s="167"/>
      <c r="AD143" s="167"/>
      <c r="AE143" s="172"/>
      <c r="AF143" s="167"/>
      <c r="AG143" s="167"/>
      <c r="AH143" s="167"/>
      <c r="AI143" s="173"/>
      <c r="AJ143" s="167"/>
      <c r="AK143" s="167"/>
      <c r="AL143" s="167"/>
      <c r="AM143" s="167"/>
      <c r="AN143" s="167"/>
      <c r="AO143" s="172"/>
      <c r="AP143" s="167"/>
      <c r="AQ143" s="167"/>
      <c r="AR143" s="167"/>
      <c r="AS143" s="173"/>
      <c r="AT143" s="167"/>
      <c r="AU143" s="167"/>
      <c r="AV143" s="167"/>
      <c r="AW143" s="167"/>
      <c r="AX143" s="167"/>
      <c r="AY143" s="172"/>
      <c r="AZ143" s="167"/>
      <c r="BA143" s="167"/>
      <c r="BB143" s="167"/>
      <c r="BC143" s="167"/>
      <c r="BD143" s="177"/>
    </row>
    <row r="144" spans="1:56" ht="42" customHeight="1" thickTop="1" thickBot="1">
      <c r="A144" s="180"/>
      <c r="B144" s="195" t="s">
        <v>458</v>
      </c>
      <c r="C144" s="259"/>
      <c r="D144" s="223">
        <f>取組ﾁｪｯｸｼｰﾄ改訂版!$L$143</f>
        <v>0</v>
      </c>
      <c r="E144" s="178"/>
      <c r="F144" s="167"/>
      <c r="G144" s="167"/>
      <c r="H144" s="167"/>
      <c r="I144" s="167"/>
      <c r="J144" s="167"/>
      <c r="K144" s="172"/>
      <c r="L144" s="167"/>
      <c r="M144" s="167"/>
      <c r="N144" s="167"/>
      <c r="O144" s="173"/>
      <c r="P144" s="167"/>
      <c r="Q144" s="167"/>
      <c r="R144" s="167"/>
      <c r="S144" s="167"/>
      <c r="T144" s="167"/>
      <c r="U144" s="172"/>
      <c r="V144" s="167"/>
      <c r="W144" s="167"/>
      <c r="X144" s="167"/>
      <c r="Y144" s="173"/>
      <c r="Z144" s="167"/>
      <c r="AA144" s="167"/>
      <c r="AB144" s="167"/>
      <c r="AC144" s="167"/>
      <c r="AD144" s="167"/>
      <c r="AE144" s="172"/>
      <c r="AF144" s="167"/>
      <c r="AG144" s="167"/>
      <c r="AH144" s="167"/>
      <c r="AI144" s="173"/>
      <c r="AJ144" s="167"/>
      <c r="AK144" s="167"/>
      <c r="AL144" s="167"/>
      <c r="AM144" s="167"/>
      <c r="AN144" s="167"/>
      <c r="AO144" s="172"/>
      <c r="AP144" s="167"/>
      <c r="AQ144" s="167"/>
      <c r="AR144" s="167"/>
      <c r="AS144" s="173"/>
      <c r="AT144" s="167"/>
      <c r="AU144" s="167"/>
      <c r="AV144" s="167"/>
      <c r="AW144" s="167"/>
      <c r="AX144" s="167"/>
      <c r="AY144" s="172"/>
      <c r="AZ144" s="167"/>
      <c r="BA144" s="167"/>
      <c r="BB144" s="167"/>
      <c r="BC144" s="167"/>
      <c r="BD144" s="177"/>
    </row>
    <row r="145" spans="1:56" ht="15" hidden="1" customHeight="1">
      <c r="A145" s="180"/>
      <c r="B145" s="195"/>
      <c r="C145" s="259" t="s">
        <v>81</v>
      </c>
      <c r="D145" s="223"/>
      <c r="E145" s="178"/>
      <c r="F145" s="167"/>
      <c r="G145" s="167"/>
      <c r="H145" s="167"/>
      <c r="I145" s="167"/>
      <c r="J145" s="167"/>
      <c r="K145" s="172"/>
      <c r="L145" s="167"/>
      <c r="M145" s="167"/>
      <c r="N145" s="167"/>
      <c r="O145" s="173"/>
      <c r="P145" s="167"/>
      <c r="Q145" s="167"/>
      <c r="R145" s="167"/>
      <c r="S145" s="167"/>
      <c r="T145" s="167"/>
      <c r="U145" s="172"/>
      <c r="V145" s="167"/>
      <c r="W145" s="167"/>
      <c r="X145" s="167"/>
      <c r="Y145" s="173"/>
      <c r="Z145" s="167"/>
      <c r="AA145" s="167"/>
      <c r="AB145" s="167"/>
      <c r="AC145" s="167"/>
      <c r="AD145" s="167"/>
      <c r="AE145" s="172"/>
      <c r="AF145" s="167"/>
      <c r="AG145" s="167"/>
      <c r="AH145" s="167"/>
      <c r="AI145" s="173"/>
      <c r="AJ145" s="167"/>
      <c r="AK145" s="167"/>
      <c r="AL145" s="167"/>
      <c r="AM145" s="167"/>
      <c r="AN145" s="167"/>
      <c r="AO145" s="172"/>
      <c r="AP145" s="167"/>
      <c r="AQ145" s="167"/>
      <c r="AR145" s="167"/>
      <c r="AS145" s="173"/>
      <c r="AT145" s="167"/>
      <c r="AU145" s="167"/>
      <c r="AV145" s="167"/>
      <c r="AW145" s="167"/>
      <c r="AX145" s="167"/>
      <c r="AY145" s="172"/>
      <c r="AZ145" s="167"/>
      <c r="BA145" s="167"/>
      <c r="BB145" s="167"/>
      <c r="BC145" s="167"/>
      <c r="BD145" s="177"/>
    </row>
    <row r="146" spans="1:56" ht="15" hidden="1" customHeight="1">
      <c r="A146" s="180"/>
      <c r="B146" s="195"/>
      <c r="C146" s="259" t="s">
        <v>82</v>
      </c>
      <c r="D146" s="223"/>
      <c r="E146" s="178"/>
      <c r="F146" s="167"/>
      <c r="G146" s="167"/>
      <c r="H146" s="167"/>
      <c r="I146" s="167"/>
      <c r="J146" s="167"/>
      <c r="K146" s="172"/>
      <c r="L146" s="167"/>
      <c r="M146" s="167"/>
      <c r="N146" s="167"/>
      <c r="O146" s="173"/>
      <c r="P146" s="167"/>
      <c r="Q146" s="167"/>
      <c r="R146" s="167"/>
      <c r="S146" s="167"/>
      <c r="T146" s="167"/>
      <c r="U146" s="172"/>
      <c r="V146" s="167"/>
      <c r="W146" s="167"/>
      <c r="X146" s="167"/>
      <c r="Y146" s="173"/>
      <c r="Z146" s="167"/>
      <c r="AA146" s="167"/>
      <c r="AB146" s="167"/>
      <c r="AC146" s="167"/>
      <c r="AD146" s="167"/>
      <c r="AE146" s="172"/>
      <c r="AF146" s="167"/>
      <c r="AG146" s="167"/>
      <c r="AH146" s="167"/>
      <c r="AI146" s="173"/>
      <c r="AJ146" s="167"/>
      <c r="AK146" s="167"/>
      <c r="AL146" s="167"/>
      <c r="AM146" s="167"/>
      <c r="AN146" s="167"/>
      <c r="AO146" s="172"/>
      <c r="AP146" s="167"/>
      <c r="AQ146" s="167"/>
      <c r="AR146" s="167"/>
      <c r="AS146" s="173"/>
      <c r="AT146" s="167"/>
      <c r="AU146" s="167"/>
      <c r="AV146" s="167"/>
      <c r="AW146" s="167"/>
      <c r="AX146" s="167"/>
      <c r="AY146" s="172"/>
      <c r="AZ146" s="167"/>
      <c r="BA146" s="167"/>
      <c r="BB146" s="167"/>
      <c r="BC146" s="167"/>
      <c r="BD146" s="177"/>
    </row>
    <row r="147" spans="1:56" ht="15" hidden="1" customHeight="1">
      <c r="A147" s="180"/>
      <c r="B147" s="195"/>
      <c r="C147" s="259" t="s">
        <v>83</v>
      </c>
      <c r="D147" s="223"/>
      <c r="E147" s="178"/>
      <c r="F147" s="167"/>
      <c r="G147" s="167"/>
      <c r="H147" s="167"/>
      <c r="I147" s="167"/>
      <c r="J147" s="167"/>
      <c r="K147" s="172"/>
      <c r="L147" s="167"/>
      <c r="M147" s="167"/>
      <c r="N147" s="167"/>
      <c r="O147" s="173"/>
      <c r="P147" s="167"/>
      <c r="Q147" s="167"/>
      <c r="R147" s="167"/>
      <c r="S147" s="167"/>
      <c r="T147" s="167"/>
      <c r="U147" s="172"/>
      <c r="V147" s="167"/>
      <c r="W147" s="167"/>
      <c r="X147" s="167"/>
      <c r="Y147" s="173"/>
      <c r="Z147" s="167"/>
      <c r="AA147" s="167"/>
      <c r="AB147" s="167"/>
      <c r="AC147" s="167"/>
      <c r="AD147" s="167"/>
      <c r="AE147" s="172"/>
      <c r="AF147" s="167"/>
      <c r="AG147" s="167"/>
      <c r="AH147" s="167"/>
      <c r="AI147" s="173"/>
      <c r="AJ147" s="167"/>
      <c r="AK147" s="167"/>
      <c r="AL147" s="167"/>
      <c r="AM147" s="167"/>
      <c r="AN147" s="167"/>
      <c r="AO147" s="172"/>
      <c r="AP147" s="167"/>
      <c r="AQ147" s="167"/>
      <c r="AR147" s="167"/>
      <c r="AS147" s="173"/>
      <c r="AT147" s="167"/>
      <c r="AU147" s="167"/>
      <c r="AV147" s="167"/>
      <c r="AW147" s="167"/>
      <c r="AX147" s="167"/>
      <c r="AY147" s="172"/>
      <c r="AZ147" s="167"/>
      <c r="BA147" s="167"/>
      <c r="BB147" s="167"/>
      <c r="BC147" s="167"/>
      <c r="BD147" s="177"/>
    </row>
    <row r="148" spans="1:56" ht="42" customHeight="1" thickTop="1" thickBot="1">
      <c r="A148" s="180"/>
      <c r="B148" s="195" t="s">
        <v>459</v>
      </c>
      <c r="C148" s="259"/>
      <c r="D148" s="223">
        <f>取組ﾁｪｯｸｼｰﾄ改訂版!$L$147</f>
        <v>0</v>
      </c>
      <c r="E148" s="178"/>
      <c r="F148" s="167"/>
      <c r="G148" s="167"/>
      <c r="H148" s="167"/>
      <c r="I148" s="167"/>
      <c r="J148" s="167"/>
      <c r="K148" s="172"/>
      <c r="L148" s="167"/>
      <c r="M148" s="167"/>
      <c r="N148" s="167"/>
      <c r="O148" s="173"/>
      <c r="P148" s="167"/>
      <c r="Q148" s="167"/>
      <c r="R148" s="167"/>
      <c r="S148" s="167"/>
      <c r="T148" s="167"/>
      <c r="U148" s="172"/>
      <c r="V148" s="167"/>
      <c r="W148" s="167"/>
      <c r="X148" s="167"/>
      <c r="Y148" s="173"/>
      <c r="Z148" s="167"/>
      <c r="AA148" s="167"/>
      <c r="AB148" s="167"/>
      <c r="AC148" s="167"/>
      <c r="AD148" s="167"/>
      <c r="AE148" s="172"/>
      <c r="AF148" s="167"/>
      <c r="AG148" s="167"/>
      <c r="AH148" s="167"/>
      <c r="AI148" s="173"/>
      <c r="AJ148" s="167"/>
      <c r="AK148" s="167"/>
      <c r="AL148" s="167"/>
      <c r="AM148" s="167"/>
      <c r="AN148" s="167"/>
      <c r="AO148" s="172"/>
      <c r="AP148" s="167"/>
      <c r="AQ148" s="167"/>
      <c r="AR148" s="167"/>
      <c r="AS148" s="173"/>
      <c r="AT148" s="167"/>
      <c r="AU148" s="167"/>
      <c r="AV148" s="167"/>
      <c r="AW148" s="167"/>
      <c r="AX148" s="167"/>
      <c r="AY148" s="172"/>
      <c r="AZ148" s="167"/>
      <c r="BA148" s="167"/>
      <c r="BB148" s="167"/>
      <c r="BC148" s="167"/>
      <c r="BD148" s="177"/>
    </row>
    <row r="149" spans="1:56" ht="15" hidden="1" customHeight="1">
      <c r="A149" s="180"/>
      <c r="B149" s="195"/>
      <c r="C149" s="259" t="s">
        <v>84</v>
      </c>
      <c r="D149" s="223"/>
      <c r="E149" s="178"/>
      <c r="F149" s="167"/>
      <c r="G149" s="167"/>
      <c r="H149" s="167"/>
      <c r="I149" s="167"/>
      <c r="J149" s="167"/>
      <c r="K149" s="172"/>
      <c r="L149" s="167"/>
      <c r="M149" s="167"/>
      <c r="N149" s="167"/>
      <c r="O149" s="173"/>
      <c r="P149" s="167"/>
      <c r="Q149" s="167"/>
      <c r="R149" s="167"/>
      <c r="S149" s="167"/>
      <c r="T149" s="167"/>
      <c r="U149" s="172"/>
      <c r="V149" s="167"/>
      <c r="W149" s="167"/>
      <c r="X149" s="167"/>
      <c r="Y149" s="173"/>
      <c r="Z149" s="167"/>
      <c r="AA149" s="167"/>
      <c r="AB149" s="167"/>
      <c r="AC149" s="167"/>
      <c r="AD149" s="167"/>
      <c r="AE149" s="172"/>
      <c r="AF149" s="167"/>
      <c r="AG149" s="167"/>
      <c r="AH149" s="167"/>
      <c r="AI149" s="173"/>
      <c r="AJ149" s="167"/>
      <c r="AK149" s="167"/>
      <c r="AL149" s="167"/>
      <c r="AM149" s="167"/>
      <c r="AN149" s="167"/>
      <c r="AO149" s="172"/>
      <c r="AP149" s="167"/>
      <c r="AQ149" s="167"/>
      <c r="AR149" s="167"/>
      <c r="AS149" s="173"/>
      <c r="AT149" s="167"/>
      <c r="AU149" s="167"/>
      <c r="AV149" s="167"/>
      <c r="AW149" s="167"/>
      <c r="AX149" s="167"/>
      <c r="AY149" s="172"/>
      <c r="AZ149" s="167"/>
      <c r="BA149" s="167"/>
      <c r="BB149" s="167"/>
      <c r="BC149" s="167"/>
      <c r="BD149" s="177"/>
    </row>
    <row r="150" spans="1:56" ht="42" customHeight="1" thickTop="1" thickBot="1">
      <c r="A150" s="180"/>
      <c r="B150" s="195" t="s">
        <v>460</v>
      </c>
      <c r="C150" s="259"/>
      <c r="D150" s="223">
        <f>取組ﾁｪｯｸｼｰﾄ改訂版!$L$149</f>
        <v>0</v>
      </c>
      <c r="E150" s="178"/>
      <c r="F150" s="167"/>
      <c r="G150" s="167"/>
      <c r="H150" s="167"/>
      <c r="I150" s="167"/>
      <c r="J150" s="167"/>
      <c r="K150" s="172"/>
      <c r="L150" s="167"/>
      <c r="M150" s="167"/>
      <c r="N150" s="167"/>
      <c r="O150" s="173"/>
      <c r="P150" s="167"/>
      <c r="Q150" s="167"/>
      <c r="R150" s="167"/>
      <c r="S150" s="167"/>
      <c r="T150" s="167"/>
      <c r="U150" s="172"/>
      <c r="V150" s="167"/>
      <c r="W150" s="167"/>
      <c r="X150" s="167"/>
      <c r="Y150" s="173"/>
      <c r="Z150" s="167"/>
      <c r="AA150" s="167"/>
      <c r="AB150" s="167"/>
      <c r="AC150" s="167"/>
      <c r="AD150" s="167"/>
      <c r="AE150" s="172"/>
      <c r="AF150" s="167"/>
      <c r="AG150" s="167"/>
      <c r="AH150" s="167"/>
      <c r="AI150" s="173"/>
      <c r="AJ150" s="167"/>
      <c r="AK150" s="167"/>
      <c r="AL150" s="167"/>
      <c r="AM150" s="167"/>
      <c r="AN150" s="167"/>
      <c r="AO150" s="172"/>
      <c r="AP150" s="167"/>
      <c r="AQ150" s="167"/>
      <c r="AR150" s="167"/>
      <c r="AS150" s="173"/>
      <c r="AT150" s="167"/>
      <c r="AU150" s="167"/>
      <c r="AV150" s="167"/>
      <c r="AW150" s="167"/>
      <c r="AX150" s="167"/>
      <c r="AY150" s="172"/>
      <c r="AZ150" s="167"/>
      <c r="BA150" s="167"/>
      <c r="BB150" s="167"/>
      <c r="BC150" s="167"/>
      <c r="BD150" s="177"/>
    </row>
    <row r="151" spans="1:56" ht="15" hidden="1" customHeight="1">
      <c r="A151" s="180"/>
      <c r="B151" s="195"/>
      <c r="C151" s="259" t="s">
        <v>85</v>
      </c>
      <c r="D151" s="223"/>
      <c r="E151" s="178"/>
      <c r="F151" s="167"/>
      <c r="G151" s="167"/>
      <c r="H151" s="167"/>
      <c r="I151" s="167"/>
      <c r="J151" s="167"/>
      <c r="K151" s="172"/>
      <c r="L151" s="167"/>
      <c r="M151" s="167"/>
      <c r="N151" s="167"/>
      <c r="O151" s="173"/>
      <c r="P151" s="167"/>
      <c r="Q151" s="167"/>
      <c r="R151" s="167"/>
      <c r="S151" s="167"/>
      <c r="T151" s="167"/>
      <c r="U151" s="172"/>
      <c r="V151" s="167"/>
      <c r="W151" s="167"/>
      <c r="X151" s="167"/>
      <c r="Y151" s="173"/>
      <c r="Z151" s="167"/>
      <c r="AA151" s="167"/>
      <c r="AB151" s="167"/>
      <c r="AC151" s="167"/>
      <c r="AD151" s="167"/>
      <c r="AE151" s="172"/>
      <c r="AF151" s="167"/>
      <c r="AG151" s="167"/>
      <c r="AH151" s="167"/>
      <c r="AI151" s="173"/>
      <c r="AJ151" s="167"/>
      <c r="AK151" s="167"/>
      <c r="AL151" s="167"/>
      <c r="AM151" s="167"/>
      <c r="AN151" s="167"/>
      <c r="AO151" s="172"/>
      <c r="AP151" s="167"/>
      <c r="AQ151" s="167"/>
      <c r="AR151" s="167"/>
      <c r="AS151" s="173"/>
      <c r="AT151" s="167"/>
      <c r="AU151" s="167"/>
      <c r="AV151" s="167"/>
      <c r="AW151" s="167"/>
      <c r="AX151" s="167"/>
      <c r="AY151" s="172"/>
      <c r="AZ151" s="167"/>
      <c r="BA151" s="167"/>
      <c r="BB151" s="167"/>
      <c r="BC151" s="167"/>
      <c r="BD151" s="177"/>
    </row>
    <row r="152" spans="1:56" ht="15" hidden="1" customHeight="1">
      <c r="A152" s="180"/>
      <c r="B152" s="195"/>
      <c r="C152" s="259" t="s">
        <v>86</v>
      </c>
      <c r="D152" s="223"/>
      <c r="E152" s="178"/>
      <c r="F152" s="167"/>
      <c r="G152" s="167"/>
      <c r="H152" s="167"/>
      <c r="I152" s="167"/>
      <c r="J152" s="167"/>
      <c r="K152" s="172"/>
      <c r="L152" s="167"/>
      <c r="M152" s="167"/>
      <c r="N152" s="167"/>
      <c r="O152" s="173"/>
      <c r="P152" s="167"/>
      <c r="Q152" s="167"/>
      <c r="R152" s="167"/>
      <c r="S152" s="167"/>
      <c r="T152" s="167"/>
      <c r="U152" s="172"/>
      <c r="V152" s="167"/>
      <c r="W152" s="167"/>
      <c r="X152" s="167"/>
      <c r="Y152" s="173"/>
      <c r="Z152" s="167"/>
      <c r="AA152" s="167"/>
      <c r="AB152" s="167"/>
      <c r="AC152" s="167"/>
      <c r="AD152" s="167"/>
      <c r="AE152" s="172"/>
      <c r="AF152" s="167"/>
      <c r="AG152" s="167"/>
      <c r="AH152" s="167"/>
      <c r="AI152" s="173"/>
      <c r="AJ152" s="167"/>
      <c r="AK152" s="167"/>
      <c r="AL152" s="167"/>
      <c r="AM152" s="167"/>
      <c r="AN152" s="167"/>
      <c r="AO152" s="172"/>
      <c r="AP152" s="167"/>
      <c r="AQ152" s="167"/>
      <c r="AR152" s="167"/>
      <c r="AS152" s="173"/>
      <c r="AT152" s="167"/>
      <c r="AU152" s="167"/>
      <c r="AV152" s="167"/>
      <c r="AW152" s="167"/>
      <c r="AX152" s="167"/>
      <c r="AY152" s="172"/>
      <c r="AZ152" s="167"/>
      <c r="BA152" s="167"/>
      <c r="BB152" s="167"/>
      <c r="BC152" s="167"/>
      <c r="BD152" s="177"/>
    </row>
    <row r="153" spans="1:56" ht="15" hidden="1" customHeight="1">
      <c r="A153" s="180"/>
      <c r="B153" s="195"/>
      <c r="C153" s="259" t="s">
        <v>87</v>
      </c>
      <c r="D153" s="223"/>
      <c r="E153" s="178"/>
      <c r="F153" s="167"/>
      <c r="G153" s="167"/>
      <c r="H153" s="167"/>
      <c r="I153" s="167"/>
      <c r="J153" s="167"/>
      <c r="K153" s="172"/>
      <c r="L153" s="167"/>
      <c r="M153" s="167"/>
      <c r="N153" s="167"/>
      <c r="O153" s="173"/>
      <c r="P153" s="167"/>
      <c r="Q153" s="167"/>
      <c r="R153" s="167"/>
      <c r="S153" s="167"/>
      <c r="T153" s="167"/>
      <c r="U153" s="172"/>
      <c r="V153" s="167"/>
      <c r="W153" s="167"/>
      <c r="X153" s="167"/>
      <c r="Y153" s="173"/>
      <c r="Z153" s="167"/>
      <c r="AA153" s="167"/>
      <c r="AB153" s="167"/>
      <c r="AC153" s="167"/>
      <c r="AD153" s="167"/>
      <c r="AE153" s="172"/>
      <c r="AF153" s="167"/>
      <c r="AG153" s="167"/>
      <c r="AH153" s="167"/>
      <c r="AI153" s="173"/>
      <c r="AJ153" s="167"/>
      <c r="AK153" s="167"/>
      <c r="AL153" s="167"/>
      <c r="AM153" s="167"/>
      <c r="AN153" s="167"/>
      <c r="AO153" s="172"/>
      <c r="AP153" s="167"/>
      <c r="AQ153" s="167"/>
      <c r="AR153" s="167"/>
      <c r="AS153" s="173"/>
      <c r="AT153" s="167"/>
      <c r="AU153" s="167"/>
      <c r="AV153" s="167"/>
      <c r="AW153" s="167"/>
      <c r="AX153" s="167"/>
      <c r="AY153" s="172"/>
      <c r="AZ153" s="167"/>
      <c r="BA153" s="167"/>
      <c r="BB153" s="167"/>
      <c r="BC153" s="167"/>
      <c r="BD153" s="177"/>
    </row>
    <row r="154" spans="1:56" ht="15" hidden="1" customHeight="1">
      <c r="A154" s="180"/>
      <c r="B154" s="195"/>
      <c r="C154" s="259" t="s">
        <v>88</v>
      </c>
      <c r="D154" s="223"/>
      <c r="E154" s="178"/>
      <c r="F154" s="167"/>
      <c r="G154" s="167"/>
      <c r="H154" s="167"/>
      <c r="I154" s="167"/>
      <c r="J154" s="167"/>
      <c r="K154" s="172"/>
      <c r="L154" s="167"/>
      <c r="M154" s="167"/>
      <c r="N154" s="167"/>
      <c r="O154" s="173"/>
      <c r="P154" s="167"/>
      <c r="Q154" s="167"/>
      <c r="R154" s="167"/>
      <c r="S154" s="167"/>
      <c r="T154" s="167"/>
      <c r="U154" s="172"/>
      <c r="V154" s="167"/>
      <c r="W154" s="167"/>
      <c r="X154" s="167"/>
      <c r="Y154" s="173"/>
      <c r="Z154" s="167"/>
      <c r="AA154" s="167"/>
      <c r="AB154" s="167"/>
      <c r="AC154" s="167"/>
      <c r="AD154" s="167"/>
      <c r="AE154" s="172"/>
      <c r="AF154" s="167"/>
      <c r="AG154" s="167"/>
      <c r="AH154" s="167"/>
      <c r="AI154" s="173"/>
      <c r="AJ154" s="167"/>
      <c r="AK154" s="167"/>
      <c r="AL154" s="167"/>
      <c r="AM154" s="167"/>
      <c r="AN154" s="167"/>
      <c r="AO154" s="172"/>
      <c r="AP154" s="167"/>
      <c r="AQ154" s="167"/>
      <c r="AR154" s="167"/>
      <c r="AS154" s="173"/>
      <c r="AT154" s="167"/>
      <c r="AU154" s="167"/>
      <c r="AV154" s="167"/>
      <c r="AW154" s="167"/>
      <c r="AX154" s="167"/>
      <c r="AY154" s="172"/>
      <c r="AZ154" s="167"/>
      <c r="BA154" s="167"/>
      <c r="BB154" s="167"/>
      <c r="BC154" s="167"/>
      <c r="BD154" s="177"/>
    </row>
    <row r="155" spans="1:56" ht="15" hidden="1" customHeight="1">
      <c r="A155" s="180"/>
      <c r="B155" s="195"/>
      <c r="C155" s="259" t="s">
        <v>89</v>
      </c>
      <c r="D155" s="223"/>
      <c r="E155" s="178"/>
      <c r="F155" s="167"/>
      <c r="G155" s="167"/>
      <c r="H155" s="167"/>
      <c r="I155" s="167"/>
      <c r="J155" s="167"/>
      <c r="K155" s="172"/>
      <c r="L155" s="167"/>
      <c r="M155" s="167"/>
      <c r="N155" s="167"/>
      <c r="O155" s="173"/>
      <c r="P155" s="167"/>
      <c r="Q155" s="167"/>
      <c r="R155" s="167"/>
      <c r="S155" s="167"/>
      <c r="T155" s="167"/>
      <c r="U155" s="172"/>
      <c r="V155" s="167"/>
      <c r="W155" s="167"/>
      <c r="X155" s="167"/>
      <c r="Y155" s="173"/>
      <c r="Z155" s="167"/>
      <c r="AA155" s="167"/>
      <c r="AB155" s="167"/>
      <c r="AC155" s="167"/>
      <c r="AD155" s="167"/>
      <c r="AE155" s="172"/>
      <c r="AF155" s="167"/>
      <c r="AG155" s="167"/>
      <c r="AH155" s="167"/>
      <c r="AI155" s="173"/>
      <c r="AJ155" s="167"/>
      <c r="AK155" s="167"/>
      <c r="AL155" s="167"/>
      <c r="AM155" s="167"/>
      <c r="AN155" s="167"/>
      <c r="AO155" s="172"/>
      <c r="AP155" s="167"/>
      <c r="AQ155" s="167"/>
      <c r="AR155" s="167"/>
      <c r="AS155" s="173"/>
      <c r="AT155" s="167"/>
      <c r="AU155" s="167"/>
      <c r="AV155" s="167"/>
      <c r="AW155" s="167"/>
      <c r="AX155" s="167"/>
      <c r="AY155" s="172"/>
      <c r="AZ155" s="167"/>
      <c r="BA155" s="167"/>
      <c r="BB155" s="167"/>
      <c r="BC155" s="167"/>
      <c r="BD155" s="177"/>
    </row>
    <row r="156" spans="1:56" ht="15" hidden="1" customHeight="1">
      <c r="A156" s="180"/>
      <c r="B156" s="195"/>
      <c r="C156" s="259" t="s">
        <v>90</v>
      </c>
      <c r="D156" s="223"/>
      <c r="E156" s="178"/>
      <c r="F156" s="167"/>
      <c r="G156" s="167"/>
      <c r="H156" s="167"/>
      <c r="I156" s="167"/>
      <c r="J156" s="167"/>
      <c r="K156" s="172"/>
      <c r="L156" s="167"/>
      <c r="M156" s="167"/>
      <c r="N156" s="167"/>
      <c r="O156" s="173"/>
      <c r="P156" s="167"/>
      <c r="Q156" s="167"/>
      <c r="R156" s="167"/>
      <c r="S156" s="167"/>
      <c r="T156" s="167"/>
      <c r="U156" s="172"/>
      <c r="V156" s="167"/>
      <c r="W156" s="167"/>
      <c r="X156" s="167"/>
      <c r="Y156" s="173"/>
      <c r="Z156" s="167"/>
      <c r="AA156" s="167"/>
      <c r="AB156" s="167"/>
      <c r="AC156" s="167"/>
      <c r="AD156" s="167"/>
      <c r="AE156" s="172"/>
      <c r="AF156" s="167"/>
      <c r="AG156" s="167"/>
      <c r="AH156" s="167"/>
      <c r="AI156" s="173"/>
      <c r="AJ156" s="167"/>
      <c r="AK156" s="167"/>
      <c r="AL156" s="167"/>
      <c r="AM156" s="167"/>
      <c r="AN156" s="167"/>
      <c r="AO156" s="172"/>
      <c r="AP156" s="167"/>
      <c r="AQ156" s="167"/>
      <c r="AR156" s="167"/>
      <c r="AS156" s="173"/>
      <c r="AT156" s="167"/>
      <c r="AU156" s="167"/>
      <c r="AV156" s="167"/>
      <c r="AW156" s="167"/>
      <c r="AX156" s="167"/>
      <c r="AY156" s="172"/>
      <c r="AZ156" s="167"/>
      <c r="BA156" s="167"/>
      <c r="BB156" s="167"/>
      <c r="BC156" s="167"/>
      <c r="BD156" s="177"/>
    </row>
    <row r="157" spans="1:56" ht="15" hidden="1" customHeight="1">
      <c r="A157" s="180"/>
      <c r="B157" s="195"/>
      <c r="C157" s="259" t="s">
        <v>91</v>
      </c>
      <c r="D157" s="223"/>
      <c r="E157" s="178"/>
      <c r="F157" s="167"/>
      <c r="G157" s="167"/>
      <c r="H157" s="167"/>
      <c r="I157" s="167"/>
      <c r="J157" s="167"/>
      <c r="K157" s="172"/>
      <c r="L157" s="167"/>
      <c r="M157" s="167"/>
      <c r="N157" s="167"/>
      <c r="O157" s="173"/>
      <c r="P157" s="167"/>
      <c r="Q157" s="167"/>
      <c r="R157" s="167"/>
      <c r="S157" s="167"/>
      <c r="T157" s="167"/>
      <c r="U157" s="172"/>
      <c r="V157" s="167"/>
      <c r="W157" s="167"/>
      <c r="X157" s="167"/>
      <c r="Y157" s="173"/>
      <c r="Z157" s="167"/>
      <c r="AA157" s="167"/>
      <c r="AB157" s="167"/>
      <c r="AC157" s="167"/>
      <c r="AD157" s="167"/>
      <c r="AE157" s="172"/>
      <c r="AF157" s="167"/>
      <c r="AG157" s="167"/>
      <c r="AH157" s="167"/>
      <c r="AI157" s="173"/>
      <c r="AJ157" s="167"/>
      <c r="AK157" s="167"/>
      <c r="AL157" s="167"/>
      <c r="AM157" s="167"/>
      <c r="AN157" s="167"/>
      <c r="AO157" s="172"/>
      <c r="AP157" s="167"/>
      <c r="AQ157" s="167"/>
      <c r="AR157" s="167"/>
      <c r="AS157" s="173"/>
      <c r="AT157" s="167"/>
      <c r="AU157" s="167"/>
      <c r="AV157" s="167"/>
      <c r="AW157" s="167"/>
      <c r="AX157" s="167"/>
      <c r="AY157" s="172"/>
      <c r="AZ157" s="167"/>
      <c r="BA157" s="167"/>
      <c r="BB157" s="167"/>
      <c r="BC157" s="167"/>
      <c r="BD157" s="177"/>
    </row>
    <row r="158" spans="1:56" ht="15" hidden="1" customHeight="1">
      <c r="A158" s="180"/>
      <c r="B158" s="195"/>
      <c r="C158" s="259" t="s">
        <v>92</v>
      </c>
      <c r="D158" s="223"/>
      <c r="E158" s="178"/>
      <c r="F158" s="167"/>
      <c r="G158" s="167"/>
      <c r="H158" s="167"/>
      <c r="I158" s="167"/>
      <c r="J158" s="167"/>
      <c r="K158" s="172"/>
      <c r="L158" s="167"/>
      <c r="M158" s="167"/>
      <c r="N158" s="167"/>
      <c r="O158" s="173"/>
      <c r="P158" s="167"/>
      <c r="Q158" s="167"/>
      <c r="R158" s="167"/>
      <c r="S158" s="167"/>
      <c r="T158" s="167"/>
      <c r="U158" s="172"/>
      <c r="V158" s="167"/>
      <c r="W158" s="167"/>
      <c r="X158" s="167"/>
      <c r="Y158" s="173"/>
      <c r="Z158" s="167"/>
      <c r="AA158" s="167"/>
      <c r="AB158" s="167"/>
      <c r="AC158" s="167"/>
      <c r="AD158" s="167"/>
      <c r="AE158" s="172"/>
      <c r="AF158" s="167"/>
      <c r="AG158" s="167"/>
      <c r="AH158" s="167"/>
      <c r="AI158" s="173"/>
      <c r="AJ158" s="167"/>
      <c r="AK158" s="167"/>
      <c r="AL158" s="167"/>
      <c r="AM158" s="167"/>
      <c r="AN158" s="167"/>
      <c r="AO158" s="172"/>
      <c r="AP158" s="167"/>
      <c r="AQ158" s="167"/>
      <c r="AR158" s="167"/>
      <c r="AS158" s="173"/>
      <c r="AT158" s="167"/>
      <c r="AU158" s="167"/>
      <c r="AV158" s="167"/>
      <c r="AW158" s="167"/>
      <c r="AX158" s="167"/>
      <c r="AY158" s="172"/>
      <c r="AZ158" s="167"/>
      <c r="BA158" s="167"/>
      <c r="BB158" s="167"/>
      <c r="BC158" s="167"/>
      <c r="BD158" s="177"/>
    </row>
    <row r="159" spans="1:56" ht="42" customHeight="1" thickTop="1" thickBot="1">
      <c r="A159" s="180"/>
      <c r="B159" s="195" t="s">
        <v>461</v>
      </c>
      <c r="C159" s="259"/>
      <c r="D159" s="223">
        <f>取組ﾁｪｯｸｼｰﾄ改訂版!$L$158</f>
        <v>0</v>
      </c>
      <c r="E159" s="178"/>
      <c r="F159" s="167"/>
      <c r="G159" s="167"/>
      <c r="H159" s="167"/>
      <c r="I159" s="167"/>
      <c r="J159" s="167"/>
      <c r="K159" s="172"/>
      <c r="L159" s="167"/>
      <c r="M159" s="167"/>
      <c r="N159" s="167"/>
      <c r="O159" s="173"/>
      <c r="P159" s="167"/>
      <c r="Q159" s="167"/>
      <c r="R159" s="167"/>
      <c r="S159" s="167"/>
      <c r="T159" s="167"/>
      <c r="U159" s="172"/>
      <c r="V159" s="167"/>
      <c r="W159" s="167"/>
      <c r="X159" s="167"/>
      <c r="Y159" s="173"/>
      <c r="Z159" s="167"/>
      <c r="AA159" s="167"/>
      <c r="AB159" s="167"/>
      <c r="AC159" s="167"/>
      <c r="AD159" s="167"/>
      <c r="AE159" s="172"/>
      <c r="AF159" s="167"/>
      <c r="AG159" s="167"/>
      <c r="AH159" s="167"/>
      <c r="AI159" s="173"/>
      <c r="AJ159" s="167"/>
      <c r="AK159" s="167"/>
      <c r="AL159" s="167"/>
      <c r="AM159" s="167"/>
      <c r="AN159" s="167"/>
      <c r="AO159" s="172"/>
      <c r="AP159" s="167"/>
      <c r="AQ159" s="167"/>
      <c r="AR159" s="167"/>
      <c r="AS159" s="173"/>
      <c r="AT159" s="167"/>
      <c r="AU159" s="167"/>
      <c r="AV159" s="167"/>
      <c r="AW159" s="167"/>
      <c r="AX159" s="167"/>
      <c r="AY159" s="172"/>
      <c r="AZ159" s="167"/>
      <c r="BA159" s="167"/>
      <c r="BB159" s="167"/>
      <c r="BC159" s="167"/>
      <c r="BD159" s="177"/>
    </row>
    <row r="160" spans="1:56" ht="15" hidden="1" customHeight="1">
      <c r="A160" s="180"/>
      <c r="B160" s="195"/>
      <c r="C160" s="259" t="s">
        <v>93</v>
      </c>
      <c r="D160" s="223"/>
      <c r="E160" s="178"/>
      <c r="F160" s="167"/>
      <c r="G160" s="167"/>
      <c r="H160" s="167"/>
      <c r="I160" s="167"/>
      <c r="J160" s="167"/>
      <c r="K160" s="172"/>
      <c r="L160" s="167"/>
      <c r="M160" s="167"/>
      <c r="N160" s="167"/>
      <c r="O160" s="173"/>
      <c r="P160" s="167"/>
      <c r="Q160" s="167"/>
      <c r="R160" s="167"/>
      <c r="S160" s="167"/>
      <c r="T160" s="167"/>
      <c r="U160" s="172"/>
      <c r="V160" s="167"/>
      <c r="W160" s="167"/>
      <c r="X160" s="167"/>
      <c r="Y160" s="173"/>
      <c r="Z160" s="167"/>
      <c r="AA160" s="167"/>
      <c r="AB160" s="167"/>
      <c r="AC160" s="167"/>
      <c r="AD160" s="167"/>
      <c r="AE160" s="172"/>
      <c r="AF160" s="167"/>
      <c r="AG160" s="167"/>
      <c r="AH160" s="167"/>
      <c r="AI160" s="173"/>
      <c r="AJ160" s="167"/>
      <c r="AK160" s="167"/>
      <c r="AL160" s="167"/>
      <c r="AM160" s="167"/>
      <c r="AN160" s="167"/>
      <c r="AO160" s="172"/>
      <c r="AP160" s="167"/>
      <c r="AQ160" s="167"/>
      <c r="AR160" s="167"/>
      <c r="AS160" s="173"/>
      <c r="AT160" s="167"/>
      <c r="AU160" s="167"/>
      <c r="AV160" s="167"/>
      <c r="AW160" s="167"/>
      <c r="AX160" s="167"/>
      <c r="AY160" s="172"/>
      <c r="AZ160" s="167"/>
      <c r="BA160" s="167"/>
      <c r="BB160" s="167"/>
      <c r="BC160" s="167"/>
      <c r="BD160" s="177"/>
    </row>
    <row r="161" spans="1:56" ht="15" hidden="1" customHeight="1">
      <c r="A161" s="180"/>
      <c r="B161" s="195"/>
      <c r="C161" s="259" t="s">
        <v>94</v>
      </c>
      <c r="D161" s="223"/>
      <c r="E161" s="178"/>
      <c r="F161" s="167"/>
      <c r="G161" s="167"/>
      <c r="H161" s="167"/>
      <c r="I161" s="167"/>
      <c r="J161" s="167"/>
      <c r="K161" s="172"/>
      <c r="L161" s="167"/>
      <c r="M161" s="167"/>
      <c r="N161" s="167"/>
      <c r="O161" s="173"/>
      <c r="P161" s="167"/>
      <c r="Q161" s="167"/>
      <c r="R161" s="167"/>
      <c r="S161" s="167"/>
      <c r="T161" s="167"/>
      <c r="U161" s="172"/>
      <c r="V161" s="167"/>
      <c r="W161" s="167"/>
      <c r="X161" s="167"/>
      <c r="Y161" s="173"/>
      <c r="Z161" s="167"/>
      <c r="AA161" s="167"/>
      <c r="AB161" s="167"/>
      <c r="AC161" s="167"/>
      <c r="AD161" s="167"/>
      <c r="AE161" s="172"/>
      <c r="AF161" s="167"/>
      <c r="AG161" s="167"/>
      <c r="AH161" s="167"/>
      <c r="AI161" s="173"/>
      <c r="AJ161" s="167"/>
      <c r="AK161" s="167"/>
      <c r="AL161" s="167"/>
      <c r="AM161" s="167"/>
      <c r="AN161" s="167"/>
      <c r="AO161" s="172"/>
      <c r="AP161" s="167"/>
      <c r="AQ161" s="167"/>
      <c r="AR161" s="167"/>
      <c r="AS161" s="173"/>
      <c r="AT161" s="167"/>
      <c r="AU161" s="167"/>
      <c r="AV161" s="167"/>
      <c r="AW161" s="167"/>
      <c r="AX161" s="167"/>
      <c r="AY161" s="172"/>
      <c r="AZ161" s="167"/>
      <c r="BA161" s="167"/>
      <c r="BB161" s="167"/>
      <c r="BC161" s="167"/>
      <c r="BD161" s="177"/>
    </row>
    <row r="162" spans="1:56" ht="15" hidden="1" customHeight="1">
      <c r="A162" s="180"/>
      <c r="B162" s="195"/>
      <c r="C162" s="259" t="s">
        <v>95</v>
      </c>
      <c r="D162" s="223"/>
      <c r="E162" s="178"/>
      <c r="F162" s="167"/>
      <c r="G162" s="167"/>
      <c r="H162" s="167"/>
      <c r="I162" s="167"/>
      <c r="J162" s="167"/>
      <c r="K162" s="172"/>
      <c r="L162" s="167"/>
      <c r="M162" s="167"/>
      <c r="N162" s="167"/>
      <c r="O162" s="173"/>
      <c r="P162" s="167"/>
      <c r="Q162" s="167"/>
      <c r="R162" s="167"/>
      <c r="S162" s="167"/>
      <c r="T162" s="167"/>
      <c r="U162" s="172"/>
      <c r="V162" s="167"/>
      <c r="W162" s="167"/>
      <c r="X162" s="167"/>
      <c r="Y162" s="173"/>
      <c r="Z162" s="167"/>
      <c r="AA162" s="167"/>
      <c r="AB162" s="167"/>
      <c r="AC162" s="167"/>
      <c r="AD162" s="167"/>
      <c r="AE162" s="172"/>
      <c r="AF162" s="167"/>
      <c r="AG162" s="167"/>
      <c r="AH162" s="167"/>
      <c r="AI162" s="173"/>
      <c r="AJ162" s="167"/>
      <c r="AK162" s="167"/>
      <c r="AL162" s="167"/>
      <c r="AM162" s="167"/>
      <c r="AN162" s="167"/>
      <c r="AO162" s="172"/>
      <c r="AP162" s="167"/>
      <c r="AQ162" s="167"/>
      <c r="AR162" s="167"/>
      <c r="AS162" s="173"/>
      <c r="AT162" s="167"/>
      <c r="AU162" s="167"/>
      <c r="AV162" s="167"/>
      <c r="AW162" s="167"/>
      <c r="AX162" s="167"/>
      <c r="AY162" s="172"/>
      <c r="AZ162" s="167"/>
      <c r="BA162" s="167"/>
      <c r="BB162" s="167"/>
      <c r="BC162" s="167"/>
      <c r="BD162" s="177"/>
    </row>
    <row r="163" spans="1:56" ht="42" customHeight="1" thickTop="1" thickBot="1">
      <c r="A163" s="256"/>
      <c r="B163" s="194" t="s">
        <v>462</v>
      </c>
      <c r="C163" s="263"/>
      <c r="D163" s="224">
        <f>取組ﾁｪｯｸｼｰﾄ改訂版!$L$162</f>
        <v>0</v>
      </c>
      <c r="E163" s="178"/>
      <c r="F163" s="167"/>
      <c r="G163" s="167"/>
      <c r="H163" s="167"/>
      <c r="I163" s="167"/>
      <c r="J163" s="167"/>
      <c r="K163" s="172"/>
      <c r="L163" s="167"/>
      <c r="M163" s="167"/>
      <c r="N163" s="167"/>
      <c r="O163" s="173"/>
      <c r="P163" s="167"/>
      <c r="Q163" s="167"/>
      <c r="R163" s="167"/>
      <c r="S163" s="167"/>
      <c r="T163" s="167"/>
      <c r="U163" s="172"/>
      <c r="V163" s="167"/>
      <c r="W163" s="167"/>
      <c r="X163" s="167"/>
      <c r="Y163" s="173"/>
      <c r="Z163" s="167"/>
      <c r="AA163" s="167"/>
      <c r="AB163" s="167"/>
      <c r="AC163" s="167"/>
      <c r="AD163" s="167"/>
      <c r="AE163" s="172"/>
      <c r="AF163" s="167"/>
      <c r="AG163" s="167"/>
      <c r="AH163" s="167"/>
      <c r="AI163" s="173"/>
      <c r="AJ163" s="167"/>
      <c r="AK163" s="167"/>
      <c r="AL163" s="167"/>
      <c r="AM163" s="167"/>
      <c r="AN163" s="167"/>
      <c r="AO163" s="172"/>
      <c r="AP163" s="167"/>
      <c r="AQ163" s="167"/>
      <c r="AR163" s="167"/>
      <c r="AS163" s="173"/>
      <c r="AT163" s="167"/>
      <c r="AU163" s="167"/>
      <c r="AV163" s="167"/>
      <c r="AW163" s="167"/>
      <c r="AX163" s="167"/>
      <c r="AY163" s="172"/>
      <c r="AZ163" s="167"/>
      <c r="BA163" s="167"/>
      <c r="BB163" s="167"/>
      <c r="BC163" s="167"/>
      <c r="BD163" s="198"/>
    </row>
    <row r="164" spans="1:56" ht="15" hidden="1" customHeight="1">
      <c r="A164" s="180"/>
      <c r="B164" s="193"/>
      <c r="C164" s="261" t="s">
        <v>96</v>
      </c>
      <c r="D164" s="225"/>
      <c r="E164" s="178"/>
      <c r="F164" s="167"/>
      <c r="G164" s="167"/>
      <c r="H164" s="167"/>
      <c r="I164" s="167"/>
      <c r="J164" s="167"/>
      <c r="K164" s="172"/>
      <c r="L164" s="167"/>
      <c r="M164" s="167"/>
      <c r="N164" s="167"/>
      <c r="O164" s="173"/>
      <c r="P164" s="167"/>
      <c r="Q164" s="167"/>
      <c r="R164" s="167"/>
      <c r="S164" s="167"/>
      <c r="T164" s="167"/>
      <c r="U164" s="172"/>
      <c r="V164" s="167"/>
      <c r="W164" s="167"/>
      <c r="X164" s="167"/>
      <c r="Y164" s="173"/>
      <c r="Z164" s="167"/>
      <c r="AA164" s="167"/>
      <c r="AB164" s="167"/>
      <c r="AC164" s="167"/>
      <c r="AD164" s="167"/>
      <c r="AE164" s="172"/>
      <c r="AF164" s="167"/>
      <c r="AG164" s="167"/>
      <c r="AH164" s="167"/>
      <c r="AI164" s="173"/>
      <c r="AJ164" s="167"/>
      <c r="AK164" s="167"/>
      <c r="AL164" s="167"/>
      <c r="AM164" s="167"/>
      <c r="AN164" s="167"/>
      <c r="AO164" s="172"/>
      <c r="AP164" s="167"/>
      <c r="AQ164" s="167"/>
      <c r="AR164" s="167"/>
      <c r="AS164" s="173"/>
      <c r="AT164" s="167"/>
      <c r="AU164" s="167"/>
      <c r="AV164" s="167"/>
      <c r="AW164" s="167"/>
      <c r="AX164" s="167"/>
      <c r="AY164" s="172"/>
      <c r="AZ164" s="167"/>
      <c r="BA164" s="167"/>
      <c r="BB164" s="167"/>
      <c r="BC164" s="167"/>
      <c r="BD164" s="177"/>
    </row>
    <row r="165" spans="1:56" ht="15" hidden="1" customHeight="1">
      <c r="A165" s="180"/>
      <c r="B165" s="193"/>
      <c r="C165" s="261" t="s">
        <v>97</v>
      </c>
      <c r="D165" s="225"/>
      <c r="E165" s="178"/>
      <c r="F165" s="167"/>
      <c r="G165" s="167"/>
      <c r="H165" s="167"/>
      <c r="I165" s="167"/>
      <c r="J165" s="167"/>
      <c r="K165" s="172"/>
      <c r="L165" s="167"/>
      <c r="M165" s="167"/>
      <c r="N165" s="167"/>
      <c r="O165" s="173"/>
      <c r="P165" s="167"/>
      <c r="Q165" s="167"/>
      <c r="R165" s="167"/>
      <c r="S165" s="167"/>
      <c r="T165" s="167"/>
      <c r="U165" s="172"/>
      <c r="V165" s="167"/>
      <c r="W165" s="167"/>
      <c r="X165" s="167"/>
      <c r="Y165" s="173"/>
      <c r="Z165" s="167"/>
      <c r="AA165" s="167"/>
      <c r="AB165" s="167"/>
      <c r="AC165" s="167"/>
      <c r="AD165" s="167"/>
      <c r="AE165" s="172"/>
      <c r="AF165" s="167"/>
      <c r="AG165" s="167"/>
      <c r="AH165" s="167"/>
      <c r="AI165" s="173"/>
      <c r="AJ165" s="167"/>
      <c r="AK165" s="167"/>
      <c r="AL165" s="167"/>
      <c r="AM165" s="167"/>
      <c r="AN165" s="167"/>
      <c r="AO165" s="172"/>
      <c r="AP165" s="167"/>
      <c r="AQ165" s="167"/>
      <c r="AR165" s="167"/>
      <c r="AS165" s="173"/>
      <c r="AT165" s="167"/>
      <c r="AU165" s="167"/>
      <c r="AV165" s="167"/>
      <c r="AW165" s="167"/>
      <c r="AX165" s="167"/>
      <c r="AY165" s="172"/>
      <c r="AZ165" s="167"/>
      <c r="BA165" s="167"/>
      <c r="BB165" s="167"/>
      <c r="BC165" s="167"/>
      <c r="BD165" s="177"/>
    </row>
    <row r="166" spans="1:56" ht="15" hidden="1" customHeight="1">
      <c r="A166" s="180"/>
      <c r="B166" s="193"/>
      <c r="C166" s="261" t="s">
        <v>98</v>
      </c>
      <c r="D166" s="225"/>
      <c r="E166" s="178"/>
      <c r="F166" s="167"/>
      <c r="G166" s="167"/>
      <c r="H166" s="167"/>
      <c r="I166" s="167"/>
      <c r="J166" s="167"/>
      <c r="K166" s="172"/>
      <c r="L166" s="167"/>
      <c r="M166" s="167"/>
      <c r="N166" s="167"/>
      <c r="O166" s="173"/>
      <c r="P166" s="167"/>
      <c r="Q166" s="167"/>
      <c r="R166" s="167"/>
      <c r="S166" s="167"/>
      <c r="T166" s="167"/>
      <c r="U166" s="172"/>
      <c r="V166" s="167"/>
      <c r="W166" s="167"/>
      <c r="X166" s="167"/>
      <c r="Y166" s="173"/>
      <c r="Z166" s="167"/>
      <c r="AA166" s="167"/>
      <c r="AB166" s="167"/>
      <c r="AC166" s="167"/>
      <c r="AD166" s="167"/>
      <c r="AE166" s="172"/>
      <c r="AF166" s="167"/>
      <c r="AG166" s="167"/>
      <c r="AH166" s="167"/>
      <c r="AI166" s="173"/>
      <c r="AJ166" s="167"/>
      <c r="AK166" s="167"/>
      <c r="AL166" s="167"/>
      <c r="AM166" s="167"/>
      <c r="AN166" s="167"/>
      <c r="AO166" s="172"/>
      <c r="AP166" s="167"/>
      <c r="AQ166" s="167"/>
      <c r="AR166" s="167"/>
      <c r="AS166" s="173"/>
      <c r="AT166" s="167"/>
      <c r="AU166" s="167"/>
      <c r="AV166" s="167"/>
      <c r="AW166" s="167"/>
      <c r="AX166" s="167"/>
      <c r="AY166" s="172"/>
      <c r="AZ166" s="167"/>
      <c r="BA166" s="167"/>
      <c r="BB166" s="167"/>
      <c r="BC166" s="167"/>
      <c r="BD166" s="177"/>
    </row>
    <row r="167" spans="1:56" ht="15" hidden="1" customHeight="1">
      <c r="A167" s="180"/>
      <c r="B167" s="193"/>
      <c r="C167" s="261"/>
      <c r="D167" s="225"/>
      <c r="E167" s="178"/>
      <c r="F167" s="167"/>
      <c r="G167" s="167"/>
      <c r="H167" s="167"/>
      <c r="I167" s="167"/>
      <c r="J167" s="167"/>
      <c r="K167" s="172"/>
      <c r="L167" s="167"/>
      <c r="M167" s="167"/>
      <c r="N167" s="167"/>
      <c r="O167" s="173"/>
      <c r="P167" s="167"/>
      <c r="Q167" s="167"/>
      <c r="R167" s="167"/>
      <c r="S167" s="167"/>
      <c r="T167" s="167"/>
      <c r="U167" s="172"/>
      <c r="V167" s="167"/>
      <c r="W167" s="167"/>
      <c r="X167" s="167"/>
      <c r="Y167" s="173"/>
      <c r="Z167" s="167"/>
      <c r="AA167" s="167"/>
      <c r="AB167" s="167"/>
      <c r="AC167" s="167"/>
      <c r="AD167" s="167"/>
      <c r="AE167" s="172"/>
      <c r="AF167" s="167"/>
      <c r="AG167" s="167"/>
      <c r="AH167" s="167"/>
      <c r="AI167" s="173"/>
      <c r="AJ167" s="167"/>
      <c r="AK167" s="167"/>
      <c r="AL167" s="167"/>
      <c r="AM167" s="167"/>
      <c r="AN167" s="167"/>
      <c r="AO167" s="172"/>
      <c r="AP167" s="167"/>
      <c r="AQ167" s="167"/>
      <c r="AR167" s="167"/>
      <c r="AS167" s="173"/>
      <c r="AT167" s="167"/>
      <c r="AU167" s="167"/>
      <c r="AV167" s="167"/>
      <c r="AW167" s="167"/>
      <c r="AX167" s="167"/>
      <c r="AY167" s="172"/>
      <c r="AZ167" s="167"/>
      <c r="BA167" s="167"/>
      <c r="BB167" s="167"/>
      <c r="BC167" s="167"/>
      <c r="BD167" s="177"/>
    </row>
    <row r="168" spans="1:56" ht="15" hidden="1" customHeight="1">
      <c r="A168" s="180"/>
      <c r="B168" s="193"/>
      <c r="C168" s="261"/>
      <c r="D168" s="225"/>
      <c r="E168" s="178"/>
      <c r="F168" s="167"/>
      <c r="G168" s="167"/>
      <c r="H168" s="167"/>
      <c r="I168" s="167"/>
      <c r="J168" s="167"/>
      <c r="K168" s="172"/>
      <c r="L168" s="167"/>
      <c r="M168" s="167"/>
      <c r="N168" s="167"/>
      <c r="O168" s="173"/>
      <c r="P168" s="167"/>
      <c r="Q168" s="167"/>
      <c r="R168" s="167"/>
      <c r="S168" s="167"/>
      <c r="T168" s="167"/>
      <c r="U168" s="172"/>
      <c r="V168" s="167"/>
      <c r="W168" s="167"/>
      <c r="X168" s="167"/>
      <c r="Y168" s="173"/>
      <c r="Z168" s="167"/>
      <c r="AA168" s="167"/>
      <c r="AB168" s="167"/>
      <c r="AC168" s="167"/>
      <c r="AD168" s="167"/>
      <c r="AE168" s="172"/>
      <c r="AF168" s="167"/>
      <c r="AG168" s="167"/>
      <c r="AH168" s="167"/>
      <c r="AI168" s="173"/>
      <c r="AJ168" s="167"/>
      <c r="AK168" s="167"/>
      <c r="AL168" s="167"/>
      <c r="AM168" s="167"/>
      <c r="AN168" s="167"/>
      <c r="AO168" s="172"/>
      <c r="AP168" s="167"/>
      <c r="AQ168" s="167"/>
      <c r="AR168" s="167"/>
      <c r="AS168" s="173"/>
      <c r="AT168" s="167"/>
      <c r="AU168" s="167"/>
      <c r="AV168" s="167"/>
      <c r="AW168" s="167"/>
      <c r="AX168" s="167"/>
      <c r="AY168" s="172"/>
      <c r="AZ168" s="167"/>
      <c r="BA168" s="167"/>
      <c r="BB168" s="167"/>
      <c r="BC168" s="167"/>
      <c r="BD168" s="177"/>
    </row>
    <row r="169" spans="1:56" ht="15" hidden="1" customHeight="1">
      <c r="A169" s="180"/>
      <c r="B169" s="193"/>
      <c r="C169" s="261"/>
      <c r="D169" s="225"/>
      <c r="E169" s="178"/>
      <c r="F169" s="167"/>
      <c r="G169" s="167"/>
      <c r="H169" s="167"/>
      <c r="I169" s="167"/>
      <c r="J169" s="167"/>
      <c r="K169" s="172"/>
      <c r="L169" s="167"/>
      <c r="M169" s="167"/>
      <c r="N169" s="167"/>
      <c r="O169" s="173"/>
      <c r="P169" s="167"/>
      <c r="Q169" s="167"/>
      <c r="R169" s="167"/>
      <c r="S169" s="167"/>
      <c r="T169" s="167"/>
      <c r="U169" s="172"/>
      <c r="V169" s="167"/>
      <c r="W169" s="167"/>
      <c r="X169" s="167"/>
      <c r="Y169" s="173"/>
      <c r="Z169" s="167"/>
      <c r="AA169" s="167"/>
      <c r="AB169" s="167"/>
      <c r="AC169" s="167"/>
      <c r="AD169" s="167"/>
      <c r="AE169" s="172"/>
      <c r="AF169" s="167"/>
      <c r="AG169" s="167"/>
      <c r="AH169" s="167"/>
      <c r="AI169" s="173"/>
      <c r="AJ169" s="167"/>
      <c r="AK169" s="167"/>
      <c r="AL169" s="167"/>
      <c r="AM169" s="167"/>
      <c r="AN169" s="167"/>
      <c r="AO169" s="172"/>
      <c r="AP169" s="167"/>
      <c r="AQ169" s="167"/>
      <c r="AR169" s="167"/>
      <c r="AS169" s="173"/>
      <c r="AT169" s="167"/>
      <c r="AU169" s="167"/>
      <c r="AV169" s="167"/>
      <c r="AW169" s="167"/>
      <c r="AX169" s="167"/>
      <c r="AY169" s="172"/>
      <c r="AZ169" s="167"/>
      <c r="BA169" s="167"/>
      <c r="BB169" s="167"/>
      <c r="BC169" s="167"/>
      <c r="BD169" s="177"/>
    </row>
    <row r="170" spans="1:56" ht="15" hidden="1" customHeight="1">
      <c r="A170" s="180"/>
      <c r="B170" s="193"/>
      <c r="C170" s="261"/>
      <c r="D170" s="225"/>
      <c r="E170" s="178"/>
      <c r="F170" s="167"/>
      <c r="G170" s="167"/>
      <c r="H170" s="167"/>
      <c r="I170" s="167"/>
      <c r="J170" s="167"/>
      <c r="K170" s="172"/>
      <c r="L170" s="167"/>
      <c r="M170" s="167"/>
      <c r="N170" s="167"/>
      <c r="O170" s="173"/>
      <c r="P170" s="167"/>
      <c r="Q170" s="167"/>
      <c r="R170" s="167"/>
      <c r="S170" s="167"/>
      <c r="T170" s="167"/>
      <c r="U170" s="172"/>
      <c r="V170" s="167"/>
      <c r="W170" s="167"/>
      <c r="X170" s="167"/>
      <c r="Y170" s="173"/>
      <c r="Z170" s="167"/>
      <c r="AA170" s="167"/>
      <c r="AB170" s="167"/>
      <c r="AC170" s="167"/>
      <c r="AD170" s="167"/>
      <c r="AE170" s="172"/>
      <c r="AF170" s="167"/>
      <c r="AG170" s="167"/>
      <c r="AH170" s="167"/>
      <c r="AI170" s="173"/>
      <c r="AJ170" s="167"/>
      <c r="AK170" s="167"/>
      <c r="AL170" s="167"/>
      <c r="AM170" s="167"/>
      <c r="AN170" s="167"/>
      <c r="AO170" s="172"/>
      <c r="AP170" s="167"/>
      <c r="AQ170" s="167"/>
      <c r="AR170" s="167"/>
      <c r="AS170" s="173"/>
      <c r="AT170" s="167"/>
      <c r="AU170" s="167"/>
      <c r="AV170" s="167"/>
      <c r="AW170" s="167"/>
      <c r="AX170" s="167"/>
      <c r="AY170" s="172"/>
      <c r="AZ170" s="167"/>
      <c r="BA170" s="167"/>
      <c r="BB170" s="167"/>
      <c r="BC170" s="167"/>
      <c r="BD170" s="177"/>
    </row>
    <row r="171" spans="1:56" ht="15" hidden="1" customHeight="1">
      <c r="A171" s="180"/>
      <c r="B171" s="193"/>
      <c r="C171" s="261"/>
      <c r="D171" s="225"/>
      <c r="E171" s="178"/>
      <c r="F171" s="167"/>
      <c r="G171" s="167"/>
      <c r="H171" s="167"/>
      <c r="I171" s="167"/>
      <c r="J171" s="167"/>
      <c r="K171" s="172"/>
      <c r="L171" s="167"/>
      <c r="M171" s="167"/>
      <c r="N171" s="167"/>
      <c r="O171" s="173"/>
      <c r="P171" s="167"/>
      <c r="Q171" s="167"/>
      <c r="R171" s="167"/>
      <c r="S171" s="167"/>
      <c r="T171" s="167"/>
      <c r="U171" s="172"/>
      <c r="V171" s="167"/>
      <c r="W171" s="167"/>
      <c r="X171" s="167"/>
      <c r="Y171" s="173"/>
      <c r="Z171" s="167"/>
      <c r="AA171" s="167"/>
      <c r="AB171" s="167"/>
      <c r="AC171" s="167"/>
      <c r="AD171" s="167"/>
      <c r="AE171" s="172"/>
      <c r="AF171" s="167"/>
      <c r="AG171" s="167"/>
      <c r="AH171" s="167"/>
      <c r="AI171" s="173"/>
      <c r="AJ171" s="167"/>
      <c r="AK171" s="167"/>
      <c r="AL171" s="167"/>
      <c r="AM171" s="167"/>
      <c r="AN171" s="167"/>
      <c r="AO171" s="172"/>
      <c r="AP171" s="167"/>
      <c r="AQ171" s="167"/>
      <c r="AR171" s="167"/>
      <c r="AS171" s="173"/>
      <c r="AT171" s="167"/>
      <c r="AU171" s="167"/>
      <c r="AV171" s="167"/>
      <c r="AW171" s="167"/>
      <c r="AX171" s="167"/>
      <c r="AY171" s="172"/>
      <c r="AZ171" s="167"/>
      <c r="BA171" s="167"/>
      <c r="BB171" s="167"/>
      <c r="BC171" s="167"/>
      <c r="BD171" s="177"/>
    </row>
    <row r="172" spans="1:56" ht="42" customHeight="1" thickTop="1" thickBot="1">
      <c r="A172" s="229" t="s">
        <v>250</v>
      </c>
      <c r="B172" s="203" t="s">
        <v>463</v>
      </c>
      <c r="C172" s="262"/>
      <c r="D172" s="222">
        <f>取組ﾁｪｯｸｼｰﾄ改訂版!$L$171</f>
        <v>0</v>
      </c>
      <c r="E172" s="178"/>
      <c r="F172" s="167"/>
      <c r="G172" s="167"/>
      <c r="H172" s="167"/>
      <c r="I172" s="167"/>
      <c r="J172" s="167"/>
      <c r="K172" s="172"/>
      <c r="L172" s="167"/>
      <c r="M172" s="167"/>
      <c r="N172" s="167"/>
      <c r="O172" s="173"/>
      <c r="P172" s="167"/>
      <c r="Q172" s="167"/>
      <c r="R172" s="167"/>
      <c r="S172" s="167"/>
      <c r="T172" s="167"/>
      <c r="U172" s="172"/>
      <c r="V172" s="167"/>
      <c r="W172" s="167"/>
      <c r="X172" s="167"/>
      <c r="Y172" s="173"/>
      <c r="Z172" s="167"/>
      <c r="AA172" s="167"/>
      <c r="AB172" s="167"/>
      <c r="AC172" s="167"/>
      <c r="AD172" s="167"/>
      <c r="AE172" s="172"/>
      <c r="AF172" s="167"/>
      <c r="AG172" s="167"/>
      <c r="AH172" s="167"/>
      <c r="AI172" s="173"/>
      <c r="AJ172" s="167"/>
      <c r="AK172" s="167"/>
      <c r="AL172" s="167"/>
      <c r="AM172" s="167"/>
      <c r="AN172" s="167"/>
      <c r="AO172" s="172"/>
      <c r="AP172" s="167"/>
      <c r="AQ172" s="167"/>
      <c r="AR172" s="167"/>
      <c r="AS172" s="173"/>
      <c r="AT172" s="167"/>
      <c r="AU172" s="167"/>
      <c r="AV172" s="167"/>
      <c r="AW172" s="167"/>
      <c r="AX172" s="167"/>
      <c r="AY172" s="172"/>
      <c r="AZ172" s="167"/>
      <c r="BA172" s="167"/>
      <c r="BB172" s="167"/>
      <c r="BC172" s="167"/>
      <c r="BD172" s="197"/>
    </row>
    <row r="173" spans="1:56" ht="15" hidden="1" customHeight="1">
      <c r="A173" s="180"/>
      <c r="B173" s="195"/>
      <c r="C173" s="259" t="s">
        <v>99</v>
      </c>
      <c r="D173" s="223"/>
      <c r="E173" s="178"/>
      <c r="F173" s="167"/>
      <c r="G173" s="167"/>
      <c r="H173" s="167"/>
      <c r="I173" s="167"/>
      <c r="J173" s="167"/>
      <c r="K173" s="172"/>
      <c r="L173" s="167"/>
      <c r="M173" s="167"/>
      <c r="N173" s="167"/>
      <c r="O173" s="173"/>
      <c r="P173" s="167"/>
      <c r="Q173" s="167"/>
      <c r="R173" s="167"/>
      <c r="S173" s="167"/>
      <c r="T173" s="167"/>
      <c r="U173" s="172"/>
      <c r="V173" s="167"/>
      <c r="W173" s="167"/>
      <c r="X173" s="167"/>
      <c r="Y173" s="173"/>
      <c r="Z173" s="167"/>
      <c r="AA173" s="167"/>
      <c r="AB173" s="167"/>
      <c r="AC173" s="167"/>
      <c r="AD173" s="167"/>
      <c r="AE173" s="172"/>
      <c r="AF173" s="167"/>
      <c r="AG173" s="167"/>
      <c r="AH173" s="167"/>
      <c r="AI173" s="173"/>
      <c r="AJ173" s="167"/>
      <c r="AK173" s="167"/>
      <c r="AL173" s="167"/>
      <c r="AM173" s="167"/>
      <c r="AN173" s="167"/>
      <c r="AO173" s="172"/>
      <c r="AP173" s="167"/>
      <c r="AQ173" s="167"/>
      <c r="AR173" s="167"/>
      <c r="AS173" s="173"/>
      <c r="AT173" s="167"/>
      <c r="AU173" s="167"/>
      <c r="AV173" s="167"/>
      <c r="AW173" s="167"/>
      <c r="AX173" s="167"/>
      <c r="AY173" s="172"/>
      <c r="AZ173" s="167"/>
      <c r="BA173" s="167"/>
      <c r="BB173" s="167"/>
      <c r="BC173" s="167"/>
      <c r="BD173" s="177"/>
    </row>
    <row r="174" spans="1:56" ht="15" hidden="1" customHeight="1">
      <c r="A174" s="180"/>
      <c r="B174" s="195"/>
      <c r="C174" s="259" t="s">
        <v>100</v>
      </c>
      <c r="D174" s="223"/>
      <c r="E174" s="178"/>
      <c r="F174" s="167"/>
      <c r="G174" s="167"/>
      <c r="H174" s="167"/>
      <c r="I174" s="167"/>
      <c r="J174" s="167"/>
      <c r="K174" s="172"/>
      <c r="L174" s="167"/>
      <c r="M174" s="167"/>
      <c r="N174" s="167"/>
      <c r="O174" s="173"/>
      <c r="P174" s="167"/>
      <c r="Q174" s="167"/>
      <c r="R174" s="167"/>
      <c r="S174" s="167"/>
      <c r="T174" s="167"/>
      <c r="U174" s="172"/>
      <c r="V174" s="167"/>
      <c r="W174" s="167"/>
      <c r="X174" s="167"/>
      <c r="Y174" s="173"/>
      <c r="Z174" s="167"/>
      <c r="AA174" s="167"/>
      <c r="AB174" s="167"/>
      <c r="AC174" s="167"/>
      <c r="AD174" s="167"/>
      <c r="AE174" s="172"/>
      <c r="AF174" s="167"/>
      <c r="AG174" s="167"/>
      <c r="AH174" s="167"/>
      <c r="AI174" s="173"/>
      <c r="AJ174" s="167"/>
      <c r="AK174" s="167"/>
      <c r="AL174" s="167"/>
      <c r="AM174" s="167"/>
      <c r="AN174" s="167"/>
      <c r="AO174" s="172"/>
      <c r="AP174" s="167"/>
      <c r="AQ174" s="167"/>
      <c r="AR174" s="167"/>
      <c r="AS174" s="173"/>
      <c r="AT174" s="167"/>
      <c r="AU174" s="167"/>
      <c r="AV174" s="167"/>
      <c r="AW174" s="167"/>
      <c r="AX174" s="167"/>
      <c r="AY174" s="172"/>
      <c r="AZ174" s="167"/>
      <c r="BA174" s="167"/>
      <c r="BB174" s="167"/>
      <c r="BC174" s="167"/>
      <c r="BD174" s="177"/>
    </row>
    <row r="175" spans="1:56" ht="15" hidden="1" customHeight="1">
      <c r="A175" s="180"/>
      <c r="B175" s="195"/>
      <c r="C175" s="259" t="s">
        <v>101</v>
      </c>
      <c r="D175" s="223"/>
      <c r="E175" s="178"/>
      <c r="F175" s="167"/>
      <c r="G175" s="167"/>
      <c r="H175" s="167"/>
      <c r="I175" s="167"/>
      <c r="J175" s="167"/>
      <c r="K175" s="172"/>
      <c r="L175" s="167"/>
      <c r="M175" s="167"/>
      <c r="N175" s="167"/>
      <c r="O175" s="173"/>
      <c r="P175" s="167"/>
      <c r="Q175" s="167"/>
      <c r="R175" s="167"/>
      <c r="S175" s="167"/>
      <c r="T175" s="167"/>
      <c r="U175" s="172"/>
      <c r="V175" s="167"/>
      <c r="W175" s="167"/>
      <c r="X175" s="167"/>
      <c r="Y175" s="173"/>
      <c r="Z175" s="167"/>
      <c r="AA175" s="167"/>
      <c r="AB175" s="167"/>
      <c r="AC175" s="167"/>
      <c r="AD175" s="167"/>
      <c r="AE175" s="172"/>
      <c r="AF175" s="167"/>
      <c r="AG175" s="167"/>
      <c r="AH175" s="167"/>
      <c r="AI175" s="173"/>
      <c r="AJ175" s="167"/>
      <c r="AK175" s="167"/>
      <c r="AL175" s="167"/>
      <c r="AM175" s="167"/>
      <c r="AN175" s="167"/>
      <c r="AO175" s="172"/>
      <c r="AP175" s="167"/>
      <c r="AQ175" s="167"/>
      <c r="AR175" s="167"/>
      <c r="AS175" s="173"/>
      <c r="AT175" s="167"/>
      <c r="AU175" s="167"/>
      <c r="AV175" s="167"/>
      <c r="AW175" s="167"/>
      <c r="AX175" s="167"/>
      <c r="AY175" s="172"/>
      <c r="AZ175" s="167"/>
      <c r="BA175" s="167"/>
      <c r="BB175" s="167"/>
      <c r="BC175" s="167"/>
      <c r="BD175" s="177"/>
    </row>
    <row r="176" spans="1:56" ht="42" customHeight="1" thickTop="1" thickBot="1">
      <c r="A176" s="180"/>
      <c r="B176" s="195" t="s">
        <v>464</v>
      </c>
      <c r="C176" s="259"/>
      <c r="D176" s="223">
        <f>取組ﾁｪｯｸｼｰﾄ改訂版!$L$175</f>
        <v>0</v>
      </c>
      <c r="E176" s="178"/>
      <c r="F176" s="167"/>
      <c r="G176" s="167"/>
      <c r="H176" s="167"/>
      <c r="I176" s="167"/>
      <c r="J176" s="167"/>
      <c r="K176" s="172"/>
      <c r="L176" s="167"/>
      <c r="M176" s="167"/>
      <c r="N176" s="167"/>
      <c r="O176" s="173"/>
      <c r="P176" s="167"/>
      <c r="Q176" s="167"/>
      <c r="R176" s="167"/>
      <c r="S176" s="167"/>
      <c r="T176" s="167"/>
      <c r="U176" s="172"/>
      <c r="V176" s="167"/>
      <c r="W176" s="167"/>
      <c r="X176" s="167"/>
      <c r="Y176" s="173"/>
      <c r="Z176" s="167"/>
      <c r="AA176" s="167"/>
      <c r="AB176" s="167"/>
      <c r="AC176" s="167"/>
      <c r="AD176" s="167"/>
      <c r="AE176" s="172"/>
      <c r="AF176" s="167"/>
      <c r="AG176" s="167"/>
      <c r="AH176" s="167"/>
      <c r="AI176" s="173"/>
      <c r="AJ176" s="167"/>
      <c r="AK176" s="167"/>
      <c r="AL176" s="167"/>
      <c r="AM176" s="167"/>
      <c r="AN176" s="167"/>
      <c r="AO176" s="172"/>
      <c r="AP176" s="167"/>
      <c r="AQ176" s="167"/>
      <c r="AR176" s="167"/>
      <c r="AS176" s="173"/>
      <c r="AT176" s="167"/>
      <c r="AU176" s="167"/>
      <c r="AV176" s="167"/>
      <c r="AW176" s="167"/>
      <c r="AX176" s="167"/>
      <c r="AY176" s="172"/>
      <c r="AZ176" s="167"/>
      <c r="BA176" s="167"/>
      <c r="BB176" s="167"/>
      <c r="BC176" s="167"/>
      <c r="BD176" s="177"/>
    </row>
    <row r="177" spans="1:56" ht="15" hidden="1" customHeight="1">
      <c r="A177" s="180"/>
      <c r="B177" s="195"/>
      <c r="C177" s="259" t="s">
        <v>102</v>
      </c>
      <c r="D177" s="223"/>
      <c r="E177" s="178"/>
      <c r="F177" s="167"/>
      <c r="G177" s="167"/>
      <c r="H177" s="167"/>
      <c r="I177" s="167"/>
      <c r="J177" s="167"/>
      <c r="K177" s="172"/>
      <c r="L177" s="167"/>
      <c r="M177" s="167"/>
      <c r="N177" s="167"/>
      <c r="O177" s="173"/>
      <c r="P177" s="167"/>
      <c r="Q177" s="167"/>
      <c r="R177" s="167"/>
      <c r="S177" s="167"/>
      <c r="T177" s="167"/>
      <c r="U177" s="172"/>
      <c r="V177" s="167"/>
      <c r="W177" s="167"/>
      <c r="X177" s="167"/>
      <c r="Y177" s="173"/>
      <c r="Z177" s="167"/>
      <c r="AA177" s="167"/>
      <c r="AB177" s="167"/>
      <c r="AC177" s="167"/>
      <c r="AD177" s="167"/>
      <c r="AE177" s="172"/>
      <c r="AF177" s="167"/>
      <c r="AG177" s="167"/>
      <c r="AH177" s="167"/>
      <c r="AI177" s="173"/>
      <c r="AJ177" s="167"/>
      <c r="AK177" s="167"/>
      <c r="AL177" s="167"/>
      <c r="AM177" s="167"/>
      <c r="AN177" s="167"/>
      <c r="AO177" s="172"/>
      <c r="AP177" s="167"/>
      <c r="AQ177" s="167"/>
      <c r="AR177" s="167"/>
      <c r="AS177" s="173"/>
      <c r="AT177" s="167"/>
      <c r="AU177" s="167"/>
      <c r="AV177" s="167"/>
      <c r="AW177" s="167"/>
      <c r="AX177" s="167"/>
      <c r="AY177" s="172"/>
      <c r="AZ177" s="167"/>
      <c r="BA177" s="167"/>
      <c r="BB177" s="167"/>
      <c r="BC177" s="167"/>
      <c r="BD177" s="177"/>
    </row>
    <row r="178" spans="1:56" ht="15" hidden="1" customHeight="1">
      <c r="A178" s="180"/>
      <c r="B178" s="195"/>
      <c r="C178" s="259" t="s">
        <v>408</v>
      </c>
      <c r="D178" s="223"/>
      <c r="E178" s="178"/>
      <c r="F178" s="167"/>
      <c r="G178" s="167"/>
      <c r="H178" s="167"/>
      <c r="I178" s="167"/>
      <c r="J178" s="167"/>
      <c r="K178" s="172"/>
      <c r="L178" s="167"/>
      <c r="M178" s="167"/>
      <c r="N178" s="167"/>
      <c r="O178" s="173"/>
      <c r="P178" s="167"/>
      <c r="Q178" s="167"/>
      <c r="R178" s="167"/>
      <c r="S178" s="167"/>
      <c r="T178" s="167"/>
      <c r="U178" s="172"/>
      <c r="V178" s="167"/>
      <c r="W178" s="167"/>
      <c r="X178" s="167"/>
      <c r="Y178" s="173"/>
      <c r="Z178" s="167"/>
      <c r="AA178" s="167"/>
      <c r="AB178" s="167"/>
      <c r="AC178" s="167"/>
      <c r="AD178" s="167"/>
      <c r="AE178" s="172"/>
      <c r="AF178" s="167"/>
      <c r="AG178" s="167"/>
      <c r="AH178" s="167"/>
      <c r="AI178" s="173"/>
      <c r="AJ178" s="167"/>
      <c r="AK178" s="167"/>
      <c r="AL178" s="167"/>
      <c r="AM178" s="167"/>
      <c r="AN178" s="167"/>
      <c r="AO178" s="172"/>
      <c r="AP178" s="167"/>
      <c r="AQ178" s="167"/>
      <c r="AR178" s="167"/>
      <c r="AS178" s="173"/>
      <c r="AT178" s="167"/>
      <c r="AU178" s="167"/>
      <c r="AV178" s="167"/>
      <c r="AW178" s="167"/>
      <c r="AX178" s="167"/>
      <c r="AY178" s="172"/>
      <c r="AZ178" s="167"/>
      <c r="BA178" s="167"/>
      <c r="BB178" s="167"/>
      <c r="BC178" s="167"/>
      <c r="BD178" s="177"/>
    </row>
    <row r="179" spans="1:56" ht="15" hidden="1" customHeight="1">
      <c r="A179" s="180"/>
      <c r="B179" s="195"/>
      <c r="C179" s="259" t="s">
        <v>103</v>
      </c>
      <c r="D179" s="223"/>
      <c r="E179" s="178"/>
      <c r="F179" s="167"/>
      <c r="G179" s="167"/>
      <c r="H179" s="167"/>
      <c r="I179" s="167"/>
      <c r="J179" s="167"/>
      <c r="K179" s="172"/>
      <c r="L179" s="167"/>
      <c r="M179" s="167"/>
      <c r="N179" s="167"/>
      <c r="O179" s="173"/>
      <c r="P179" s="167"/>
      <c r="Q179" s="167"/>
      <c r="R179" s="167"/>
      <c r="S179" s="167"/>
      <c r="T179" s="167"/>
      <c r="U179" s="172"/>
      <c r="V179" s="167"/>
      <c r="W179" s="167"/>
      <c r="X179" s="167"/>
      <c r="Y179" s="173"/>
      <c r="Z179" s="167"/>
      <c r="AA179" s="167"/>
      <c r="AB179" s="167"/>
      <c r="AC179" s="167"/>
      <c r="AD179" s="167"/>
      <c r="AE179" s="172"/>
      <c r="AF179" s="167"/>
      <c r="AG179" s="167"/>
      <c r="AH179" s="167"/>
      <c r="AI179" s="173"/>
      <c r="AJ179" s="167"/>
      <c r="AK179" s="167"/>
      <c r="AL179" s="167"/>
      <c r="AM179" s="167"/>
      <c r="AN179" s="167"/>
      <c r="AO179" s="172"/>
      <c r="AP179" s="167"/>
      <c r="AQ179" s="167"/>
      <c r="AR179" s="167"/>
      <c r="AS179" s="173"/>
      <c r="AT179" s="167"/>
      <c r="AU179" s="167"/>
      <c r="AV179" s="167"/>
      <c r="AW179" s="167"/>
      <c r="AX179" s="167"/>
      <c r="AY179" s="172"/>
      <c r="AZ179" s="167"/>
      <c r="BA179" s="167"/>
      <c r="BB179" s="167"/>
      <c r="BC179" s="167"/>
      <c r="BD179" s="177"/>
    </row>
    <row r="180" spans="1:56" ht="15" hidden="1" customHeight="1">
      <c r="A180" s="180"/>
      <c r="B180" s="195"/>
      <c r="C180" s="259" t="s">
        <v>104</v>
      </c>
      <c r="D180" s="223"/>
      <c r="E180" s="178"/>
      <c r="F180" s="167"/>
      <c r="G180" s="167"/>
      <c r="H180" s="167"/>
      <c r="I180" s="167"/>
      <c r="J180" s="167"/>
      <c r="K180" s="172"/>
      <c r="L180" s="167"/>
      <c r="M180" s="167"/>
      <c r="N180" s="167"/>
      <c r="O180" s="173"/>
      <c r="P180" s="167"/>
      <c r="Q180" s="167"/>
      <c r="R180" s="167"/>
      <c r="S180" s="167"/>
      <c r="T180" s="167"/>
      <c r="U180" s="172"/>
      <c r="V180" s="167"/>
      <c r="W180" s="167"/>
      <c r="X180" s="167"/>
      <c r="Y180" s="173"/>
      <c r="Z180" s="167"/>
      <c r="AA180" s="167"/>
      <c r="AB180" s="167"/>
      <c r="AC180" s="167"/>
      <c r="AD180" s="167"/>
      <c r="AE180" s="172"/>
      <c r="AF180" s="167"/>
      <c r="AG180" s="167"/>
      <c r="AH180" s="167"/>
      <c r="AI180" s="173"/>
      <c r="AJ180" s="167"/>
      <c r="AK180" s="167"/>
      <c r="AL180" s="167"/>
      <c r="AM180" s="167"/>
      <c r="AN180" s="167"/>
      <c r="AO180" s="172"/>
      <c r="AP180" s="167"/>
      <c r="AQ180" s="167"/>
      <c r="AR180" s="167"/>
      <c r="AS180" s="173"/>
      <c r="AT180" s="167"/>
      <c r="AU180" s="167"/>
      <c r="AV180" s="167"/>
      <c r="AW180" s="167"/>
      <c r="AX180" s="167"/>
      <c r="AY180" s="172"/>
      <c r="AZ180" s="167"/>
      <c r="BA180" s="167"/>
      <c r="BB180" s="167"/>
      <c r="BC180" s="167"/>
      <c r="BD180" s="177"/>
    </row>
    <row r="181" spans="1:56" ht="15" hidden="1" customHeight="1">
      <c r="A181" s="180"/>
      <c r="B181" s="195"/>
      <c r="C181" s="259" t="s">
        <v>105</v>
      </c>
      <c r="D181" s="223"/>
      <c r="E181" s="178"/>
      <c r="F181" s="167"/>
      <c r="G181" s="167"/>
      <c r="H181" s="167"/>
      <c r="I181" s="167"/>
      <c r="J181" s="167"/>
      <c r="K181" s="172"/>
      <c r="L181" s="167"/>
      <c r="M181" s="167"/>
      <c r="N181" s="167"/>
      <c r="O181" s="173"/>
      <c r="P181" s="167"/>
      <c r="Q181" s="167"/>
      <c r="R181" s="167"/>
      <c r="S181" s="167"/>
      <c r="T181" s="167"/>
      <c r="U181" s="172"/>
      <c r="V181" s="167"/>
      <c r="W181" s="167"/>
      <c r="X181" s="167"/>
      <c r="Y181" s="173"/>
      <c r="Z181" s="167"/>
      <c r="AA181" s="167"/>
      <c r="AB181" s="167"/>
      <c r="AC181" s="167"/>
      <c r="AD181" s="167"/>
      <c r="AE181" s="172"/>
      <c r="AF181" s="167"/>
      <c r="AG181" s="167"/>
      <c r="AH181" s="167"/>
      <c r="AI181" s="173"/>
      <c r="AJ181" s="167"/>
      <c r="AK181" s="167"/>
      <c r="AL181" s="167"/>
      <c r="AM181" s="167"/>
      <c r="AN181" s="167"/>
      <c r="AO181" s="172"/>
      <c r="AP181" s="167"/>
      <c r="AQ181" s="167"/>
      <c r="AR181" s="167"/>
      <c r="AS181" s="173"/>
      <c r="AT181" s="167"/>
      <c r="AU181" s="167"/>
      <c r="AV181" s="167"/>
      <c r="AW181" s="167"/>
      <c r="AX181" s="167"/>
      <c r="AY181" s="172"/>
      <c r="AZ181" s="167"/>
      <c r="BA181" s="167"/>
      <c r="BB181" s="167"/>
      <c r="BC181" s="167"/>
      <c r="BD181" s="177"/>
    </row>
    <row r="182" spans="1:56" ht="42" customHeight="1" thickTop="1" thickBot="1">
      <c r="A182" s="181"/>
      <c r="B182" s="205" t="s">
        <v>465</v>
      </c>
      <c r="C182" s="260"/>
      <c r="D182" s="226">
        <f>取組ﾁｪｯｸｼｰﾄ改訂版!$L$181</f>
        <v>0</v>
      </c>
      <c r="E182" s="178"/>
      <c r="F182" s="167"/>
      <c r="G182" s="167"/>
      <c r="H182" s="167"/>
      <c r="I182" s="167"/>
      <c r="J182" s="167"/>
      <c r="K182" s="172"/>
      <c r="L182" s="167"/>
      <c r="M182" s="167"/>
      <c r="N182" s="167"/>
      <c r="O182" s="173"/>
      <c r="P182" s="167"/>
      <c r="Q182" s="167"/>
      <c r="R182" s="167"/>
      <c r="S182" s="167"/>
      <c r="T182" s="167"/>
      <c r="U182" s="172"/>
      <c r="V182" s="167"/>
      <c r="W182" s="167"/>
      <c r="X182" s="167"/>
      <c r="Y182" s="173"/>
      <c r="Z182" s="167"/>
      <c r="AA182" s="167"/>
      <c r="AB182" s="167"/>
      <c r="AC182" s="167"/>
      <c r="AD182" s="167"/>
      <c r="AE182" s="172"/>
      <c r="AF182" s="167"/>
      <c r="AG182" s="167"/>
      <c r="AH182" s="167"/>
      <c r="AI182" s="173"/>
      <c r="AJ182" s="167"/>
      <c r="AK182" s="167"/>
      <c r="AL182" s="167"/>
      <c r="AM182" s="167"/>
      <c r="AN182" s="167"/>
      <c r="AO182" s="172"/>
      <c r="AP182" s="167"/>
      <c r="AQ182" s="167"/>
      <c r="AR182" s="167"/>
      <c r="AS182" s="173"/>
      <c r="AT182" s="167"/>
      <c r="AU182" s="167"/>
      <c r="AV182" s="167"/>
      <c r="AW182" s="167"/>
      <c r="AX182" s="167"/>
      <c r="AY182" s="172"/>
      <c r="AZ182" s="167"/>
      <c r="BA182" s="167"/>
      <c r="BB182" s="167"/>
      <c r="BC182" s="167"/>
      <c r="BD182" s="198"/>
    </row>
    <row r="183" spans="1:56" ht="15" hidden="1" customHeight="1">
      <c r="A183" s="180"/>
      <c r="B183" s="252"/>
      <c r="C183" s="264" t="s">
        <v>106</v>
      </c>
      <c r="D183" s="254"/>
      <c r="E183" s="178"/>
      <c r="F183" s="167"/>
      <c r="G183" s="167"/>
      <c r="H183" s="167"/>
      <c r="I183" s="167"/>
      <c r="J183" s="167"/>
      <c r="K183" s="172"/>
      <c r="L183" s="167"/>
      <c r="M183" s="167"/>
      <c r="N183" s="167"/>
      <c r="O183" s="173"/>
      <c r="P183" s="167"/>
      <c r="Q183" s="167"/>
      <c r="R183" s="167"/>
      <c r="S183" s="167"/>
      <c r="T183" s="167"/>
      <c r="U183" s="172"/>
      <c r="V183" s="167"/>
      <c r="W183" s="167"/>
      <c r="X183" s="167"/>
      <c r="Y183" s="173"/>
      <c r="Z183" s="167"/>
      <c r="AA183" s="167"/>
      <c r="AB183" s="167"/>
      <c r="AC183" s="167"/>
      <c r="AD183" s="167"/>
      <c r="AE183" s="172"/>
      <c r="AF183" s="167"/>
      <c r="AG183" s="167"/>
      <c r="AH183" s="167"/>
      <c r="AI183" s="173"/>
      <c r="AJ183" s="167"/>
      <c r="AK183" s="167"/>
      <c r="AL183" s="167"/>
      <c r="AM183" s="167"/>
      <c r="AN183" s="167"/>
      <c r="AO183" s="172"/>
      <c r="AP183" s="167"/>
      <c r="AQ183" s="167"/>
      <c r="AR183" s="167"/>
      <c r="AS183" s="173"/>
      <c r="AT183" s="167"/>
      <c r="AU183" s="167"/>
      <c r="AV183" s="167"/>
      <c r="AW183" s="167"/>
      <c r="AX183" s="167"/>
      <c r="AY183" s="172"/>
      <c r="AZ183" s="167"/>
      <c r="BA183" s="167"/>
      <c r="BB183" s="167"/>
      <c r="BC183" s="167"/>
      <c r="BD183" s="177"/>
    </row>
    <row r="184" spans="1:56" ht="15" hidden="1" customHeight="1">
      <c r="A184" s="180"/>
      <c r="B184" s="195"/>
      <c r="C184" s="259" t="s">
        <v>107</v>
      </c>
      <c r="D184" s="223"/>
      <c r="E184" s="178"/>
      <c r="F184" s="167"/>
      <c r="G184" s="167"/>
      <c r="H184" s="167"/>
      <c r="I184" s="167"/>
      <c r="J184" s="167"/>
      <c r="K184" s="172"/>
      <c r="L184" s="167"/>
      <c r="M184" s="167"/>
      <c r="N184" s="167"/>
      <c r="O184" s="173"/>
      <c r="P184" s="167"/>
      <c r="Q184" s="167"/>
      <c r="R184" s="167"/>
      <c r="S184" s="167"/>
      <c r="T184" s="167"/>
      <c r="U184" s="172"/>
      <c r="V184" s="167"/>
      <c r="W184" s="167"/>
      <c r="X184" s="167"/>
      <c r="Y184" s="173"/>
      <c r="Z184" s="167"/>
      <c r="AA184" s="167"/>
      <c r="AB184" s="167"/>
      <c r="AC184" s="167"/>
      <c r="AD184" s="167"/>
      <c r="AE184" s="172"/>
      <c r="AF184" s="167"/>
      <c r="AG184" s="167"/>
      <c r="AH184" s="167"/>
      <c r="AI184" s="173"/>
      <c r="AJ184" s="167"/>
      <c r="AK184" s="167"/>
      <c r="AL184" s="167"/>
      <c r="AM184" s="167"/>
      <c r="AN184" s="167"/>
      <c r="AO184" s="172"/>
      <c r="AP184" s="167"/>
      <c r="AQ184" s="167"/>
      <c r="AR184" s="167"/>
      <c r="AS184" s="173"/>
      <c r="AT184" s="167"/>
      <c r="AU184" s="167"/>
      <c r="AV184" s="167"/>
      <c r="AW184" s="167"/>
      <c r="AX184" s="167"/>
      <c r="AY184" s="172"/>
      <c r="AZ184" s="167"/>
      <c r="BA184" s="167"/>
      <c r="BB184" s="167"/>
      <c r="BC184" s="167"/>
      <c r="BD184" s="177"/>
    </row>
    <row r="185" spans="1:56" ht="15" hidden="1" customHeight="1">
      <c r="A185" s="180"/>
      <c r="B185" s="195"/>
      <c r="C185" s="259" t="s">
        <v>108</v>
      </c>
      <c r="D185" s="223"/>
      <c r="E185" s="178"/>
      <c r="F185" s="167"/>
      <c r="G185" s="167"/>
      <c r="H185" s="167"/>
      <c r="I185" s="167"/>
      <c r="J185" s="167"/>
      <c r="K185" s="172"/>
      <c r="L185" s="167"/>
      <c r="M185" s="167"/>
      <c r="N185" s="167"/>
      <c r="O185" s="173"/>
      <c r="P185" s="167"/>
      <c r="Q185" s="167"/>
      <c r="R185" s="167"/>
      <c r="S185" s="167"/>
      <c r="T185" s="167"/>
      <c r="U185" s="172"/>
      <c r="V185" s="167"/>
      <c r="W185" s="167"/>
      <c r="X185" s="167"/>
      <c r="Y185" s="173"/>
      <c r="Z185" s="167"/>
      <c r="AA185" s="167"/>
      <c r="AB185" s="167"/>
      <c r="AC185" s="167"/>
      <c r="AD185" s="167"/>
      <c r="AE185" s="172"/>
      <c r="AF185" s="167"/>
      <c r="AG185" s="167"/>
      <c r="AH185" s="167"/>
      <c r="AI185" s="173"/>
      <c r="AJ185" s="167"/>
      <c r="AK185" s="167"/>
      <c r="AL185" s="167"/>
      <c r="AM185" s="167"/>
      <c r="AN185" s="167"/>
      <c r="AO185" s="172"/>
      <c r="AP185" s="167"/>
      <c r="AQ185" s="167"/>
      <c r="AR185" s="167"/>
      <c r="AS185" s="173"/>
      <c r="AT185" s="167"/>
      <c r="AU185" s="167"/>
      <c r="AV185" s="167"/>
      <c r="AW185" s="167"/>
      <c r="AX185" s="167"/>
      <c r="AY185" s="172"/>
      <c r="AZ185" s="167"/>
      <c r="BA185" s="167"/>
      <c r="BB185" s="167"/>
      <c r="BC185" s="167"/>
      <c r="BD185" s="177"/>
    </row>
    <row r="186" spans="1:56" ht="15" hidden="1" customHeight="1">
      <c r="A186" s="180"/>
      <c r="B186" s="195"/>
      <c r="C186" s="259"/>
      <c r="D186" s="223"/>
      <c r="E186" s="178"/>
      <c r="F186" s="167"/>
      <c r="G186" s="167"/>
      <c r="H186" s="167"/>
      <c r="I186" s="167"/>
      <c r="J186" s="167"/>
      <c r="K186" s="172"/>
      <c r="L186" s="167"/>
      <c r="M186" s="167"/>
      <c r="N186" s="167"/>
      <c r="O186" s="173"/>
      <c r="P186" s="167"/>
      <c r="Q186" s="167"/>
      <c r="R186" s="167"/>
      <c r="S186" s="167"/>
      <c r="T186" s="167"/>
      <c r="U186" s="172"/>
      <c r="V186" s="167"/>
      <c r="W186" s="167"/>
      <c r="X186" s="167"/>
      <c r="Y186" s="173"/>
      <c r="Z186" s="167"/>
      <c r="AA186" s="167"/>
      <c r="AB186" s="167"/>
      <c r="AC186" s="167"/>
      <c r="AD186" s="167"/>
      <c r="AE186" s="172"/>
      <c r="AF186" s="167"/>
      <c r="AG186" s="167"/>
      <c r="AH186" s="167"/>
      <c r="AI186" s="173"/>
      <c r="AJ186" s="167"/>
      <c r="AK186" s="167"/>
      <c r="AL186" s="167"/>
      <c r="AM186" s="167"/>
      <c r="AN186" s="167"/>
      <c r="AO186" s="172"/>
      <c r="AP186" s="167"/>
      <c r="AQ186" s="167"/>
      <c r="AR186" s="167"/>
      <c r="AS186" s="173"/>
      <c r="AT186" s="167"/>
      <c r="AU186" s="167"/>
      <c r="AV186" s="167"/>
      <c r="AW186" s="167"/>
      <c r="AX186" s="167"/>
      <c r="AY186" s="172"/>
      <c r="AZ186" s="167"/>
      <c r="BA186" s="167"/>
      <c r="BB186" s="167"/>
      <c r="BC186" s="167"/>
      <c r="BD186" s="177"/>
    </row>
    <row r="187" spans="1:56" ht="15" hidden="1" customHeight="1">
      <c r="A187" s="180"/>
      <c r="B187" s="195"/>
      <c r="C187" s="259"/>
      <c r="D187" s="223"/>
      <c r="E187" s="178"/>
      <c r="F187" s="167"/>
      <c r="G187" s="167"/>
      <c r="H187" s="167"/>
      <c r="I187" s="167"/>
      <c r="J187" s="167"/>
      <c r="K187" s="172"/>
      <c r="L187" s="167"/>
      <c r="M187" s="167"/>
      <c r="N187" s="167"/>
      <c r="O187" s="173"/>
      <c r="P187" s="167"/>
      <c r="Q187" s="167"/>
      <c r="R187" s="167"/>
      <c r="S187" s="167"/>
      <c r="T187" s="167"/>
      <c r="U187" s="172"/>
      <c r="V187" s="167"/>
      <c r="W187" s="167"/>
      <c r="X187" s="167"/>
      <c r="Y187" s="173"/>
      <c r="Z187" s="167"/>
      <c r="AA187" s="167"/>
      <c r="AB187" s="167"/>
      <c r="AC187" s="167"/>
      <c r="AD187" s="167"/>
      <c r="AE187" s="172"/>
      <c r="AF187" s="167"/>
      <c r="AG187" s="167"/>
      <c r="AH187" s="167"/>
      <c r="AI187" s="173"/>
      <c r="AJ187" s="167"/>
      <c r="AK187" s="167"/>
      <c r="AL187" s="167"/>
      <c r="AM187" s="167"/>
      <c r="AN187" s="167"/>
      <c r="AO187" s="172"/>
      <c r="AP187" s="167"/>
      <c r="AQ187" s="167"/>
      <c r="AR187" s="167"/>
      <c r="AS187" s="173"/>
      <c r="AT187" s="167"/>
      <c r="AU187" s="167"/>
      <c r="AV187" s="167"/>
      <c r="AW187" s="167"/>
      <c r="AX187" s="167"/>
      <c r="AY187" s="172"/>
      <c r="AZ187" s="167"/>
      <c r="BA187" s="167"/>
      <c r="BB187" s="167"/>
      <c r="BC187" s="167"/>
      <c r="BD187" s="177"/>
    </row>
    <row r="188" spans="1:56" ht="15" hidden="1" customHeight="1">
      <c r="A188" s="180"/>
      <c r="B188" s="195"/>
      <c r="C188" s="259"/>
      <c r="D188" s="223"/>
      <c r="E188" s="178"/>
      <c r="F188" s="167"/>
      <c r="G188" s="167"/>
      <c r="H188" s="167"/>
      <c r="I188" s="167"/>
      <c r="J188" s="167"/>
      <c r="K188" s="172"/>
      <c r="L188" s="167"/>
      <c r="M188" s="167"/>
      <c r="N188" s="167"/>
      <c r="O188" s="173"/>
      <c r="P188" s="167"/>
      <c r="Q188" s="167"/>
      <c r="R188" s="167"/>
      <c r="S188" s="167"/>
      <c r="T188" s="167"/>
      <c r="U188" s="172"/>
      <c r="V188" s="167"/>
      <c r="W188" s="167"/>
      <c r="X188" s="167"/>
      <c r="Y188" s="173"/>
      <c r="Z188" s="167"/>
      <c r="AA188" s="167"/>
      <c r="AB188" s="167"/>
      <c r="AC188" s="167"/>
      <c r="AD188" s="167"/>
      <c r="AE188" s="172"/>
      <c r="AF188" s="167"/>
      <c r="AG188" s="167"/>
      <c r="AH188" s="167"/>
      <c r="AI188" s="173"/>
      <c r="AJ188" s="167"/>
      <c r="AK188" s="167"/>
      <c r="AL188" s="167"/>
      <c r="AM188" s="167"/>
      <c r="AN188" s="167"/>
      <c r="AO188" s="172"/>
      <c r="AP188" s="167"/>
      <c r="AQ188" s="167"/>
      <c r="AR188" s="167"/>
      <c r="AS188" s="173"/>
      <c r="AT188" s="167"/>
      <c r="AU188" s="167"/>
      <c r="AV188" s="167"/>
      <c r="AW188" s="167"/>
      <c r="AX188" s="167"/>
      <c r="AY188" s="172"/>
      <c r="AZ188" s="167"/>
      <c r="BA188" s="167"/>
      <c r="BB188" s="167"/>
      <c r="BC188" s="167"/>
      <c r="BD188" s="177"/>
    </row>
    <row r="189" spans="1:56" ht="15" hidden="1" customHeight="1">
      <c r="A189" s="180"/>
      <c r="B189" s="195"/>
      <c r="C189" s="259"/>
      <c r="D189" s="223"/>
      <c r="E189" s="178"/>
      <c r="F189" s="167"/>
      <c r="G189" s="167"/>
      <c r="H189" s="167"/>
      <c r="I189" s="167"/>
      <c r="J189" s="167"/>
      <c r="K189" s="172"/>
      <c r="L189" s="167"/>
      <c r="M189" s="167"/>
      <c r="N189" s="167"/>
      <c r="O189" s="173"/>
      <c r="P189" s="167"/>
      <c r="Q189" s="167"/>
      <c r="R189" s="167"/>
      <c r="S189" s="167"/>
      <c r="T189" s="167"/>
      <c r="U189" s="172"/>
      <c r="V189" s="167"/>
      <c r="W189" s="167"/>
      <c r="X189" s="167"/>
      <c r="Y189" s="173"/>
      <c r="Z189" s="167"/>
      <c r="AA189" s="167"/>
      <c r="AB189" s="167"/>
      <c r="AC189" s="167"/>
      <c r="AD189" s="167"/>
      <c r="AE189" s="172"/>
      <c r="AF189" s="167"/>
      <c r="AG189" s="167"/>
      <c r="AH189" s="167"/>
      <c r="AI189" s="173"/>
      <c r="AJ189" s="167"/>
      <c r="AK189" s="167"/>
      <c r="AL189" s="167"/>
      <c r="AM189" s="167"/>
      <c r="AN189" s="167"/>
      <c r="AO189" s="172"/>
      <c r="AP189" s="167"/>
      <c r="AQ189" s="167"/>
      <c r="AR189" s="167"/>
      <c r="AS189" s="173"/>
      <c r="AT189" s="167"/>
      <c r="AU189" s="167"/>
      <c r="AV189" s="167"/>
      <c r="AW189" s="167"/>
      <c r="AX189" s="167"/>
      <c r="AY189" s="172"/>
      <c r="AZ189" s="167"/>
      <c r="BA189" s="167"/>
      <c r="BB189" s="167"/>
      <c r="BC189" s="167"/>
      <c r="BD189" s="177"/>
    </row>
    <row r="190" spans="1:56" ht="42" customHeight="1" thickTop="1" thickBot="1">
      <c r="A190" s="228" t="s">
        <v>490</v>
      </c>
      <c r="B190" s="195" t="s">
        <v>466</v>
      </c>
      <c r="C190" s="259"/>
      <c r="D190" s="223">
        <f>取組ﾁｪｯｸｼｰﾄ改訂版!L189</f>
        <v>0</v>
      </c>
      <c r="E190" s="178"/>
      <c r="F190" s="167"/>
      <c r="G190" s="167"/>
      <c r="H190" s="167"/>
      <c r="I190" s="167"/>
      <c r="J190" s="167"/>
      <c r="K190" s="172"/>
      <c r="L190" s="167"/>
      <c r="M190" s="167"/>
      <c r="N190" s="167"/>
      <c r="O190" s="173"/>
      <c r="P190" s="167"/>
      <c r="Q190" s="167"/>
      <c r="R190" s="167"/>
      <c r="S190" s="167"/>
      <c r="T190" s="167"/>
      <c r="U190" s="172"/>
      <c r="V190" s="167"/>
      <c r="W190" s="167"/>
      <c r="X190" s="167"/>
      <c r="Y190" s="173"/>
      <c r="Z190" s="167"/>
      <c r="AA190" s="167"/>
      <c r="AB190" s="167"/>
      <c r="AC190" s="167"/>
      <c r="AD190" s="167"/>
      <c r="AE190" s="172"/>
      <c r="AF190" s="167"/>
      <c r="AG190" s="167"/>
      <c r="AH190" s="167"/>
      <c r="AI190" s="173"/>
      <c r="AJ190" s="167"/>
      <c r="AK190" s="167"/>
      <c r="AL190" s="167"/>
      <c r="AM190" s="167"/>
      <c r="AN190" s="167"/>
      <c r="AO190" s="172"/>
      <c r="AP190" s="167"/>
      <c r="AQ190" s="167"/>
      <c r="AR190" s="167"/>
      <c r="AS190" s="173"/>
      <c r="AT190" s="167"/>
      <c r="AU190" s="167"/>
      <c r="AV190" s="167"/>
      <c r="AW190" s="167"/>
      <c r="AX190" s="167"/>
      <c r="AY190" s="172"/>
      <c r="AZ190" s="167"/>
      <c r="BA190" s="167"/>
      <c r="BB190" s="167"/>
      <c r="BC190" s="167"/>
      <c r="BD190" s="197"/>
    </row>
    <row r="191" spans="1:56" ht="15" hidden="1" customHeight="1">
      <c r="A191" s="180"/>
      <c r="B191" s="195"/>
      <c r="C191" s="259" t="s">
        <v>110</v>
      </c>
      <c r="D191" s="223">
        <f>取組ﾁｪｯｸｼｰﾄ改訂版!L190</f>
        <v>0</v>
      </c>
      <c r="E191" s="178"/>
      <c r="F191" s="167"/>
      <c r="G191" s="167"/>
      <c r="H191" s="167"/>
      <c r="I191" s="167"/>
      <c r="J191" s="167"/>
      <c r="K191" s="172"/>
      <c r="L191" s="167"/>
      <c r="M191" s="167"/>
      <c r="N191" s="167"/>
      <c r="O191" s="173"/>
      <c r="P191" s="167"/>
      <c r="Q191" s="167"/>
      <c r="R191" s="167"/>
      <c r="S191" s="167"/>
      <c r="T191" s="167"/>
      <c r="U191" s="172"/>
      <c r="V191" s="167"/>
      <c r="W191" s="167"/>
      <c r="X191" s="167"/>
      <c r="Y191" s="173"/>
      <c r="Z191" s="167"/>
      <c r="AA191" s="167"/>
      <c r="AB191" s="167"/>
      <c r="AC191" s="167"/>
      <c r="AD191" s="167"/>
      <c r="AE191" s="172"/>
      <c r="AF191" s="167"/>
      <c r="AG191" s="167"/>
      <c r="AH191" s="167"/>
      <c r="AI191" s="173"/>
      <c r="AJ191" s="167"/>
      <c r="AK191" s="167"/>
      <c r="AL191" s="167"/>
      <c r="AM191" s="167"/>
      <c r="AN191" s="167"/>
      <c r="AO191" s="172"/>
      <c r="AP191" s="167"/>
      <c r="AQ191" s="167"/>
      <c r="AR191" s="167"/>
      <c r="AS191" s="173"/>
      <c r="AT191" s="167"/>
      <c r="AU191" s="167"/>
      <c r="AV191" s="167"/>
      <c r="AW191" s="167"/>
      <c r="AX191" s="167"/>
      <c r="AY191" s="172"/>
      <c r="AZ191" s="167"/>
      <c r="BA191" s="167"/>
      <c r="BB191" s="167"/>
      <c r="BC191" s="167"/>
      <c r="BD191" s="177"/>
    </row>
    <row r="192" spans="1:56" ht="15" hidden="1" customHeight="1">
      <c r="A192" s="180"/>
      <c r="B192" s="195"/>
      <c r="C192" s="259" t="s">
        <v>111</v>
      </c>
      <c r="D192" s="223">
        <f>取組ﾁｪｯｸｼｰﾄ改訂版!L191</f>
        <v>0</v>
      </c>
      <c r="E192" s="178"/>
      <c r="F192" s="167"/>
      <c r="G192" s="167"/>
      <c r="H192" s="167"/>
      <c r="I192" s="167"/>
      <c r="J192" s="167"/>
      <c r="K192" s="172"/>
      <c r="L192" s="167"/>
      <c r="M192" s="167"/>
      <c r="N192" s="167"/>
      <c r="O192" s="173"/>
      <c r="P192" s="167"/>
      <c r="Q192" s="167"/>
      <c r="R192" s="167"/>
      <c r="S192" s="167"/>
      <c r="T192" s="167"/>
      <c r="U192" s="172"/>
      <c r="V192" s="167"/>
      <c r="W192" s="167"/>
      <c r="X192" s="167"/>
      <c r="Y192" s="173"/>
      <c r="Z192" s="167"/>
      <c r="AA192" s="167"/>
      <c r="AB192" s="167"/>
      <c r="AC192" s="167"/>
      <c r="AD192" s="167"/>
      <c r="AE192" s="172"/>
      <c r="AF192" s="167"/>
      <c r="AG192" s="167"/>
      <c r="AH192" s="167"/>
      <c r="AI192" s="173"/>
      <c r="AJ192" s="167"/>
      <c r="AK192" s="167"/>
      <c r="AL192" s="167"/>
      <c r="AM192" s="167"/>
      <c r="AN192" s="167"/>
      <c r="AO192" s="172"/>
      <c r="AP192" s="167"/>
      <c r="AQ192" s="167"/>
      <c r="AR192" s="167"/>
      <c r="AS192" s="173"/>
      <c r="AT192" s="167"/>
      <c r="AU192" s="167"/>
      <c r="AV192" s="167"/>
      <c r="AW192" s="167"/>
      <c r="AX192" s="167"/>
      <c r="AY192" s="172"/>
      <c r="AZ192" s="167"/>
      <c r="BA192" s="167"/>
      <c r="BB192" s="167"/>
      <c r="BC192" s="167"/>
      <c r="BD192" s="177"/>
    </row>
    <row r="193" spans="1:56" ht="15" hidden="1" customHeight="1">
      <c r="A193" s="180"/>
      <c r="B193" s="195"/>
      <c r="C193" s="259" t="s">
        <v>178</v>
      </c>
      <c r="D193" s="223">
        <f>取組ﾁｪｯｸｼｰﾄ改訂版!L192</f>
        <v>0</v>
      </c>
      <c r="E193" s="178"/>
      <c r="F193" s="167"/>
      <c r="G193" s="167"/>
      <c r="H193" s="167"/>
      <c r="I193" s="167"/>
      <c r="J193" s="167"/>
      <c r="K193" s="172"/>
      <c r="L193" s="167"/>
      <c r="M193" s="167"/>
      <c r="N193" s="167"/>
      <c r="O193" s="173"/>
      <c r="P193" s="167"/>
      <c r="Q193" s="167"/>
      <c r="R193" s="167"/>
      <c r="S193" s="167"/>
      <c r="T193" s="167"/>
      <c r="U193" s="172"/>
      <c r="V193" s="167"/>
      <c r="W193" s="167"/>
      <c r="X193" s="167"/>
      <c r="Y193" s="173"/>
      <c r="Z193" s="167"/>
      <c r="AA193" s="167"/>
      <c r="AB193" s="167"/>
      <c r="AC193" s="167"/>
      <c r="AD193" s="167"/>
      <c r="AE193" s="172"/>
      <c r="AF193" s="167"/>
      <c r="AG193" s="167"/>
      <c r="AH193" s="167"/>
      <c r="AI193" s="173"/>
      <c r="AJ193" s="167"/>
      <c r="AK193" s="167"/>
      <c r="AL193" s="167"/>
      <c r="AM193" s="167"/>
      <c r="AN193" s="167"/>
      <c r="AO193" s="172"/>
      <c r="AP193" s="167"/>
      <c r="AQ193" s="167"/>
      <c r="AR193" s="167"/>
      <c r="AS193" s="173"/>
      <c r="AT193" s="167"/>
      <c r="AU193" s="167"/>
      <c r="AV193" s="167"/>
      <c r="AW193" s="167"/>
      <c r="AX193" s="167"/>
      <c r="AY193" s="172"/>
      <c r="AZ193" s="167"/>
      <c r="BA193" s="167"/>
      <c r="BB193" s="167"/>
      <c r="BC193" s="167"/>
      <c r="BD193" s="177"/>
    </row>
    <row r="194" spans="1:56" ht="15" hidden="1" customHeight="1">
      <c r="A194" s="180"/>
      <c r="B194" s="195"/>
      <c r="C194" s="259" t="s">
        <v>409</v>
      </c>
      <c r="D194" s="223">
        <f>取組ﾁｪｯｸｼｰﾄ改訂版!L193</f>
        <v>0</v>
      </c>
      <c r="E194" s="178"/>
      <c r="F194" s="167"/>
      <c r="G194" s="167"/>
      <c r="H194" s="167"/>
      <c r="I194" s="167"/>
      <c r="J194" s="167"/>
      <c r="K194" s="172"/>
      <c r="L194" s="167"/>
      <c r="M194" s="167"/>
      <c r="N194" s="167"/>
      <c r="O194" s="173"/>
      <c r="P194" s="167"/>
      <c r="Q194" s="167"/>
      <c r="R194" s="167"/>
      <c r="S194" s="167"/>
      <c r="T194" s="167"/>
      <c r="U194" s="172"/>
      <c r="V194" s="167"/>
      <c r="W194" s="167"/>
      <c r="X194" s="167"/>
      <c r="Y194" s="173"/>
      <c r="Z194" s="167"/>
      <c r="AA194" s="167"/>
      <c r="AB194" s="167"/>
      <c r="AC194" s="167"/>
      <c r="AD194" s="167"/>
      <c r="AE194" s="172"/>
      <c r="AF194" s="167"/>
      <c r="AG194" s="167"/>
      <c r="AH194" s="167"/>
      <c r="AI194" s="173"/>
      <c r="AJ194" s="167"/>
      <c r="AK194" s="167"/>
      <c r="AL194" s="167"/>
      <c r="AM194" s="167"/>
      <c r="AN194" s="167"/>
      <c r="AO194" s="172"/>
      <c r="AP194" s="167"/>
      <c r="AQ194" s="167"/>
      <c r="AR194" s="167"/>
      <c r="AS194" s="173"/>
      <c r="AT194" s="167"/>
      <c r="AU194" s="167"/>
      <c r="AV194" s="167"/>
      <c r="AW194" s="167"/>
      <c r="AX194" s="167"/>
      <c r="AY194" s="172"/>
      <c r="AZ194" s="167"/>
      <c r="BA194" s="167"/>
      <c r="BB194" s="167"/>
      <c r="BC194" s="167"/>
      <c r="BD194" s="177"/>
    </row>
    <row r="195" spans="1:56" ht="15" hidden="1" customHeight="1">
      <c r="A195" s="180"/>
      <c r="B195" s="195"/>
      <c r="C195" s="259" t="s">
        <v>112</v>
      </c>
      <c r="D195" s="223">
        <f>取組ﾁｪｯｸｼｰﾄ改訂版!L194</f>
        <v>0</v>
      </c>
      <c r="E195" s="178"/>
      <c r="F195" s="167"/>
      <c r="G195" s="167"/>
      <c r="H195" s="167"/>
      <c r="I195" s="167"/>
      <c r="J195" s="167"/>
      <c r="K195" s="172"/>
      <c r="L195" s="167"/>
      <c r="M195" s="167"/>
      <c r="N195" s="167"/>
      <c r="O195" s="173"/>
      <c r="P195" s="167"/>
      <c r="Q195" s="167"/>
      <c r="R195" s="167"/>
      <c r="S195" s="167"/>
      <c r="T195" s="167"/>
      <c r="U195" s="172"/>
      <c r="V195" s="167"/>
      <c r="W195" s="167"/>
      <c r="X195" s="167"/>
      <c r="Y195" s="173"/>
      <c r="Z195" s="167"/>
      <c r="AA195" s="167"/>
      <c r="AB195" s="167"/>
      <c r="AC195" s="167"/>
      <c r="AD195" s="167"/>
      <c r="AE195" s="172"/>
      <c r="AF195" s="167"/>
      <c r="AG195" s="167"/>
      <c r="AH195" s="167"/>
      <c r="AI195" s="173"/>
      <c r="AJ195" s="167"/>
      <c r="AK195" s="167"/>
      <c r="AL195" s="167"/>
      <c r="AM195" s="167"/>
      <c r="AN195" s="167"/>
      <c r="AO195" s="172"/>
      <c r="AP195" s="167"/>
      <c r="AQ195" s="167"/>
      <c r="AR195" s="167"/>
      <c r="AS195" s="173"/>
      <c r="AT195" s="167"/>
      <c r="AU195" s="167"/>
      <c r="AV195" s="167"/>
      <c r="AW195" s="167"/>
      <c r="AX195" s="167"/>
      <c r="AY195" s="172"/>
      <c r="AZ195" s="167"/>
      <c r="BA195" s="167"/>
      <c r="BB195" s="167"/>
      <c r="BC195" s="167"/>
      <c r="BD195" s="177"/>
    </row>
    <row r="196" spans="1:56" ht="42" customHeight="1" thickTop="1" thickBot="1">
      <c r="A196" s="180"/>
      <c r="B196" s="195" t="s">
        <v>467</v>
      </c>
      <c r="C196" s="259"/>
      <c r="D196" s="223">
        <f>取組ﾁｪｯｸｼｰﾄ改訂版!L195</f>
        <v>0</v>
      </c>
      <c r="E196" s="178"/>
      <c r="F196" s="167"/>
      <c r="G196" s="167"/>
      <c r="H196" s="167"/>
      <c r="I196" s="167"/>
      <c r="J196" s="167"/>
      <c r="K196" s="172"/>
      <c r="L196" s="167"/>
      <c r="M196" s="167"/>
      <c r="N196" s="167"/>
      <c r="O196" s="173"/>
      <c r="P196" s="167"/>
      <c r="Q196" s="167"/>
      <c r="R196" s="167"/>
      <c r="S196" s="167"/>
      <c r="T196" s="167"/>
      <c r="U196" s="172"/>
      <c r="V196" s="167"/>
      <c r="W196" s="167"/>
      <c r="X196" s="167"/>
      <c r="Y196" s="173"/>
      <c r="Z196" s="167"/>
      <c r="AA196" s="167"/>
      <c r="AB196" s="167"/>
      <c r="AC196" s="167"/>
      <c r="AD196" s="167"/>
      <c r="AE196" s="172"/>
      <c r="AF196" s="167"/>
      <c r="AG196" s="167"/>
      <c r="AH196" s="167"/>
      <c r="AI196" s="173"/>
      <c r="AJ196" s="167"/>
      <c r="AK196" s="167"/>
      <c r="AL196" s="167"/>
      <c r="AM196" s="167"/>
      <c r="AN196" s="167"/>
      <c r="AO196" s="172"/>
      <c r="AP196" s="167"/>
      <c r="AQ196" s="167"/>
      <c r="AR196" s="167"/>
      <c r="AS196" s="173"/>
      <c r="AT196" s="167"/>
      <c r="AU196" s="167"/>
      <c r="AV196" s="167"/>
      <c r="AW196" s="167"/>
      <c r="AX196" s="167"/>
      <c r="AY196" s="172"/>
      <c r="AZ196" s="167"/>
      <c r="BA196" s="167"/>
      <c r="BB196" s="167"/>
      <c r="BC196" s="167"/>
      <c r="BD196" s="177"/>
    </row>
    <row r="197" spans="1:56" ht="15" hidden="1" customHeight="1">
      <c r="A197" s="180"/>
      <c r="B197" s="195"/>
      <c r="C197" s="259" t="s">
        <v>113</v>
      </c>
      <c r="D197" s="223">
        <f>取組ﾁｪｯｸｼｰﾄ改訂版!L196</f>
        <v>0</v>
      </c>
      <c r="E197" s="178"/>
      <c r="F197" s="167"/>
      <c r="G197" s="167"/>
      <c r="H197" s="167"/>
      <c r="I197" s="167"/>
      <c r="J197" s="167"/>
      <c r="K197" s="172"/>
      <c r="L197" s="167"/>
      <c r="M197" s="167"/>
      <c r="N197" s="167"/>
      <c r="O197" s="173"/>
      <c r="P197" s="167"/>
      <c r="Q197" s="167"/>
      <c r="R197" s="167"/>
      <c r="S197" s="167"/>
      <c r="T197" s="167"/>
      <c r="U197" s="172"/>
      <c r="V197" s="167"/>
      <c r="W197" s="167"/>
      <c r="X197" s="167"/>
      <c r="Y197" s="173"/>
      <c r="Z197" s="167"/>
      <c r="AA197" s="167"/>
      <c r="AB197" s="167"/>
      <c r="AC197" s="167"/>
      <c r="AD197" s="167"/>
      <c r="AE197" s="172"/>
      <c r="AF197" s="167"/>
      <c r="AG197" s="167"/>
      <c r="AH197" s="167"/>
      <c r="AI197" s="173"/>
      <c r="AJ197" s="167"/>
      <c r="AK197" s="167"/>
      <c r="AL197" s="167"/>
      <c r="AM197" s="167"/>
      <c r="AN197" s="167"/>
      <c r="AO197" s="172"/>
      <c r="AP197" s="167"/>
      <c r="AQ197" s="167"/>
      <c r="AR197" s="167"/>
      <c r="AS197" s="173"/>
      <c r="AT197" s="167"/>
      <c r="AU197" s="167"/>
      <c r="AV197" s="167"/>
      <c r="AW197" s="167"/>
      <c r="AX197" s="167"/>
      <c r="AY197" s="172"/>
      <c r="AZ197" s="167"/>
      <c r="BA197" s="167"/>
      <c r="BB197" s="167"/>
      <c r="BC197" s="167"/>
      <c r="BD197" s="177"/>
    </row>
    <row r="198" spans="1:56" ht="15" hidden="1" customHeight="1">
      <c r="A198" s="180"/>
      <c r="B198" s="195"/>
      <c r="C198" s="259" t="s">
        <v>114</v>
      </c>
      <c r="D198" s="223">
        <f>取組ﾁｪｯｸｼｰﾄ改訂版!L197</f>
        <v>0</v>
      </c>
      <c r="E198" s="178"/>
      <c r="F198" s="167"/>
      <c r="G198" s="167"/>
      <c r="H198" s="167"/>
      <c r="I198" s="167"/>
      <c r="J198" s="167"/>
      <c r="K198" s="172"/>
      <c r="L198" s="167"/>
      <c r="M198" s="167"/>
      <c r="N198" s="167"/>
      <c r="O198" s="173"/>
      <c r="P198" s="167"/>
      <c r="Q198" s="167"/>
      <c r="R198" s="167"/>
      <c r="S198" s="167"/>
      <c r="T198" s="167"/>
      <c r="U198" s="172"/>
      <c r="V198" s="167"/>
      <c r="W198" s="167"/>
      <c r="X198" s="167"/>
      <c r="Y198" s="173"/>
      <c r="Z198" s="167"/>
      <c r="AA198" s="167"/>
      <c r="AB198" s="167"/>
      <c r="AC198" s="167"/>
      <c r="AD198" s="167"/>
      <c r="AE198" s="172"/>
      <c r="AF198" s="167"/>
      <c r="AG198" s="167"/>
      <c r="AH198" s="167"/>
      <c r="AI198" s="173"/>
      <c r="AJ198" s="167"/>
      <c r="AK198" s="167"/>
      <c r="AL198" s="167"/>
      <c r="AM198" s="167"/>
      <c r="AN198" s="167"/>
      <c r="AO198" s="172"/>
      <c r="AP198" s="167"/>
      <c r="AQ198" s="167"/>
      <c r="AR198" s="167"/>
      <c r="AS198" s="173"/>
      <c r="AT198" s="167"/>
      <c r="AU198" s="167"/>
      <c r="AV198" s="167"/>
      <c r="AW198" s="167"/>
      <c r="AX198" s="167"/>
      <c r="AY198" s="172"/>
      <c r="AZ198" s="167"/>
      <c r="BA198" s="167"/>
      <c r="BB198" s="167"/>
      <c r="BC198" s="167"/>
      <c r="BD198" s="177"/>
    </row>
    <row r="199" spans="1:56" ht="42" customHeight="1" thickTop="1" thickBot="1">
      <c r="A199" s="180"/>
      <c r="B199" s="195" t="s">
        <v>468</v>
      </c>
      <c r="C199" s="259"/>
      <c r="D199" s="223">
        <f>取組ﾁｪｯｸｼｰﾄ改訂版!L198</f>
        <v>0</v>
      </c>
      <c r="E199" s="178"/>
      <c r="F199" s="167"/>
      <c r="G199" s="167"/>
      <c r="H199" s="167"/>
      <c r="I199" s="167"/>
      <c r="J199" s="167"/>
      <c r="K199" s="172"/>
      <c r="L199" s="167"/>
      <c r="M199" s="167"/>
      <c r="N199" s="167"/>
      <c r="O199" s="173"/>
      <c r="P199" s="167"/>
      <c r="Q199" s="167"/>
      <c r="R199" s="167"/>
      <c r="S199" s="167"/>
      <c r="T199" s="167"/>
      <c r="U199" s="172"/>
      <c r="V199" s="167"/>
      <c r="W199" s="167"/>
      <c r="X199" s="167"/>
      <c r="Y199" s="173"/>
      <c r="Z199" s="167"/>
      <c r="AA199" s="167"/>
      <c r="AB199" s="167"/>
      <c r="AC199" s="167"/>
      <c r="AD199" s="167"/>
      <c r="AE199" s="172"/>
      <c r="AF199" s="167"/>
      <c r="AG199" s="167"/>
      <c r="AH199" s="167"/>
      <c r="AI199" s="173"/>
      <c r="AJ199" s="167"/>
      <c r="AK199" s="167"/>
      <c r="AL199" s="167"/>
      <c r="AM199" s="167"/>
      <c r="AN199" s="167"/>
      <c r="AO199" s="172"/>
      <c r="AP199" s="167"/>
      <c r="AQ199" s="167"/>
      <c r="AR199" s="167"/>
      <c r="AS199" s="173"/>
      <c r="AT199" s="167"/>
      <c r="AU199" s="167"/>
      <c r="AV199" s="167"/>
      <c r="AW199" s="167"/>
      <c r="AX199" s="167"/>
      <c r="AY199" s="172"/>
      <c r="AZ199" s="167"/>
      <c r="BA199" s="167"/>
      <c r="BB199" s="167"/>
      <c r="BC199" s="167"/>
      <c r="BD199" s="177"/>
    </row>
    <row r="200" spans="1:56" ht="15" hidden="1" customHeight="1">
      <c r="A200" s="180"/>
      <c r="B200" s="195"/>
      <c r="C200" s="259" t="s">
        <v>115</v>
      </c>
      <c r="D200" s="223">
        <f>取組ﾁｪｯｸｼｰﾄ改訂版!L199</f>
        <v>0</v>
      </c>
      <c r="E200" s="178"/>
      <c r="F200" s="167"/>
      <c r="G200" s="167"/>
      <c r="H200" s="167"/>
      <c r="I200" s="167"/>
      <c r="J200" s="167"/>
      <c r="K200" s="172"/>
      <c r="L200" s="167"/>
      <c r="M200" s="167"/>
      <c r="N200" s="167"/>
      <c r="O200" s="173"/>
      <c r="P200" s="167"/>
      <c r="Q200" s="167"/>
      <c r="R200" s="167"/>
      <c r="S200" s="167"/>
      <c r="T200" s="167"/>
      <c r="U200" s="172"/>
      <c r="V200" s="167"/>
      <c r="W200" s="167"/>
      <c r="X200" s="167"/>
      <c r="Y200" s="173"/>
      <c r="Z200" s="167"/>
      <c r="AA200" s="167"/>
      <c r="AB200" s="167"/>
      <c r="AC200" s="167"/>
      <c r="AD200" s="167"/>
      <c r="AE200" s="172"/>
      <c r="AF200" s="167"/>
      <c r="AG200" s="167"/>
      <c r="AH200" s="167"/>
      <c r="AI200" s="173"/>
      <c r="AJ200" s="167"/>
      <c r="AK200" s="167"/>
      <c r="AL200" s="167"/>
      <c r="AM200" s="167"/>
      <c r="AN200" s="167"/>
      <c r="AO200" s="172"/>
      <c r="AP200" s="167"/>
      <c r="AQ200" s="167"/>
      <c r="AR200" s="167"/>
      <c r="AS200" s="173"/>
      <c r="AT200" s="167"/>
      <c r="AU200" s="167"/>
      <c r="AV200" s="167"/>
      <c r="AW200" s="167"/>
      <c r="AX200" s="167"/>
      <c r="AY200" s="172"/>
      <c r="AZ200" s="167"/>
      <c r="BA200" s="167"/>
      <c r="BB200" s="167"/>
      <c r="BC200" s="167"/>
      <c r="BD200" s="177"/>
    </row>
    <row r="201" spans="1:56" ht="42" customHeight="1" thickTop="1" thickBot="1">
      <c r="A201" s="180"/>
      <c r="B201" s="195" t="s">
        <v>469</v>
      </c>
      <c r="C201" s="259"/>
      <c r="D201" s="223">
        <f>取組ﾁｪｯｸｼｰﾄ改訂版!L200</f>
        <v>0</v>
      </c>
      <c r="E201" s="178"/>
      <c r="F201" s="167"/>
      <c r="G201" s="167"/>
      <c r="H201" s="167"/>
      <c r="I201" s="167"/>
      <c r="J201" s="167"/>
      <c r="K201" s="172"/>
      <c r="L201" s="167"/>
      <c r="M201" s="167"/>
      <c r="N201" s="167"/>
      <c r="O201" s="173"/>
      <c r="P201" s="167"/>
      <c r="Q201" s="167"/>
      <c r="R201" s="167"/>
      <c r="S201" s="167"/>
      <c r="T201" s="167"/>
      <c r="U201" s="172"/>
      <c r="V201" s="167"/>
      <c r="W201" s="167"/>
      <c r="X201" s="167"/>
      <c r="Y201" s="173"/>
      <c r="Z201" s="167"/>
      <c r="AA201" s="167"/>
      <c r="AB201" s="167"/>
      <c r="AC201" s="167"/>
      <c r="AD201" s="167"/>
      <c r="AE201" s="172"/>
      <c r="AF201" s="167"/>
      <c r="AG201" s="167"/>
      <c r="AH201" s="167"/>
      <c r="AI201" s="173"/>
      <c r="AJ201" s="167"/>
      <c r="AK201" s="167"/>
      <c r="AL201" s="167"/>
      <c r="AM201" s="167"/>
      <c r="AN201" s="167"/>
      <c r="AO201" s="172"/>
      <c r="AP201" s="167"/>
      <c r="AQ201" s="167"/>
      <c r="AR201" s="167"/>
      <c r="AS201" s="173"/>
      <c r="AT201" s="167"/>
      <c r="AU201" s="167"/>
      <c r="AV201" s="167"/>
      <c r="AW201" s="167"/>
      <c r="AX201" s="167"/>
      <c r="AY201" s="172"/>
      <c r="AZ201" s="167"/>
      <c r="BA201" s="167"/>
      <c r="BB201" s="167"/>
      <c r="BC201" s="167"/>
      <c r="BD201" s="177"/>
    </row>
    <row r="202" spans="1:56" ht="15" hidden="1" customHeight="1">
      <c r="A202" s="180"/>
      <c r="B202" s="195"/>
      <c r="C202" s="259" t="s">
        <v>116</v>
      </c>
      <c r="D202" s="223">
        <f>取組ﾁｪｯｸｼｰﾄ改訂版!L201</f>
        <v>0</v>
      </c>
      <c r="E202" s="178"/>
      <c r="F202" s="167"/>
      <c r="G202" s="167"/>
      <c r="H202" s="167"/>
      <c r="I202" s="167"/>
      <c r="J202" s="167"/>
      <c r="K202" s="172"/>
      <c r="L202" s="167"/>
      <c r="M202" s="167"/>
      <c r="N202" s="167"/>
      <c r="O202" s="173"/>
      <c r="P202" s="167"/>
      <c r="Q202" s="167"/>
      <c r="R202" s="167"/>
      <c r="S202" s="167"/>
      <c r="T202" s="167"/>
      <c r="U202" s="172"/>
      <c r="V202" s="167"/>
      <c r="W202" s="167"/>
      <c r="X202" s="167"/>
      <c r="Y202" s="173"/>
      <c r="Z202" s="167"/>
      <c r="AA202" s="167"/>
      <c r="AB202" s="167"/>
      <c r="AC202" s="167"/>
      <c r="AD202" s="167"/>
      <c r="AE202" s="172"/>
      <c r="AF202" s="167"/>
      <c r="AG202" s="167"/>
      <c r="AH202" s="167"/>
      <c r="AI202" s="173"/>
      <c r="AJ202" s="167"/>
      <c r="AK202" s="167"/>
      <c r="AL202" s="167"/>
      <c r="AM202" s="167"/>
      <c r="AN202" s="167"/>
      <c r="AO202" s="172"/>
      <c r="AP202" s="167"/>
      <c r="AQ202" s="167"/>
      <c r="AR202" s="167"/>
      <c r="AS202" s="173"/>
      <c r="AT202" s="167"/>
      <c r="AU202" s="167"/>
      <c r="AV202" s="167"/>
      <c r="AW202" s="167"/>
      <c r="AX202" s="167"/>
      <c r="AY202" s="172"/>
      <c r="AZ202" s="167"/>
      <c r="BA202" s="167"/>
      <c r="BB202" s="167"/>
      <c r="BC202" s="167"/>
      <c r="BD202" s="177"/>
    </row>
    <row r="203" spans="1:56" ht="15" hidden="1" customHeight="1">
      <c r="A203" s="180"/>
      <c r="B203" s="195"/>
      <c r="C203" s="259" t="s">
        <v>179</v>
      </c>
      <c r="D203" s="223">
        <f>取組ﾁｪｯｸｼｰﾄ改訂版!L202</f>
        <v>0</v>
      </c>
      <c r="E203" s="178"/>
      <c r="F203" s="167"/>
      <c r="G203" s="167"/>
      <c r="H203" s="167"/>
      <c r="I203" s="167"/>
      <c r="J203" s="167"/>
      <c r="K203" s="172"/>
      <c r="L203" s="167"/>
      <c r="M203" s="167"/>
      <c r="N203" s="167"/>
      <c r="O203" s="173"/>
      <c r="P203" s="167"/>
      <c r="Q203" s="167"/>
      <c r="R203" s="167"/>
      <c r="S203" s="167"/>
      <c r="T203" s="167"/>
      <c r="U203" s="172"/>
      <c r="V203" s="167"/>
      <c r="W203" s="167"/>
      <c r="X203" s="167"/>
      <c r="Y203" s="173"/>
      <c r="Z203" s="167"/>
      <c r="AA203" s="167"/>
      <c r="AB203" s="167"/>
      <c r="AC203" s="167"/>
      <c r="AD203" s="167"/>
      <c r="AE203" s="172"/>
      <c r="AF203" s="167"/>
      <c r="AG203" s="167"/>
      <c r="AH203" s="167"/>
      <c r="AI203" s="173"/>
      <c r="AJ203" s="167"/>
      <c r="AK203" s="167"/>
      <c r="AL203" s="167"/>
      <c r="AM203" s="167"/>
      <c r="AN203" s="167"/>
      <c r="AO203" s="172"/>
      <c r="AP203" s="167"/>
      <c r="AQ203" s="167"/>
      <c r="AR203" s="167"/>
      <c r="AS203" s="173"/>
      <c r="AT203" s="167"/>
      <c r="AU203" s="167"/>
      <c r="AV203" s="167"/>
      <c r="AW203" s="167"/>
      <c r="AX203" s="167"/>
      <c r="AY203" s="172"/>
      <c r="AZ203" s="167"/>
      <c r="BA203" s="167"/>
      <c r="BB203" s="167"/>
      <c r="BC203" s="167"/>
      <c r="BD203" s="177"/>
    </row>
    <row r="204" spans="1:56" ht="15" hidden="1" customHeight="1">
      <c r="A204" s="180"/>
      <c r="B204" s="195"/>
      <c r="C204" s="259" t="s">
        <v>349</v>
      </c>
      <c r="D204" s="223">
        <f>取組ﾁｪｯｸｼｰﾄ改訂版!L203</f>
        <v>0</v>
      </c>
      <c r="E204" s="178"/>
      <c r="F204" s="167"/>
      <c r="G204" s="167"/>
      <c r="H204" s="167"/>
      <c r="I204" s="167"/>
      <c r="J204" s="167"/>
      <c r="K204" s="172"/>
      <c r="L204" s="167"/>
      <c r="M204" s="167"/>
      <c r="N204" s="167"/>
      <c r="O204" s="173"/>
      <c r="P204" s="167"/>
      <c r="Q204" s="167"/>
      <c r="R204" s="167"/>
      <c r="S204" s="167"/>
      <c r="T204" s="167"/>
      <c r="U204" s="172"/>
      <c r="V204" s="167"/>
      <c r="W204" s="167"/>
      <c r="X204" s="167"/>
      <c r="Y204" s="173"/>
      <c r="Z204" s="167"/>
      <c r="AA204" s="167"/>
      <c r="AB204" s="167"/>
      <c r="AC204" s="167"/>
      <c r="AD204" s="167"/>
      <c r="AE204" s="172"/>
      <c r="AF204" s="167"/>
      <c r="AG204" s="167"/>
      <c r="AH204" s="167"/>
      <c r="AI204" s="173"/>
      <c r="AJ204" s="167"/>
      <c r="AK204" s="167"/>
      <c r="AL204" s="167"/>
      <c r="AM204" s="167"/>
      <c r="AN204" s="167"/>
      <c r="AO204" s="172"/>
      <c r="AP204" s="167"/>
      <c r="AQ204" s="167"/>
      <c r="AR204" s="167"/>
      <c r="AS204" s="173"/>
      <c r="AT204" s="167"/>
      <c r="AU204" s="167"/>
      <c r="AV204" s="167"/>
      <c r="AW204" s="167"/>
      <c r="AX204" s="167"/>
      <c r="AY204" s="172"/>
      <c r="AZ204" s="167"/>
      <c r="BA204" s="167"/>
      <c r="BB204" s="167"/>
      <c r="BC204" s="167"/>
      <c r="BD204" s="177"/>
    </row>
    <row r="205" spans="1:56" ht="15" hidden="1" customHeight="1">
      <c r="A205" s="180"/>
      <c r="B205" s="195"/>
      <c r="C205" s="259" t="s">
        <v>350</v>
      </c>
      <c r="D205" s="223">
        <f>取組ﾁｪｯｸｼｰﾄ改訂版!L204</f>
        <v>0</v>
      </c>
      <c r="E205" s="178"/>
      <c r="F205" s="167"/>
      <c r="G205" s="167"/>
      <c r="H205" s="167"/>
      <c r="I205" s="167"/>
      <c r="J205" s="167"/>
      <c r="K205" s="172"/>
      <c r="L205" s="167"/>
      <c r="M205" s="167"/>
      <c r="N205" s="167"/>
      <c r="O205" s="173"/>
      <c r="P205" s="167"/>
      <c r="Q205" s="167"/>
      <c r="R205" s="167"/>
      <c r="S205" s="167"/>
      <c r="T205" s="167"/>
      <c r="U205" s="172"/>
      <c r="V205" s="167"/>
      <c r="W205" s="167"/>
      <c r="X205" s="167"/>
      <c r="Y205" s="173"/>
      <c r="Z205" s="167"/>
      <c r="AA205" s="167"/>
      <c r="AB205" s="167"/>
      <c r="AC205" s="167"/>
      <c r="AD205" s="167"/>
      <c r="AE205" s="172"/>
      <c r="AF205" s="167"/>
      <c r="AG205" s="167"/>
      <c r="AH205" s="167"/>
      <c r="AI205" s="173"/>
      <c r="AJ205" s="167"/>
      <c r="AK205" s="167"/>
      <c r="AL205" s="167"/>
      <c r="AM205" s="167"/>
      <c r="AN205" s="167"/>
      <c r="AO205" s="172"/>
      <c r="AP205" s="167"/>
      <c r="AQ205" s="167"/>
      <c r="AR205" s="167"/>
      <c r="AS205" s="173"/>
      <c r="AT205" s="167"/>
      <c r="AU205" s="167"/>
      <c r="AV205" s="167"/>
      <c r="AW205" s="167"/>
      <c r="AX205" s="167"/>
      <c r="AY205" s="172"/>
      <c r="AZ205" s="167"/>
      <c r="BA205" s="167"/>
      <c r="BB205" s="167"/>
      <c r="BC205" s="167"/>
      <c r="BD205" s="177"/>
    </row>
    <row r="206" spans="1:56" ht="42" customHeight="1" thickTop="1" thickBot="1">
      <c r="A206" s="180"/>
      <c r="B206" s="195" t="s">
        <v>470</v>
      </c>
      <c r="C206" s="259"/>
      <c r="D206" s="223">
        <f>取組ﾁｪｯｸｼｰﾄ改訂版!L205</f>
        <v>0</v>
      </c>
      <c r="E206" s="178"/>
      <c r="F206" s="167"/>
      <c r="G206" s="167"/>
      <c r="H206" s="167"/>
      <c r="I206" s="167"/>
      <c r="J206" s="167"/>
      <c r="K206" s="172"/>
      <c r="L206" s="167"/>
      <c r="M206" s="167"/>
      <c r="N206" s="167"/>
      <c r="O206" s="173"/>
      <c r="P206" s="167"/>
      <c r="Q206" s="167"/>
      <c r="R206" s="167"/>
      <c r="S206" s="167"/>
      <c r="T206" s="167"/>
      <c r="U206" s="172"/>
      <c r="V206" s="167"/>
      <c r="W206" s="167"/>
      <c r="X206" s="167"/>
      <c r="Y206" s="173"/>
      <c r="Z206" s="167"/>
      <c r="AA206" s="167"/>
      <c r="AB206" s="167"/>
      <c r="AC206" s="167"/>
      <c r="AD206" s="167"/>
      <c r="AE206" s="172"/>
      <c r="AF206" s="167"/>
      <c r="AG206" s="167"/>
      <c r="AH206" s="167"/>
      <c r="AI206" s="173"/>
      <c r="AJ206" s="167"/>
      <c r="AK206" s="167"/>
      <c r="AL206" s="167"/>
      <c r="AM206" s="167"/>
      <c r="AN206" s="167"/>
      <c r="AO206" s="172"/>
      <c r="AP206" s="167"/>
      <c r="AQ206" s="167"/>
      <c r="AR206" s="167"/>
      <c r="AS206" s="173"/>
      <c r="AT206" s="167"/>
      <c r="AU206" s="167"/>
      <c r="AV206" s="167"/>
      <c r="AW206" s="167"/>
      <c r="AX206" s="167"/>
      <c r="AY206" s="172"/>
      <c r="AZ206" s="167"/>
      <c r="BA206" s="167"/>
      <c r="BB206" s="167"/>
      <c r="BC206" s="167"/>
      <c r="BD206" s="177"/>
    </row>
    <row r="207" spans="1:56" ht="15" hidden="1" customHeight="1">
      <c r="A207" s="180"/>
      <c r="B207" s="195"/>
      <c r="C207" s="259" t="s">
        <v>117</v>
      </c>
      <c r="D207" s="223">
        <f>取組ﾁｪｯｸｼｰﾄ改訂版!L206</f>
        <v>0</v>
      </c>
      <c r="E207" s="178"/>
      <c r="F207" s="167"/>
      <c r="G207" s="167"/>
      <c r="H207" s="167"/>
      <c r="I207" s="167"/>
      <c r="J207" s="167"/>
      <c r="K207" s="172"/>
      <c r="L207" s="167"/>
      <c r="M207" s="167"/>
      <c r="N207" s="167"/>
      <c r="O207" s="173"/>
      <c r="P207" s="167"/>
      <c r="Q207" s="167"/>
      <c r="R207" s="167"/>
      <c r="S207" s="167"/>
      <c r="T207" s="167"/>
      <c r="U207" s="172"/>
      <c r="V207" s="167"/>
      <c r="W207" s="167"/>
      <c r="X207" s="167"/>
      <c r="Y207" s="173"/>
      <c r="Z207" s="167"/>
      <c r="AA207" s="167"/>
      <c r="AB207" s="167"/>
      <c r="AC207" s="167"/>
      <c r="AD207" s="167"/>
      <c r="AE207" s="172"/>
      <c r="AF207" s="167"/>
      <c r="AG207" s="167"/>
      <c r="AH207" s="167"/>
      <c r="AI207" s="173"/>
      <c r="AJ207" s="167"/>
      <c r="AK207" s="167"/>
      <c r="AL207" s="167"/>
      <c r="AM207" s="167"/>
      <c r="AN207" s="167"/>
      <c r="AO207" s="172"/>
      <c r="AP207" s="167"/>
      <c r="AQ207" s="167"/>
      <c r="AR207" s="167"/>
      <c r="AS207" s="173"/>
      <c r="AT207" s="167"/>
      <c r="AU207" s="167"/>
      <c r="AV207" s="167"/>
      <c r="AW207" s="167"/>
      <c r="AX207" s="167"/>
      <c r="AY207" s="172"/>
      <c r="AZ207" s="167"/>
      <c r="BA207" s="167"/>
      <c r="BB207" s="167"/>
      <c r="BC207" s="167"/>
      <c r="BD207" s="177"/>
    </row>
    <row r="208" spans="1:56" ht="15" hidden="1" customHeight="1">
      <c r="A208" s="180"/>
      <c r="B208" s="195"/>
      <c r="C208" s="259" t="s">
        <v>410</v>
      </c>
      <c r="D208" s="223">
        <f>取組ﾁｪｯｸｼｰﾄ改訂版!L207</f>
        <v>0</v>
      </c>
      <c r="E208" s="178"/>
      <c r="F208" s="167"/>
      <c r="G208" s="167"/>
      <c r="H208" s="167"/>
      <c r="I208" s="167"/>
      <c r="J208" s="167"/>
      <c r="K208" s="172"/>
      <c r="L208" s="167"/>
      <c r="M208" s="167"/>
      <c r="N208" s="167"/>
      <c r="O208" s="173"/>
      <c r="P208" s="167"/>
      <c r="Q208" s="167"/>
      <c r="R208" s="167"/>
      <c r="S208" s="167"/>
      <c r="T208" s="167"/>
      <c r="U208" s="172"/>
      <c r="V208" s="167"/>
      <c r="W208" s="167"/>
      <c r="X208" s="167"/>
      <c r="Y208" s="173"/>
      <c r="Z208" s="167"/>
      <c r="AA208" s="167"/>
      <c r="AB208" s="167"/>
      <c r="AC208" s="167"/>
      <c r="AD208" s="167"/>
      <c r="AE208" s="172"/>
      <c r="AF208" s="167"/>
      <c r="AG208" s="167"/>
      <c r="AH208" s="167"/>
      <c r="AI208" s="173"/>
      <c r="AJ208" s="167"/>
      <c r="AK208" s="167"/>
      <c r="AL208" s="167"/>
      <c r="AM208" s="167"/>
      <c r="AN208" s="167"/>
      <c r="AO208" s="172"/>
      <c r="AP208" s="167"/>
      <c r="AQ208" s="167"/>
      <c r="AR208" s="167"/>
      <c r="AS208" s="173"/>
      <c r="AT208" s="167"/>
      <c r="AU208" s="167"/>
      <c r="AV208" s="167"/>
      <c r="AW208" s="167"/>
      <c r="AX208" s="167"/>
      <c r="AY208" s="172"/>
      <c r="AZ208" s="167"/>
      <c r="BA208" s="167"/>
      <c r="BB208" s="167"/>
      <c r="BC208" s="167"/>
      <c r="BD208" s="177"/>
    </row>
    <row r="209" spans="1:56" ht="15" hidden="1" customHeight="1">
      <c r="A209" s="180"/>
      <c r="B209" s="195"/>
      <c r="C209" s="259" t="s">
        <v>119</v>
      </c>
      <c r="D209" s="223">
        <f>取組ﾁｪｯｸｼｰﾄ改訂版!L208</f>
        <v>0</v>
      </c>
      <c r="E209" s="178"/>
      <c r="F209" s="167"/>
      <c r="G209" s="167"/>
      <c r="H209" s="167"/>
      <c r="I209" s="167"/>
      <c r="J209" s="167"/>
      <c r="K209" s="172"/>
      <c r="L209" s="167"/>
      <c r="M209" s="167"/>
      <c r="N209" s="167"/>
      <c r="O209" s="173"/>
      <c r="P209" s="167"/>
      <c r="Q209" s="167"/>
      <c r="R209" s="167"/>
      <c r="S209" s="167"/>
      <c r="T209" s="167"/>
      <c r="U209" s="172"/>
      <c r="V209" s="167"/>
      <c r="W209" s="167"/>
      <c r="X209" s="167"/>
      <c r="Y209" s="173"/>
      <c r="Z209" s="167"/>
      <c r="AA209" s="167"/>
      <c r="AB209" s="167"/>
      <c r="AC209" s="167"/>
      <c r="AD209" s="167"/>
      <c r="AE209" s="172"/>
      <c r="AF209" s="167"/>
      <c r="AG209" s="167"/>
      <c r="AH209" s="167"/>
      <c r="AI209" s="173"/>
      <c r="AJ209" s="167"/>
      <c r="AK209" s="167"/>
      <c r="AL209" s="167"/>
      <c r="AM209" s="167"/>
      <c r="AN209" s="167"/>
      <c r="AO209" s="172"/>
      <c r="AP209" s="167"/>
      <c r="AQ209" s="167"/>
      <c r="AR209" s="167"/>
      <c r="AS209" s="173"/>
      <c r="AT209" s="167"/>
      <c r="AU209" s="167"/>
      <c r="AV209" s="167"/>
      <c r="AW209" s="167"/>
      <c r="AX209" s="167"/>
      <c r="AY209" s="172"/>
      <c r="AZ209" s="167"/>
      <c r="BA209" s="167"/>
      <c r="BB209" s="167"/>
      <c r="BC209" s="167"/>
      <c r="BD209" s="177"/>
    </row>
    <row r="210" spans="1:56" ht="15" hidden="1" customHeight="1">
      <c r="A210" s="180"/>
      <c r="B210" s="195"/>
      <c r="C210" s="259" t="s">
        <v>118</v>
      </c>
      <c r="D210" s="223">
        <f>取組ﾁｪｯｸｼｰﾄ改訂版!L209</f>
        <v>0</v>
      </c>
      <c r="E210" s="178"/>
      <c r="F210" s="167"/>
      <c r="G210" s="167"/>
      <c r="H210" s="167"/>
      <c r="I210" s="167"/>
      <c r="J210" s="167"/>
      <c r="K210" s="172"/>
      <c r="L210" s="167"/>
      <c r="M210" s="167"/>
      <c r="N210" s="167"/>
      <c r="O210" s="173"/>
      <c r="P210" s="167"/>
      <c r="Q210" s="167"/>
      <c r="R210" s="167"/>
      <c r="S210" s="167"/>
      <c r="T210" s="167"/>
      <c r="U210" s="172"/>
      <c r="V210" s="167"/>
      <c r="W210" s="167"/>
      <c r="X210" s="167"/>
      <c r="Y210" s="173"/>
      <c r="Z210" s="167"/>
      <c r="AA210" s="167"/>
      <c r="AB210" s="167"/>
      <c r="AC210" s="167"/>
      <c r="AD210" s="167"/>
      <c r="AE210" s="172"/>
      <c r="AF210" s="167"/>
      <c r="AG210" s="167"/>
      <c r="AH210" s="167"/>
      <c r="AI210" s="173"/>
      <c r="AJ210" s="167"/>
      <c r="AK210" s="167"/>
      <c r="AL210" s="167"/>
      <c r="AM210" s="167"/>
      <c r="AN210" s="167"/>
      <c r="AO210" s="172"/>
      <c r="AP210" s="167"/>
      <c r="AQ210" s="167"/>
      <c r="AR210" s="167"/>
      <c r="AS210" s="173"/>
      <c r="AT210" s="167"/>
      <c r="AU210" s="167"/>
      <c r="AV210" s="167"/>
      <c r="AW210" s="167"/>
      <c r="AX210" s="167"/>
      <c r="AY210" s="172"/>
      <c r="AZ210" s="167"/>
      <c r="BA210" s="167"/>
      <c r="BB210" s="167"/>
      <c r="BC210" s="167"/>
      <c r="BD210" s="177"/>
    </row>
    <row r="211" spans="1:56" ht="15" hidden="1" customHeight="1">
      <c r="A211" s="180"/>
      <c r="B211" s="195"/>
      <c r="C211" s="259" t="s">
        <v>120</v>
      </c>
      <c r="D211" s="223">
        <f>取組ﾁｪｯｸｼｰﾄ改訂版!L210</f>
        <v>0</v>
      </c>
      <c r="E211" s="178"/>
      <c r="F211" s="167"/>
      <c r="G211" s="167"/>
      <c r="H211" s="167"/>
      <c r="I211" s="167"/>
      <c r="J211" s="167"/>
      <c r="K211" s="172"/>
      <c r="L211" s="167"/>
      <c r="M211" s="167"/>
      <c r="N211" s="167"/>
      <c r="O211" s="173"/>
      <c r="P211" s="167"/>
      <c r="Q211" s="167"/>
      <c r="R211" s="167"/>
      <c r="S211" s="167"/>
      <c r="T211" s="167"/>
      <c r="U211" s="172"/>
      <c r="V211" s="167"/>
      <c r="W211" s="167"/>
      <c r="X211" s="167"/>
      <c r="Y211" s="173"/>
      <c r="Z211" s="167"/>
      <c r="AA211" s="167"/>
      <c r="AB211" s="167"/>
      <c r="AC211" s="167"/>
      <c r="AD211" s="167"/>
      <c r="AE211" s="172"/>
      <c r="AF211" s="167"/>
      <c r="AG211" s="167"/>
      <c r="AH211" s="167"/>
      <c r="AI211" s="173"/>
      <c r="AJ211" s="167"/>
      <c r="AK211" s="167"/>
      <c r="AL211" s="167"/>
      <c r="AM211" s="167"/>
      <c r="AN211" s="167"/>
      <c r="AO211" s="172"/>
      <c r="AP211" s="167"/>
      <c r="AQ211" s="167"/>
      <c r="AR211" s="167"/>
      <c r="AS211" s="173"/>
      <c r="AT211" s="167"/>
      <c r="AU211" s="167"/>
      <c r="AV211" s="167"/>
      <c r="AW211" s="167"/>
      <c r="AX211" s="167"/>
      <c r="AY211" s="172"/>
      <c r="AZ211" s="167"/>
      <c r="BA211" s="167"/>
      <c r="BB211" s="167"/>
      <c r="BC211" s="167"/>
      <c r="BD211" s="177"/>
    </row>
    <row r="212" spans="1:56" ht="42" customHeight="1" thickTop="1" thickBot="1">
      <c r="A212" s="180"/>
      <c r="B212" s="195" t="s">
        <v>471</v>
      </c>
      <c r="C212" s="259"/>
      <c r="D212" s="223">
        <f>取組ﾁｪｯｸｼｰﾄ改訂版!L211</f>
        <v>0</v>
      </c>
      <c r="E212" s="178"/>
      <c r="F212" s="167"/>
      <c r="G212" s="167"/>
      <c r="H212" s="167"/>
      <c r="I212" s="167"/>
      <c r="J212" s="167"/>
      <c r="K212" s="172"/>
      <c r="L212" s="167"/>
      <c r="M212" s="167"/>
      <c r="N212" s="167"/>
      <c r="O212" s="173"/>
      <c r="P212" s="167"/>
      <c r="Q212" s="167"/>
      <c r="R212" s="167"/>
      <c r="S212" s="167"/>
      <c r="T212" s="167"/>
      <c r="U212" s="172"/>
      <c r="V212" s="167"/>
      <c r="W212" s="167"/>
      <c r="X212" s="167"/>
      <c r="Y212" s="173"/>
      <c r="Z212" s="167"/>
      <c r="AA212" s="167"/>
      <c r="AB212" s="167"/>
      <c r="AC212" s="167"/>
      <c r="AD212" s="167"/>
      <c r="AE212" s="172"/>
      <c r="AF212" s="167"/>
      <c r="AG212" s="167"/>
      <c r="AH212" s="167"/>
      <c r="AI212" s="173"/>
      <c r="AJ212" s="167"/>
      <c r="AK212" s="167"/>
      <c r="AL212" s="167"/>
      <c r="AM212" s="167"/>
      <c r="AN212" s="167"/>
      <c r="AO212" s="172"/>
      <c r="AP212" s="167"/>
      <c r="AQ212" s="167"/>
      <c r="AR212" s="167"/>
      <c r="AS212" s="173"/>
      <c r="AT212" s="167"/>
      <c r="AU212" s="167"/>
      <c r="AV212" s="167"/>
      <c r="AW212" s="167"/>
      <c r="AX212" s="167"/>
      <c r="AY212" s="172"/>
      <c r="AZ212" s="167"/>
      <c r="BA212" s="167"/>
      <c r="BB212" s="167"/>
      <c r="BC212" s="167"/>
      <c r="BD212" s="177"/>
    </row>
    <row r="213" spans="1:56" ht="15" hidden="1" customHeight="1">
      <c r="A213" s="180"/>
      <c r="B213" s="195"/>
      <c r="C213" s="259" t="s">
        <v>121</v>
      </c>
      <c r="D213" s="223">
        <f>取組ﾁｪｯｸｼｰﾄ改訂版!L212</f>
        <v>0</v>
      </c>
      <c r="E213" s="178"/>
      <c r="F213" s="167"/>
      <c r="G213" s="167"/>
      <c r="H213" s="167"/>
      <c r="I213" s="167"/>
      <c r="J213" s="167"/>
      <c r="K213" s="172"/>
      <c r="L213" s="167"/>
      <c r="M213" s="167"/>
      <c r="N213" s="167"/>
      <c r="O213" s="173"/>
      <c r="P213" s="167"/>
      <c r="Q213" s="167"/>
      <c r="R213" s="167"/>
      <c r="S213" s="167"/>
      <c r="T213" s="167"/>
      <c r="U213" s="172"/>
      <c r="V213" s="167"/>
      <c r="W213" s="167"/>
      <c r="X213" s="167"/>
      <c r="Y213" s="173"/>
      <c r="Z213" s="167"/>
      <c r="AA213" s="167"/>
      <c r="AB213" s="167"/>
      <c r="AC213" s="167"/>
      <c r="AD213" s="167"/>
      <c r="AE213" s="172"/>
      <c r="AF213" s="167"/>
      <c r="AG213" s="167"/>
      <c r="AH213" s="167"/>
      <c r="AI213" s="173"/>
      <c r="AJ213" s="167"/>
      <c r="AK213" s="167"/>
      <c r="AL213" s="167"/>
      <c r="AM213" s="167"/>
      <c r="AN213" s="167"/>
      <c r="AO213" s="172"/>
      <c r="AP213" s="167"/>
      <c r="AQ213" s="167"/>
      <c r="AR213" s="167"/>
      <c r="AS213" s="173"/>
      <c r="AT213" s="167"/>
      <c r="AU213" s="167"/>
      <c r="AV213" s="167"/>
      <c r="AW213" s="167"/>
      <c r="AX213" s="167"/>
      <c r="AY213" s="172"/>
      <c r="AZ213" s="167"/>
      <c r="BA213" s="167"/>
      <c r="BB213" s="167"/>
      <c r="BC213" s="167"/>
      <c r="BD213" s="177"/>
    </row>
    <row r="214" spans="1:56" ht="15" hidden="1" customHeight="1">
      <c r="A214" s="180"/>
      <c r="B214" s="195"/>
      <c r="C214" s="259" t="s">
        <v>411</v>
      </c>
      <c r="D214" s="223">
        <f>取組ﾁｪｯｸｼｰﾄ改訂版!L213</f>
        <v>0</v>
      </c>
      <c r="E214" s="178"/>
      <c r="F214" s="167"/>
      <c r="G214" s="167"/>
      <c r="H214" s="167"/>
      <c r="I214" s="167"/>
      <c r="J214" s="167"/>
      <c r="K214" s="172"/>
      <c r="L214" s="167"/>
      <c r="M214" s="167"/>
      <c r="N214" s="167"/>
      <c r="O214" s="173"/>
      <c r="P214" s="167"/>
      <c r="Q214" s="167"/>
      <c r="R214" s="167"/>
      <c r="S214" s="167"/>
      <c r="T214" s="167"/>
      <c r="U214" s="172"/>
      <c r="V214" s="167"/>
      <c r="W214" s="167"/>
      <c r="X214" s="167"/>
      <c r="Y214" s="173"/>
      <c r="Z214" s="167"/>
      <c r="AA214" s="167"/>
      <c r="AB214" s="167"/>
      <c r="AC214" s="167"/>
      <c r="AD214" s="167"/>
      <c r="AE214" s="172"/>
      <c r="AF214" s="167"/>
      <c r="AG214" s="167"/>
      <c r="AH214" s="167"/>
      <c r="AI214" s="173"/>
      <c r="AJ214" s="167"/>
      <c r="AK214" s="167"/>
      <c r="AL214" s="167"/>
      <c r="AM214" s="167"/>
      <c r="AN214" s="167"/>
      <c r="AO214" s="172"/>
      <c r="AP214" s="167"/>
      <c r="AQ214" s="167"/>
      <c r="AR214" s="167"/>
      <c r="AS214" s="173"/>
      <c r="AT214" s="167"/>
      <c r="AU214" s="167"/>
      <c r="AV214" s="167"/>
      <c r="AW214" s="167"/>
      <c r="AX214" s="167"/>
      <c r="AY214" s="172"/>
      <c r="AZ214" s="167"/>
      <c r="BA214" s="167"/>
      <c r="BB214" s="167"/>
      <c r="BC214" s="167"/>
      <c r="BD214" s="177"/>
    </row>
    <row r="215" spans="1:56" ht="42" customHeight="1" thickTop="1" thickBot="1">
      <c r="A215" s="180"/>
      <c r="B215" s="195" t="s">
        <v>472</v>
      </c>
      <c r="C215" s="259"/>
      <c r="D215" s="223">
        <f>取組ﾁｪｯｸｼｰﾄ改訂版!L214</f>
        <v>0</v>
      </c>
      <c r="E215" s="178"/>
      <c r="F215" s="167"/>
      <c r="G215" s="167"/>
      <c r="H215" s="167"/>
      <c r="I215" s="167"/>
      <c r="J215" s="167"/>
      <c r="K215" s="172"/>
      <c r="L215" s="167"/>
      <c r="M215" s="167"/>
      <c r="N215" s="167"/>
      <c r="O215" s="173"/>
      <c r="P215" s="167"/>
      <c r="Q215" s="167"/>
      <c r="R215" s="167"/>
      <c r="S215" s="167"/>
      <c r="T215" s="167"/>
      <c r="U215" s="172"/>
      <c r="V215" s="167"/>
      <c r="W215" s="167"/>
      <c r="X215" s="167"/>
      <c r="Y215" s="173"/>
      <c r="Z215" s="167"/>
      <c r="AA215" s="167"/>
      <c r="AB215" s="167"/>
      <c r="AC215" s="167"/>
      <c r="AD215" s="167"/>
      <c r="AE215" s="172"/>
      <c r="AF215" s="167"/>
      <c r="AG215" s="167"/>
      <c r="AH215" s="167"/>
      <c r="AI215" s="173"/>
      <c r="AJ215" s="167"/>
      <c r="AK215" s="167"/>
      <c r="AL215" s="167"/>
      <c r="AM215" s="167"/>
      <c r="AN215" s="167"/>
      <c r="AO215" s="172"/>
      <c r="AP215" s="167"/>
      <c r="AQ215" s="167"/>
      <c r="AR215" s="167"/>
      <c r="AS215" s="173"/>
      <c r="AT215" s="167"/>
      <c r="AU215" s="167"/>
      <c r="AV215" s="167"/>
      <c r="AW215" s="167"/>
      <c r="AX215" s="167"/>
      <c r="AY215" s="172"/>
      <c r="AZ215" s="167"/>
      <c r="BA215" s="167"/>
      <c r="BB215" s="167"/>
      <c r="BC215" s="167"/>
      <c r="BD215" s="177"/>
    </row>
    <row r="216" spans="1:56" ht="15" hidden="1" customHeight="1">
      <c r="A216" s="180"/>
      <c r="B216" s="195"/>
      <c r="C216" s="259" t="s">
        <v>122</v>
      </c>
      <c r="D216" s="223">
        <f>取組ﾁｪｯｸｼｰﾄ改訂版!L215</f>
        <v>0</v>
      </c>
      <c r="E216" s="178"/>
      <c r="F216" s="167"/>
      <c r="G216" s="167"/>
      <c r="H216" s="167"/>
      <c r="I216" s="167"/>
      <c r="J216" s="167"/>
      <c r="K216" s="172"/>
      <c r="L216" s="167"/>
      <c r="M216" s="167"/>
      <c r="N216" s="167"/>
      <c r="O216" s="173"/>
      <c r="P216" s="167"/>
      <c r="Q216" s="167"/>
      <c r="R216" s="167"/>
      <c r="S216" s="167"/>
      <c r="T216" s="167"/>
      <c r="U216" s="172"/>
      <c r="V216" s="167"/>
      <c r="W216" s="167"/>
      <c r="X216" s="167"/>
      <c r="Y216" s="173"/>
      <c r="Z216" s="167"/>
      <c r="AA216" s="167"/>
      <c r="AB216" s="167"/>
      <c r="AC216" s="167"/>
      <c r="AD216" s="167"/>
      <c r="AE216" s="172"/>
      <c r="AF216" s="167"/>
      <c r="AG216" s="167"/>
      <c r="AH216" s="167"/>
      <c r="AI216" s="173"/>
      <c r="AJ216" s="167"/>
      <c r="AK216" s="167"/>
      <c r="AL216" s="167"/>
      <c r="AM216" s="167"/>
      <c r="AN216" s="167"/>
      <c r="AO216" s="172"/>
      <c r="AP216" s="167"/>
      <c r="AQ216" s="167"/>
      <c r="AR216" s="167"/>
      <c r="AS216" s="173"/>
      <c r="AT216" s="167"/>
      <c r="AU216" s="167"/>
      <c r="AV216" s="167"/>
      <c r="AW216" s="167"/>
      <c r="AX216" s="167"/>
      <c r="AY216" s="172"/>
      <c r="AZ216" s="167"/>
      <c r="BA216" s="167"/>
      <c r="BB216" s="167"/>
      <c r="BC216" s="167"/>
      <c r="BD216" s="177"/>
    </row>
    <row r="217" spans="1:56" ht="15" hidden="1" customHeight="1">
      <c r="A217" s="180"/>
      <c r="B217" s="195"/>
      <c r="C217" s="259" t="s">
        <v>123</v>
      </c>
      <c r="D217" s="223">
        <f>取組ﾁｪｯｸｼｰﾄ改訂版!L216</f>
        <v>0</v>
      </c>
      <c r="E217" s="178"/>
      <c r="F217" s="167"/>
      <c r="G217" s="167"/>
      <c r="H217" s="167"/>
      <c r="I217" s="167"/>
      <c r="J217" s="167"/>
      <c r="K217" s="172"/>
      <c r="L217" s="167"/>
      <c r="M217" s="167"/>
      <c r="N217" s="167"/>
      <c r="O217" s="173"/>
      <c r="P217" s="167"/>
      <c r="Q217" s="167"/>
      <c r="R217" s="167"/>
      <c r="S217" s="167"/>
      <c r="T217" s="167"/>
      <c r="U217" s="172"/>
      <c r="V217" s="167"/>
      <c r="W217" s="167"/>
      <c r="X217" s="167"/>
      <c r="Y217" s="173"/>
      <c r="Z217" s="167"/>
      <c r="AA217" s="167"/>
      <c r="AB217" s="167"/>
      <c r="AC217" s="167"/>
      <c r="AD217" s="167"/>
      <c r="AE217" s="172"/>
      <c r="AF217" s="167"/>
      <c r="AG217" s="167"/>
      <c r="AH217" s="167"/>
      <c r="AI217" s="173"/>
      <c r="AJ217" s="167"/>
      <c r="AK217" s="167"/>
      <c r="AL217" s="167"/>
      <c r="AM217" s="167"/>
      <c r="AN217" s="167"/>
      <c r="AO217" s="172"/>
      <c r="AP217" s="167"/>
      <c r="AQ217" s="167"/>
      <c r="AR217" s="167"/>
      <c r="AS217" s="173"/>
      <c r="AT217" s="167"/>
      <c r="AU217" s="167"/>
      <c r="AV217" s="167"/>
      <c r="AW217" s="167"/>
      <c r="AX217" s="167"/>
      <c r="AY217" s="172"/>
      <c r="AZ217" s="167"/>
      <c r="BA217" s="167"/>
      <c r="BB217" s="167"/>
      <c r="BC217" s="167"/>
      <c r="BD217" s="177"/>
    </row>
    <row r="218" spans="1:56" ht="42" customHeight="1" thickTop="1" thickBot="1">
      <c r="A218" s="181"/>
      <c r="B218" s="205" t="s">
        <v>473</v>
      </c>
      <c r="C218" s="260"/>
      <c r="D218" s="226">
        <f>取組ﾁｪｯｸｼｰﾄ改訂版!L217</f>
        <v>0</v>
      </c>
      <c r="E218" s="178"/>
      <c r="F218" s="167"/>
      <c r="G218" s="167"/>
      <c r="H218" s="167"/>
      <c r="I218" s="167"/>
      <c r="J218" s="167"/>
      <c r="K218" s="172"/>
      <c r="L218" s="167"/>
      <c r="M218" s="167"/>
      <c r="N218" s="167"/>
      <c r="O218" s="173"/>
      <c r="P218" s="167"/>
      <c r="Q218" s="167"/>
      <c r="R218" s="167"/>
      <c r="S218" s="167"/>
      <c r="T218" s="167"/>
      <c r="U218" s="172"/>
      <c r="V218" s="167"/>
      <c r="W218" s="167"/>
      <c r="X218" s="167"/>
      <c r="Y218" s="173"/>
      <c r="Z218" s="167"/>
      <c r="AA218" s="167"/>
      <c r="AB218" s="167"/>
      <c r="AC218" s="167"/>
      <c r="AD218" s="167"/>
      <c r="AE218" s="172"/>
      <c r="AF218" s="167"/>
      <c r="AG218" s="167"/>
      <c r="AH218" s="167"/>
      <c r="AI218" s="173"/>
      <c r="AJ218" s="167"/>
      <c r="AK218" s="167"/>
      <c r="AL218" s="167"/>
      <c r="AM218" s="167"/>
      <c r="AN218" s="167"/>
      <c r="AO218" s="172"/>
      <c r="AP218" s="167"/>
      <c r="AQ218" s="167"/>
      <c r="AR218" s="167"/>
      <c r="AS218" s="173"/>
      <c r="AT218" s="167"/>
      <c r="AU218" s="167"/>
      <c r="AV218" s="167"/>
      <c r="AW218" s="167"/>
      <c r="AX218" s="167"/>
      <c r="AY218" s="172"/>
      <c r="AZ218" s="167"/>
      <c r="BA218" s="167"/>
      <c r="BB218" s="167"/>
      <c r="BC218" s="167"/>
      <c r="BD218" s="198"/>
    </row>
    <row r="219" spans="1:56" ht="15" hidden="1" customHeight="1">
      <c r="A219" s="180"/>
      <c r="B219" s="252"/>
      <c r="C219" s="264" t="s">
        <v>124</v>
      </c>
      <c r="D219" s="254"/>
      <c r="E219" s="178"/>
      <c r="F219" s="167"/>
      <c r="G219" s="167"/>
      <c r="H219" s="167"/>
      <c r="I219" s="167"/>
      <c r="J219" s="167"/>
      <c r="K219" s="172"/>
      <c r="L219" s="167"/>
      <c r="M219" s="167"/>
      <c r="N219" s="167"/>
      <c r="O219" s="173"/>
      <c r="P219" s="167"/>
      <c r="Q219" s="167"/>
      <c r="R219" s="167"/>
      <c r="S219" s="167"/>
      <c r="T219" s="167"/>
      <c r="U219" s="172"/>
      <c r="V219" s="167"/>
      <c r="W219" s="167"/>
      <c r="X219" s="167"/>
      <c r="Y219" s="173"/>
      <c r="Z219" s="167"/>
      <c r="AA219" s="167"/>
      <c r="AB219" s="167"/>
      <c r="AC219" s="167"/>
      <c r="AD219" s="167"/>
      <c r="AE219" s="172"/>
      <c r="AF219" s="167"/>
      <c r="AG219" s="167"/>
      <c r="AH219" s="167"/>
      <c r="AI219" s="173"/>
      <c r="AJ219" s="167"/>
      <c r="AK219" s="167"/>
      <c r="AL219" s="167"/>
      <c r="AM219" s="167"/>
      <c r="AN219" s="167"/>
      <c r="AO219" s="172"/>
      <c r="AP219" s="167"/>
      <c r="AQ219" s="167"/>
      <c r="AR219" s="167"/>
      <c r="AS219" s="173"/>
      <c r="AT219" s="167"/>
      <c r="AU219" s="167"/>
      <c r="AV219" s="167"/>
      <c r="AW219" s="167"/>
      <c r="AX219" s="167"/>
      <c r="AY219" s="172"/>
      <c r="AZ219" s="167"/>
      <c r="BA219" s="167"/>
      <c r="BB219" s="167"/>
      <c r="BC219" s="167"/>
      <c r="BD219" s="177"/>
    </row>
    <row r="220" spans="1:56" ht="15" hidden="1" customHeight="1">
      <c r="A220" s="180"/>
      <c r="B220" s="195"/>
      <c r="C220" s="259" t="s">
        <v>125</v>
      </c>
      <c r="D220" s="223"/>
      <c r="E220" s="178"/>
      <c r="F220" s="167"/>
      <c r="G220" s="167"/>
      <c r="H220" s="167"/>
      <c r="I220" s="167"/>
      <c r="J220" s="167"/>
      <c r="K220" s="172"/>
      <c r="L220" s="167"/>
      <c r="M220" s="167"/>
      <c r="N220" s="167"/>
      <c r="O220" s="173"/>
      <c r="P220" s="167"/>
      <c r="Q220" s="167"/>
      <c r="R220" s="167"/>
      <c r="S220" s="167"/>
      <c r="T220" s="167"/>
      <c r="U220" s="172"/>
      <c r="V220" s="167"/>
      <c r="W220" s="167"/>
      <c r="X220" s="167"/>
      <c r="Y220" s="173"/>
      <c r="Z220" s="167"/>
      <c r="AA220" s="167"/>
      <c r="AB220" s="167"/>
      <c r="AC220" s="167"/>
      <c r="AD220" s="167"/>
      <c r="AE220" s="172"/>
      <c r="AF220" s="167"/>
      <c r="AG220" s="167"/>
      <c r="AH220" s="167"/>
      <c r="AI220" s="173"/>
      <c r="AJ220" s="167"/>
      <c r="AK220" s="167"/>
      <c r="AL220" s="167"/>
      <c r="AM220" s="167"/>
      <c r="AN220" s="167"/>
      <c r="AO220" s="172"/>
      <c r="AP220" s="167"/>
      <c r="AQ220" s="167"/>
      <c r="AR220" s="167"/>
      <c r="AS220" s="173"/>
      <c r="AT220" s="167"/>
      <c r="AU220" s="167"/>
      <c r="AV220" s="167"/>
      <c r="AW220" s="167"/>
      <c r="AX220" s="167"/>
      <c r="AY220" s="172"/>
      <c r="AZ220" s="167"/>
      <c r="BA220" s="167"/>
      <c r="BB220" s="167"/>
      <c r="BC220" s="167"/>
      <c r="BD220" s="177"/>
    </row>
    <row r="221" spans="1:56" ht="15" hidden="1" customHeight="1">
      <c r="A221" s="180"/>
      <c r="B221" s="195"/>
      <c r="C221" s="259" t="s">
        <v>126</v>
      </c>
      <c r="D221" s="223"/>
      <c r="E221" s="178"/>
      <c r="F221" s="167"/>
      <c r="G221" s="167"/>
      <c r="H221" s="167"/>
      <c r="I221" s="167"/>
      <c r="J221" s="167"/>
      <c r="K221" s="172"/>
      <c r="L221" s="167"/>
      <c r="M221" s="167"/>
      <c r="N221" s="167"/>
      <c r="O221" s="173"/>
      <c r="P221" s="167"/>
      <c r="Q221" s="167"/>
      <c r="R221" s="167"/>
      <c r="S221" s="167"/>
      <c r="T221" s="167"/>
      <c r="U221" s="172"/>
      <c r="V221" s="167"/>
      <c r="W221" s="167"/>
      <c r="X221" s="167"/>
      <c r="Y221" s="173"/>
      <c r="Z221" s="167"/>
      <c r="AA221" s="167"/>
      <c r="AB221" s="167"/>
      <c r="AC221" s="167"/>
      <c r="AD221" s="167"/>
      <c r="AE221" s="172"/>
      <c r="AF221" s="167"/>
      <c r="AG221" s="167"/>
      <c r="AH221" s="167"/>
      <c r="AI221" s="173"/>
      <c r="AJ221" s="167"/>
      <c r="AK221" s="167"/>
      <c r="AL221" s="167"/>
      <c r="AM221" s="167"/>
      <c r="AN221" s="167"/>
      <c r="AO221" s="172"/>
      <c r="AP221" s="167"/>
      <c r="AQ221" s="167"/>
      <c r="AR221" s="167"/>
      <c r="AS221" s="173"/>
      <c r="AT221" s="167"/>
      <c r="AU221" s="167"/>
      <c r="AV221" s="167"/>
      <c r="AW221" s="167"/>
      <c r="AX221" s="167"/>
      <c r="AY221" s="172"/>
      <c r="AZ221" s="167"/>
      <c r="BA221" s="167"/>
      <c r="BB221" s="167"/>
      <c r="BC221" s="167"/>
      <c r="BD221" s="177"/>
    </row>
    <row r="222" spans="1:56" ht="15" hidden="1" customHeight="1">
      <c r="A222" s="180"/>
      <c r="B222" s="195"/>
      <c r="C222" s="259" t="s">
        <v>127</v>
      </c>
      <c r="D222" s="223"/>
      <c r="E222" s="178"/>
      <c r="F222" s="167"/>
      <c r="G222" s="167"/>
      <c r="H222" s="167"/>
      <c r="I222" s="167"/>
      <c r="J222" s="167"/>
      <c r="K222" s="172"/>
      <c r="L222" s="167"/>
      <c r="M222" s="167"/>
      <c r="N222" s="167"/>
      <c r="O222" s="173"/>
      <c r="P222" s="167"/>
      <c r="Q222" s="167"/>
      <c r="R222" s="167"/>
      <c r="S222" s="167"/>
      <c r="T222" s="167"/>
      <c r="U222" s="172"/>
      <c r="V222" s="167"/>
      <c r="W222" s="167"/>
      <c r="X222" s="167"/>
      <c r="Y222" s="173"/>
      <c r="Z222" s="167"/>
      <c r="AA222" s="167"/>
      <c r="AB222" s="167"/>
      <c r="AC222" s="167"/>
      <c r="AD222" s="167"/>
      <c r="AE222" s="172"/>
      <c r="AF222" s="167"/>
      <c r="AG222" s="167"/>
      <c r="AH222" s="167"/>
      <c r="AI222" s="173"/>
      <c r="AJ222" s="167"/>
      <c r="AK222" s="167"/>
      <c r="AL222" s="167"/>
      <c r="AM222" s="167"/>
      <c r="AN222" s="167"/>
      <c r="AO222" s="172"/>
      <c r="AP222" s="167"/>
      <c r="AQ222" s="167"/>
      <c r="AR222" s="167"/>
      <c r="AS222" s="173"/>
      <c r="AT222" s="167"/>
      <c r="AU222" s="167"/>
      <c r="AV222" s="167"/>
      <c r="AW222" s="167"/>
      <c r="AX222" s="167"/>
      <c r="AY222" s="172"/>
      <c r="AZ222" s="167"/>
      <c r="BA222" s="167"/>
      <c r="BB222" s="167"/>
      <c r="BC222" s="167"/>
      <c r="BD222" s="177"/>
    </row>
    <row r="223" spans="1:56" ht="15" hidden="1" customHeight="1">
      <c r="A223" s="180"/>
      <c r="B223" s="195"/>
      <c r="C223" s="259"/>
      <c r="D223" s="223"/>
      <c r="E223" s="178"/>
      <c r="F223" s="167"/>
      <c r="G223" s="167"/>
      <c r="H223" s="167"/>
      <c r="I223" s="167"/>
      <c r="J223" s="167"/>
      <c r="K223" s="172"/>
      <c r="L223" s="167"/>
      <c r="M223" s="167"/>
      <c r="N223" s="167"/>
      <c r="O223" s="173"/>
      <c r="P223" s="167"/>
      <c r="Q223" s="167"/>
      <c r="R223" s="167"/>
      <c r="S223" s="167"/>
      <c r="T223" s="167"/>
      <c r="U223" s="172"/>
      <c r="V223" s="167"/>
      <c r="W223" s="167"/>
      <c r="X223" s="167"/>
      <c r="Y223" s="173"/>
      <c r="Z223" s="167"/>
      <c r="AA223" s="167"/>
      <c r="AB223" s="167"/>
      <c r="AC223" s="167"/>
      <c r="AD223" s="167"/>
      <c r="AE223" s="172"/>
      <c r="AF223" s="167"/>
      <c r="AG223" s="167"/>
      <c r="AH223" s="167"/>
      <c r="AI223" s="173"/>
      <c r="AJ223" s="167"/>
      <c r="AK223" s="167"/>
      <c r="AL223" s="167"/>
      <c r="AM223" s="167"/>
      <c r="AN223" s="167"/>
      <c r="AO223" s="172"/>
      <c r="AP223" s="167"/>
      <c r="AQ223" s="167"/>
      <c r="AR223" s="167"/>
      <c r="AS223" s="173"/>
      <c r="AT223" s="167"/>
      <c r="AU223" s="167"/>
      <c r="AV223" s="167"/>
      <c r="AW223" s="167"/>
      <c r="AX223" s="167"/>
      <c r="AY223" s="172"/>
      <c r="AZ223" s="167"/>
      <c r="BA223" s="167"/>
      <c r="BB223" s="167"/>
      <c r="BC223" s="167"/>
      <c r="BD223" s="177"/>
    </row>
    <row r="224" spans="1:56" ht="15" hidden="1" customHeight="1">
      <c r="A224" s="180"/>
      <c r="B224" s="195"/>
      <c r="C224" s="259"/>
      <c r="D224" s="223"/>
      <c r="E224" s="178"/>
      <c r="F224" s="167"/>
      <c r="G224" s="167"/>
      <c r="H224" s="167"/>
      <c r="I224" s="167"/>
      <c r="J224" s="167"/>
      <c r="K224" s="172"/>
      <c r="L224" s="167"/>
      <c r="M224" s="167"/>
      <c r="N224" s="167"/>
      <c r="O224" s="173"/>
      <c r="P224" s="167"/>
      <c r="Q224" s="167"/>
      <c r="R224" s="167"/>
      <c r="S224" s="167"/>
      <c r="T224" s="167"/>
      <c r="U224" s="172"/>
      <c r="V224" s="167"/>
      <c r="W224" s="167"/>
      <c r="X224" s="167"/>
      <c r="Y224" s="173"/>
      <c r="Z224" s="167"/>
      <c r="AA224" s="167"/>
      <c r="AB224" s="167"/>
      <c r="AC224" s="167"/>
      <c r="AD224" s="167"/>
      <c r="AE224" s="172"/>
      <c r="AF224" s="167"/>
      <c r="AG224" s="167"/>
      <c r="AH224" s="167"/>
      <c r="AI224" s="173"/>
      <c r="AJ224" s="167"/>
      <c r="AK224" s="167"/>
      <c r="AL224" s="167"/>
      <c r="AM224" s="167"/>
      <c r="AN224" s="167"/>
      <c r="AO224" s="172"/>
      <c r="AP224" s="167"/>
      <c r="AQ224" s="167"/>
      <c r="AR224" s="167"/>
      <c r="AS224" s="173"/>
      <c r="AT224" s="167"/>
      <c r="AU224" s="167"/>
      <c r="AV224" s="167"/>
      <c r="AW224" s="167"/>
      <c r="AX224" s="167"/>
      <c r="AY224" s="172"/>
      <c r="AZ224" s="167"/>
      <c r="BA224" s="167"/>
      <c r="BB224" s="167"/>
      <c r="BC224" s="167"/>
      <c r="BD224" s="177"/>
    </row>
    <row r="225" spans="1:56" ht="15" hidden="1" customHeight="1">
      <c r="A225" s="180"/>
      <c r="B225" s="195"/>
      <c r="C225" s="259"/>
      <c r="D225" s="223"/>
      <c r="E225" s="178"/>
      <c r="F225" s="167"/>
      <c r="G225" s="167"/>
      <c r="H225" s="167"/>
      <c r="I225" s="167"/>
      <c r="J225" s="167"/>
      <c r="K225" s="172"/>
      <c r="L225" s="167"/>
      <c r="M225" s="167"/>
      <c r="N225" s="167"/>
      <c r="O225" s="173"/>
      <c r="P225" s="167"/>
      <c r="Q225" s="167"/>
      <c r="R225" s="167"/>
      <c r="S225" s="167"/>
      <c r="T225" s="167"/>
      <c r="U225" s="172"/>
      <c r="V225" s="167"/>
      <c r="W225" s="167"/>
      <c r="X225" s="167"/>
      <c r="Y225" s="173"/>
      <c r="Z225" s="167"/>
      <c r="AA225" s="167"/>
      <c r="AB225" s="167"/>
      <c r="AC225" s="167"/>
      <c r="AD225" s="167"/>
      <c r="AE225" s="172"/>
      <c r="AF225" s="167"/>
      <c r="AG225" s="167"/>
      <c r="AH225" s="167"/>
      <c r="AI225" s="173"/>
      <c r="AJ225" s="167"/>
      <c r="AK225" s="167"/>
      <c r="AL225" s="167"/>
      <c r="AM225" s="167"/>
      <c r="AN225" s="167"/>
      <c r="AO225" s="172"/>
      <c r="AP225" s="167"/>
      <c r="AQ225" s="167"/>
      <c r="AR225" s="167"/>
      <c r="AS225" s="173"/>
      <c r="AT225" s="167"/>
      <c r="AU225" s="167"/>
      <c r="AV225" s="167"/>
      <c r="AW225" s="167"/>
      <c r="AX225" s="167"/>
      <c r="AY225" s="172"/>
      <c r="AZ225" s="167"/>
      <c r="BA225" s="167"/>
      <c r="BB225" s="167"/>
      <c r="BC225" s="167"/>
      <c r="BD225" s="177"/>
    </row>
    <row r="226" spans="1:56" ht="15" hidden="1" customHeight="1">
      <c r="A226" s="180"/>
      <c r="B226" s="195"/>
      <c r="C226" s="259"/>
      <c r="D226" s="223"/>
      <c r="E226" s="178"/>
      <c r="F226" s="167"/>
      <c r="G226" s="167"/>
      <c r="H226" s="167"/>
      <c r="I226" s="167"/>
      <c r="J226" s="167"/>
      <c r="K226" s="172"/>
      <c r="L226" s="167"/>
      <c r="M226" s="167"/>
      <c r="N226" s="167"/>
      <c r="O226" s="173"/>
      <c r="P226" s="167"/>
      <c r="Q226" s="167"/>
      <c r="R226" s="167"/>
      <c r="S226" s="167"/>
      <c r="T226" s="167"/>
      <c r="U226" s="172"/>
      <c r="V226" s="167"/>
      <c r="W226" s="167"/>
      <c r="X226" s="167"/>
      <c r="Y226" s="173"/>
      <c r="Z226" s="167"/>
      <c r="AA226" s="167"/>
      <c r="AB226" s="167"/>
      <c r="AC226" s="167"/>
      <c r="AD226" s="167"/>
      <c r="AE226" s="172"/>
      <c r="AF226" s="167"/>
      <c r="AG226" s="167"/>
      <c r="AH226" s="167"/>
      <c r="AI226" s="173"/>
      <c r="AJ226" s="167"/>
      <c r="AK226" s="167"/>
      <c r="AL226" s="167"/>
      <c r="AM226" s="167"/>
      <c r="AN226" s="167"/>
      <c r="AO226" s="172"/>
      <c r="AP226" s="167"/>
      <c r="AQ226" s="167"/>
      <c r="AR226" s="167"/>
      <c r="AS226" s="173"/>
      <c r="AT226" s="167"/>
      <c r="AU226" s="167"/>
      <c r="AV226" s="167"/>
      <c r="AW226" s="167"/>
      <c r="AX226" s="167"/>
      <c r="AY226" s="172"/>
      <c r="AZ226" s="167"/>
      <c r="BA226" s="167"/>
      <c r="BB226" s="167"/>
      <c r="BC226" s="167"/>
      <c r="BD226" s="177"/>
    </row>
    <row r="227" spans="1:56" ht="42" customHeight="1" thickTop="1" thickBot="1">
      <c r="A227" s="227" t="s">
        <v>491</v>
      </c>
      <c r="B227" s="195" t="s">
        <v>474</v>
      </c>
      <c r="C227" s="259"/>
      <c r="D227" s="223">
        <f>取組ﾁｪｯｸｼｰﾄ改訂版!L226</f>
        <v>0</v>
      </c>
      <c r="E227" s="178"/>
      <c r="F227" s="167"/>
      <c r="G227" s="167"/>
      <c r="H227" s="167"/>
      <c r="I227" s="167"/>
      <c r="J227" s="167"/>
      <c r="K227" s="172"/>
      <c r="L227" s="167"/>
      <c r="M227" s="167"/>
      <c r="N227" s="167"/>
      <c r="O227" s="173"/>
      <c r="P227" s="167"/>
      <c r="Q227" s="167"/>
      <c r="R227" s="167"/>
      <c r="S227" s="167"/>
      <c r="T227" s="167"/>
      <c r="U227" s="172"/>
      <c r="V227" s="167"/>
      <c r="W227" s="167"/>
      <c r="X227" s="167"/>
      <c r="Y227" s="173"/>
      <c r="Z227" s="167"/>
      <c r="AA227" s="167"/>
      <c r="AB227" s="167"/>
      <c r="AC227" s="167"/>
      <c r="AD227" s="167"/>
      <c r="AE227" s="172"/>
      <c r="AF227" s="167"/>
      <c r="AG227" s="167"/>
      <c r="AH227" s="167"/>
      <c r="AI227" s="173"/>
      <c r="AJ227" s="167"/>
      <c r="AK227" s="167"/>
      <c r="AL227" s="167"/>
      <c r="AM227" s="167"/>
      <c r="AN227" s="167"/>
      <c r="AO227" s="172"/>
      <c r="AP227" s="167"/>
      <c r="AQ227" s="167"/>
      <c r="AR227" s="167"/>
      <c r="AS227" s="173"/>
      <c r="AT227" s="167"/>
      <c r="AU227" s="167"/>
      <c r="AV227" s="167"/>
      <c r="AW227" s="167"/>
      <c r="AX227" s="167"/>
      <c r="AY227" s="172"/>
      <c r="AZ227" s="167"/>
      <c r="BA227" s="167"/>
      <c r="BB227" s="167"/>
      <c r="BC227" s="167"/>
      <c r="BD227" s="177"/>
    </row>
    <row r="228" spans="1:56" ht="15" hidden="1" customHeight="1">
      <c r="A228" s="180"/>
      <c r="B228" s="195"/>
      <c r="C228" s="259" t="s">
        <v>475</v>
      </c>
      <c r="D228" s="223">
        <f>取組ﾁｪｯｸｼｰﾄ改訂版!L227</f>
        <v>0</v>
      </c>
      <c r="E228" s="178"/>
      <c r="F228" s="167"/>
      <c r="G228" s="167"/>
      <c r="H228" s="167"/>
      <c r="I228" s="167"/>
      <c r="J228" s="167"/>
      <c r="K228" s="172"/>
      <c r="L228" s="167"/>
      <c r="M228" s="167"/>
      <c r="N228" s="167"/>
      <c r="O228" s="173"/>
      <c r="P228" s="167"/>
      <c r="Q228" s="167"/>
      <c r="R228" s="167"/>
      <c r="S228" s="167"/>
      <c r="T228" s="167"/>
      <c r="U228" s="172"/>
      <c r="V228" s="167"/>
      <c r="W228" s="167"/>
      <c r="X228" s="167"/>
      <c r="Y228" s="173"/>
      <c r="Z228" s="167"/>
      <c r="AA228" s="167"/>
      <c r="AB228" s="167"/>
      <c r="AC228" s="167"/>
      <c r="AD228" s="167"/>
      <c r="AE228" s="172"/>
      <c r="AF228" s="167"/>
      <c r="AG228" s="167"/>
      <c r="AH228" s="167"/>
      <c r="AI228" s="173"/>
      <c r="AJ228" s="167"/>
      <c r="AK228" s="167"/>
      <c r="AL228" s="167"/>
      <c r="AM228" s="167"/>
      <c r="AN228" s="167"/>
      <c r="AO228" s="172"/>
      <c r="AP228" s="167"/>
      <c r="AQ228" s="167"/>
      <c r="AR228" s="167"/>
      <c r="AS228" s="173"/>
      <c r="AT228" s="167"/>
      <c r="AU228" s="167"/>
      <c r="AV228" s="167"/>
      <c r="AW228" s="167"/>
      <c r="AX228" s="167"/>
      <c r="AY228" s="172"/>
      <c r="AZ228" s="167"/>
      <c r="BA228" s="167"/>
      <c r="BB228" s="167"/>
      <c r="BC228" s="167"/>
      <c r="BD228" s="177"/>
    </row>
    <row r="229" spans="1:56" ht="15" hidden="1" customHeight="1">
      <c r="A229" s="180"/>
      <c r="B229" s="195"/>
      <c r="C229" s="259" t="s">
        <v>128</v>
      </c>
      <c r="D229" s="223">
        <f>取組ﾁｪｯｸｼｰﾄ改訂版!L228</f>
        <v>0</v>
      </c>
      <c r="E229" s="178"/>
      <c r="F229" s="167"/>
      <c r="G229" s="167"/>
      <c r="H229" s="167"/>
      <c r="I229" s="167"/>
      <c r="J229" s="167"/>
      <c r="K229" s="172"/>
      <c r="L229" s="167"/>
      <c r="M229" s="167"/>
      <c r="N229" s="167"/>
      <c r="O229" s="173"/>
      <c r="P229" s="167"/>
      <c r="Q229" s="167"/>
      <c r="R229" s="167"/>
      <c r="S229" s="167"/>
      <c r="T229" s="167"/>
      <c r="U229" s="172"/>
      <c r="V229" s="167"/>
      <c r="W229" s="167"/>
      <c r="X229" s="167"/>
      <c r="Y229" s="173"/>
      <c r="Z229" s="167"/>
      <c r="AA229" s="167"/>
      <c r="AB229" s="167"/>
      <c r="AC229" s="167"/>
      <c r="AD229" s="167"/>
      <c r="AE229" s="172"/>
      <c r="AF229" s="167"/>
      <c r="AG229" s="167"/>
      <c r="AH229" s="167"/>
      <c r="AI229" s="173"/>
      <c r="AJ229" s="167"/>
      <c r="AK229" s="167"/>
      <c r="AL229" s="167"/>
      <c r="AM229" s="167"/>
      <c r="AN229" s="167"/>
      <c r="AO229" s="172"/>
      <c r="AP229" s="167"/>
      <c r="AQ229" s="167"/>
      <c r="AR229" s="167"/>
      <c r="AS229" s="173"/>
      <c r="AT229" s="167"/>
      <c r="AU229" s="167"/>
      <c r="AV229" s="167"/>
      <c r="AW229" s="167"/>
      <c r="AX229" s="167"/>
      <c r="AY229" s="172"/>
      <c r="AZ229" s="167"/>
      <c r="BA229" s="167"/>
      <c r="BB229" s="167"/>
      <c r="BC229" s="167"/>
      <c r="BD229" s="177"/>
    </row>
    <row r="230" spans="1:56" ht="15" hidden="1" customHeight="1">
      <c r="A230" s="180"/>
      <c r="B230" s="195"/>
      <c r="C230" s="259" t="s">
        <v>129</v>
      </c>
      <c r="D230" s="223">
        <f>取組ﾁｪｯｸｼｰﾄ改訂版!L229</f>
        <v>0</v>
      </c>
      <c r="E230" s="178"/>
      <c r="F230" s="167"/>
      <c r="G230" s="167"/>
      <c r="H230" s="167"/>
      <c r="I230" s="167"/>
      <c r="J230" s="167"/>
      <c r="K230" s="172"/>
      <c r="L230" s="167"/>
      <c r="M230" s="167"/>
      <c r="N230" s="167"/>
      <c r="O230" s="173"/>
      <c r="P230" s="167"/>
      <c r="Q230" s="167"/>
      <c r="R230" s="167"/>
      <c r="S230" s="167"/>
      <c r="T230" s="167"/>
      <c r="U230" s="172"/>
      <c r="V230" s="167"/>
      <c r="W230" s="167"/>
      <c r="X230" s="167"/>
      <c r="Y230" s="173"/>
      <c r="Z230" s="167"/>
      <c r="AA230" s="167"/>
      <c r="AB230" s="167"/>
      <c r="AC230" s="167"/>
      <c r="AD230" s="167"/>
      <c r="AE230" s="172"/>
      <c r="AF230" s="167"/>
      <c r="AG230" s="167"/>
      <c r="AH230" s="167"/>
      <c r="AI230" s="173"/>
      <c r="AJ230" s="167"/>
      <c r="AK230" s="167"/>
      <c r="AL230" s="167"/>
      <c r="AM230" s="167"/>
      <c r="AN230" s="167"/>
      <c r="AO230" s="172"/>
      <c r="AP230" s="167"/>
      <c r="AQ230" s="167"/>
      <c r="AR230" s="167"/>
      <c r="AS230" s="173"/>
      <c r="AT230" s="167"/>
      <c r="AU230" s="167"/>
      <c r="AV230" s="167"/>
      <c r="AW230" s="167"/>
      <c r="AX230" s="167"/>
      <c r="AY230" s="172"/>
      <c r="AZ230" s="167"/>
      <c r="BA230" s="167"/>
      <c r="BB230" s="167"/>
      <c r="BC230" s="167"/>
      <c r="BD230" s="177"/>
    </row>
    <row r="231" spans="1:56" ht="42" customHeight="1" thickTop="1" thickBot="1">
      <c r="A231" s="180"/>
      <c r="B231" s="195" t="s">
        <v>476</v>
      </c>
      <c r="C231" s="259"/>
      <c r="D231" s="223">
        <f>取組ﾁｪｯｸｼｰﾄ改訂版!L230</f>
        <v>0</v>
      </c>
      <c r="E231" s="178"/>
      <c r="F231" s="167"/>
      <c r="G231" s="167"/>
      <c r="H231" s="167"/>
      <c r="I231" s="167"/>
      <c r="J231" s="167"/>
      <c r="K231" s="172"/>
      <c r="L231" s="167"/>
      <c r="M231" s="167"/>
      <c r="N231" s="167"/>
      <c r="O231" s="173"/>
      <c r="P231" s="167"/>
      <c r="Q231" s="167"/>
      <c r="R231" s="167"/>
      <c r="S231" s="167"/>
      <c r="T231" s="167"/>
      <c r="U231" s="172"/>
      <c r="V231" s="167"/>
      <c r="W231" s="167"/>
      <c r="X231" s="167"/>
      <c r="Y231" s="173"/>
      <c r="Z231" s="167"/>
      <c r="AA231" s="167"/>
      <c r="AB231" s="167"/>
      <c r="AC231" s="167"/>
      <c r="AD231" s="167"/>
      <c r="AE231" s="172"/>
      <c r="AF231" s="167"/>
      <c r="AG231" s="167"/>
      <c r="AH231" s="167"/>
      <c r="AI231" s="173"/>
      <c r="AJ231" s="167"/>
      <c r="AK231" s="167"/>
      <c r="AL231" s="167"/>
      <c r="AM231" s="167"/>
      <c r="AN231" s="167"/>
      <c r="AO231" s="172"/>
      <c r="AP231" s="167"/>
      <c r="AQ231" s="167"/>
      <c r="AR231" s="167"/>
      <c r="AS231" s="173"/>
      <c r="AT231" s="167"/>
      <c r="AU231" s="167"/>
      <c r="AV231" s="167"/>
      <c r="AW231" s="167"/>
      <c r="AX231" s="167"/>
      <c r="AY231" s="172"/>
      <c r="AZ231" s="167"/>
      <c r="BA231" s="167"/>
      <c r="BB231" s="167"/>
      <c r="BC231" s="167"/>
      <c r="BD231" s="177"/>
    </row>
    <row r="232" spans="1:56" ht="15" hidden="1" customHeight="1">
      <c r="A232" s="180"/>
      <c r="B232" s="195"/>
      <c r="C232" s="259" t="s">
        <v>130</v>
      </c>
      <c r="D232" s="223">
        <f>取組ﾁｪｯｸｼｰﾄ改訂版!L231</f>
        <v>0</v>
      </c>
      <c r="E232" s="178"/>
      <c r="F232" s="167"/>
      <c r="G232" s="167"/>
      <c r="H232" s="167"/>
      <c r="I232" s="167"/>
      <c r="J232" s="167"/>
      <c r="K232" s="172"/>
      <c r="L232" s="167"/>
      <c r="M232" s="167"/>
      <c r="N232" s="167"/>
      <c r="O232" s="173"/>
      <c r="P232" s="167"/>
      <c r="Q232" s="167"/>
      <c r="R232" s="167"/>
      <c r="S232" s="167"/>
      <c r="T232" s="167"/>
      <c r="U232" s="172"/>
      <c r="V232" s="167"/>
      <c r="W232" s="167"/>
      <c r="X232" s="167"/>
      <c r="Y232" s="173"/>
      <c r="Z232" s="167"/>
      <c r="AA232" s="167"/>
      <c r="AB232" s="167"/>
      <c r="AC232" s="167"/>
      <c r="AD232" s="167"/>
      <c r="AE232" s="172"/>
      <c r="AF232" s="167"/>
      <c r="AG232" s="167"/>
      <c r="AH232" s="167"/>
      <c r="AI232" s="173"/>
      <c r="AJ232" s="167"/>
      <c r="AK232" s="167"/>
      <c r="AL232" s="167"/>
      <c r="AM232" s="167"/>
      <c r="AN232" s="167"/>
      <c r="AO232" s="172"/>
      <c r="AP232" s="167"/>
      <c r="AQ232" s="167"/>
      <c r="AR232" s="167"/>
      <c r="AS232" s="173"/>
      <c r="AT232" s="167"/>
      <c r="AU232" s="167"/>
      <c r="AV232" s="167"/>
      <c r="AW232" s="167"/>
      <c r="AX232" s="167"/>
      <c r="AY232" s="172"/>
      <c r="AZ232" s="167"/>
      <c r="BA232" s="167"/>
      <c r="BB232" s="167"/>
      <c r="BC232" s="167"/>
      <c r="BD232" s="177"/>
    </row>
    <row r="233" spans="1:56" ht="42" customHeight="1" thickTop="1" thickBot="1">
      <c r="A233" s="180"/>
      <c r="B233" s="195" t="s">
        <v>335</v>
      </c>
      <c r="C233" s="259"/>
      <c r="D233" s="223">
        <f>取組ﾁｪｯｸｼｰﾄ改訂版!L232</f>
        <v>0</v>
      </c>
      <c r="E233" s="178"/>
      <c r="F233" s="167"/>
      <c r="G233" s="167"/>
      <c r="H233" s="167"/>
      <c r="I233" s="167"/>
      <c r="J233" s="167"/>
      <c r="K233" s="172"/>
      <c r="L233" s="167"/>
      <c r="M233" s="167"/>
      <c r="N233" s="167"/>
      <c r="O233" s="173"/>
      <c r="P233" s="167"/>
      <c r="Q233" s="167"/>
      <c r="R233" s="167"/>
      <c r="S233" s="167"/>
      <c r="T233" s="167"/>
      <c r="U233" s="172"/>
      <c r="V233" s="167"/>
      <c r="W233" s="167"/>
      <c r="X233" s="167"/>
      <c r="Y233" s="173"/>
      <c r="Z233" s="167"/>
      <c r="AA233" s="167"/>
      <c r="AB233" s="167"/>
      <c r="AC233" s="167"/>
      <c r="AD233" s="167"/>
      <c r="AE233" s="172"/>
      <c r="AF233" s="167"/>
      <c r="AG233" s="167"/>
      <c r="AH233" s="167"/>
      <c r="AI233" s="173"/>
      <c r="AJ233" s="167"/>
      <c r="AK233" s="167"/>
      <c r="AL233" s="167"/>
      <c r="AM233" s="167"/>
      <c r="AN233" s="167"/>
      <c r="AO233" s="172"/>
      <c r="AP233" s="167"/>
      <c r="AQ233" s="167"/>
      <c r="AR233" s="167"/>
      <c r="AS233" s="173"/>
      <c r="AT233" s="167"/>
      <c r="AU233" s="167"/>
      <c r="AV233" s="167"/>
      <c r="AW233" s="167"/>
      <c r="AX233" s="167"/>
      <c r="AY233" s="172"/>
      <c r="AZ233" s="167"/>
      <c r="BA233" s="167"/>
      <c r="BB233" s="167"/>
      <c r="BC233" s="167"/>
      <c r="BD233" s="177"/>
    </row>
    <row r="234" spans="1:56" ht="15" hidden="1" customHeight="1">
      <c r="A234" s="180"/>
      <c r="B234" s="195"/>
      <c r="C234" s="259" t="s">
        <v>131</v>
      </c>
      <c r="D234" s="223">
        <f>取組ﾁｪｯｸｼｰﾄ改訂版!L233</f>
        <v>0</v>
      </c>
      <c r="E234" s="178"/>
      <c r="F234" s="167"/>
      <c r="G234" s="167"/>
      <c r="H234" s="167"/>
      <c r="I234" s="167"/>
      <c r="J234" s="167"/>
      <c r="K234" s="172"/>
      <c r="L234" s="167"/>
      <c r="M234" s="167"/>
      <c r="N234" s="167"/>
      <c r="O234" s="173"/>
      <c r="P234" s="167"/>
      <c r="Q234" s="167"/>
      <c r="R234" s="167"/>
      <c r="S234" s="167"/>
      <c r="T234" s="167"/>
      <c r="U234" s="172"/>
      <c r="V234" s="167"/>
      <c r="W234" s="167"/>
      <c r="X234" s="167"/>
      <c r="Y234" s="173"/>
      <c r="Z234" s="167"/>
      <c r="AA234" s="167"/>
      <c r="AB234" s="167"/>
      <c r="AC234" s="167"/>
      <c r="AD234" s="167"/>
      <c r="AE234" s="172"/>
      <c r="AF234" s="167"/>
      <c r="AG234" s="167"/>
      <c r="AH234" s="167"/>
      <c r="AI234" s="173"/>
      <c r="AJ234" s="167"/>
      <c r="AK234" s="167"/>
      <c r="AL234" s="167"/>
      <c r="AM234" s="167"/>
      <c r="AN234" s="167"/>
      <c r="AO234" s="172"/>
      <c r="AP234" s="167"/>
      <c r="AQ234" s="167"/>
      <c r="AR234" s="167"/>
      <c r="AS234" s="173"/>
      <c r="AT234" s="167"/>
      <c r="AU234" s="167"/>
      <c r="AV234" s="167"/>
      <c r="AW234" s="167"/>
      <c r="AX234" s="167"/>
      <c r="AY234" s="172"/>
      <c r="AZ234" s="167"/>
      <c r="BA234" s="167"/>
      <c r="BB234" s="167"/>
      <c r="BC234" s="167"/>
      <c r="BD234" s="177"/>
    </row>
    <row r="235" spans="1:56" ht="15" hidden="1" customHeight="1">
      <c r="A235" s="180"/>
      <c r="B235" s="195"/>
      <c r="C235" s="259" t="s">
        <v>132</v>
      </c>
      <c r="D235" s="223">
        <f>取組ﾁｪｯｸｼｰﾄ改訂版!L234</f>
        <v>0</v>
      </c>
      <c r="E235" s="178"/>
      <c r="F235" s="167"/>
      <c r="G235" s="167"/>
      <c r="H235" s="167"/>
      <c r="I235" s="167"/>
      <c r="J235" s="167"/>
      <c r="K235" s="172"/>
      <c r="L235" s="167"/>
      <c r="M235" s="167"/>
      <c r="N235" s="167"/>
      <c r="O235" s="173"/>
      <c r="P235" s="167"/>
      <c r="Q235" s="167"/>
      <c r="R235" s="167"/>
      <c r="S235" s="167"/>
      <c r="T235" s="167"/>
      <c r="U235" s="172"/>
      <c r="V235" s="167"/>
      <c r="W235" s="167"/>
      <c r="X235" s="167"/>
      <c r="Y235" s="173"/>
      <c r="Z235" s="167"/>
      <c r="AA235" s="167"/>
      <c r="AB235" s="167"/>
      <c r="AC235" s="167"/>
      <c r="AD235" s="167"/>
      <c r="AE235" s="172"/>
      <c r="AF235" s="167"/>
      <c r="AG235" s="167"/>
      <c r="AH235" s="167"/>
      <c r="AI235" s="173"/>
      <c r="AJ235" s="167"/>
      <c r="AK235" s="167"/>
      <c r="AL235" s="167"/>
      <c r="AM235" s="167"/>
      <c r="AN235" s="167"/>
      <c r="AO235" s="172"/>
      <c r="AP235" s="167"/>
      <c r="AQ235" s="167"/>
      <c r="AR235" s="167"/>
      <c r="AS235" s="173"/>
      <c r="AT235" s="167"/>
      <c r="AU235" s="167"/>
      <c r="AV235" s="167"/>
      <c r="AW235" s="167"/>
      <c r="AX235" s="167"/>
      <c r="AY235" s="172"/>
      <c r="AZ235" s="167"/>
      <c r="BA235" s="167"/>
      <c r="BB235" s="167"/>
      <c r="BC235" s="167"/>
      <c r="BD235" s="177"/>
    </row>
    <row r="236" spans="1:56" ht="15" hidden="1" customHeight="1">
      <c r="A236" s="180"/>
      <c r="B236" s="195"/>
      <c r="C236" s="259" t="s">
        <v>133</v>
      </c>
      <c r="D236" s="223">
        <f>取組ﾁｪｯｸｼｰﾄ改訂版!L235</f>
        <v>0</v>
      </c>
      <c r="E236" s="178"/>
      <c r="F236" s="167"/>
      <c r="G236" s="167"/>
      <c r="H236" s="167"/>
      <c r="I236" s="167"/>
      <c r="J236" s="167"/>
      <c r="K236" s="172"/>
      <c r="L236" s="167"/>
      <c r="M236" s="167"/>
      <c r="N236" s="167"/>
      <c r="O236" s="173"/>
      <c r="P236" s="167"/>
      <c r="Q236" s="167"/>
      <c r="R236" s="167"/>
      <c r="S236" s="167"/>
      <c r="T236" s="167"/>
      <c r="U236" s="172"/>
      <c r="V236" s="167"/>
      <c r="W236" s="167"/>
      <c r="X236" s="167"/>
      <c r="Y236" s="173"/>
      <c r="Z236" s="167"/>
      <c r="AA236" s="167"/>
      <c r="AB236" s="167"/>
      <c r="AC236" s="167"/>
      <c r="AD236" s="167"/>
      <c r="AE236" s="172"/>
      <c r="AF236" s="167"/>
      <c r="AG236" s="167"/>
      <c r="AH236" s="167"/>
      <c r="AI236" s="173"/>
      <c r="AJ236" s="167"/>
      <c r="AK236" s="167"/>
      <c r="AL236" s="167"/>
      <c r="AM236" s="167"/>
      <c r="AN236" s="167"/>
      <c r="AO236" s="172"/>
      <c r="AP236" s="167"/>
      <c r="AQ236" s="167"/>
      <c r="AR236" s="167"/>
      <c r="AS236" s="173"/>
      <c r="AT236" s="167"/>
      <c r="AU236" s="167"/>
      <c r="AV236" s="167"/>
      <c r="AW236" s="167"/>
      <c r="AX236" s="167"/>
      <c r="AY236" s="172"/>
      <c r="AZ236" s="167"/>
      <c r="BA236" s="167"/>
      <c r="BB236" s="167"/>
      <c r="BC236" s="167"/>
      <c r="BD236" s="177"/>
    </row>
    <row r="237" spans="1:56" ht="15" hidden="1" customHeight="1">
      <c r="A237" s="180"/>
      <c r="B237" s="195"/>
      <c r="C237" s="259" t="s">
        <v>412</v>
      </c>
      <c r="D237" s="223">
        <f>取組ﾁｪｯｸｼｰﾄ改訂版!L236</f>
        <v>0</v>
      </c>
      <c r="E237" s="178"/>
      <c r="F237" s="167"/>
      <c r="G237" s="167"/>
      <c r="H237" s="167"/>
      <c r="I237" s="167"/>
      <c r="J237" s="167"/>
      <c r="K237" s="172"/>
      <c r="L237" s="167"/>
      <c r="M237" s="167"/>
      <c r="N237" s="167"/>
      <c r="O237" s="173"/>
      <c r="P237" s="167"/>
      <c r="Q237" s="167"/>
      <c r="R237" s="167"/>
      <c r="S237" s="167"/>
      <c r="T237" s="167"/>
      <c r="U237" s="172"/>
      <c r="V237" s="167"/>
      <c r="W237" s="167"/>
      <c r="X237" s="167"/>
      <c r="Y237" s="173"/>
      <c r="Z237" s="167"/>
      <c r="AA237" s="167"/>
      <c r="AB237" s="167"/>
      <c r="AC237" s="167"/>
      <c r="AD237" s="167"/>
      <c r="AE237" s="172"/>
      <c r="AF237" s="167"/>
      <c r="AG237" s="167"/>
      <c r="AH237" s="167"/>
      <c r="AI237" s="173"/>
      <c r="AJ237" s="167"/>
      <c r="AK237" s="167"/>
      <c r="AL237" s="167"/>
      <c r="AM237" s="167"/>
      <c r="AN237" s="167"/>
      <c r="AO237" s="172"/>
      <c r="AP237" s="167"/>
      <c r="AQ237" s="167"/>
      <c r="AR237" s="167"/>
      <c r="AS237" s="173"/>
      <c r="AT237" s="167"/>
      <c r="AU237" s="167"/>
      <c r="AV237" s="167"/>
      <c r="AW237" s="167"/>
      <c r="AX237" s="167"/>
      <c r="AY237" s="172"/>
      <c r="AZ237" s="167"/>
      <c r="BA237" s="167"/>
      <c r="BB237" s="167"/>
      <c r="BC237" s="167"/>
      <c r="BD237" s="177"/>
    </row>
    <row r="238" spans="1:56" ht="15" hidden="1" customHeight="1">
      <c r="A238" s="180"/>
      <c r="B238" s="195"/>
      <c r="C238" s="259" t="s">
        <v>134</v>
      </c>
      <c r="D238" s="223">
        <f>取組ﾁｪｯｸｼｰﾄ改訂版!L237</f>
        <v>0</v>
      </c>
      <c r="E238" s="178"/>
      <c r="F238" s="167"/>
      <c r="G238" s="167"/>
      <c r="H238" s="167"/>
      <c r="I238" s="167"/>
      <c r="J238" s="167"/>
      <c r="K238" s="172"/>
      <c r="L238" s="167"/>
      <c r="M238" s="167"/>
      <c r="N238" s="167"/>
      <c r="O238" s="173"/>
      <c r="P238" s="167"/>
      <c r="Q238" s="167"/>
      <c r="R238" s="167"/>
      <c r="S238" s="167"/>
      <c r="T238" s="167"/>
      <c r="U238" s="172"/>
      <c r="V238" s="167"/>
      <c r="W238" s="167"/>
      <c r="X238" s="167"/>
      <c r="Y238" s="173"/>
      <c r="Z238" s="167"/>
      <c r="AA238" s="167"/>
      <c r="AB238" s="167"/>
      <c r="AC238" s="167"/>
      <c r="AD238" s="167"/>
      <c r="AE238" s="172"/>
      <c r="AF238" s="167"/>
      <c r="AG238" s="167"/>
      <c r="AH238" s="167"/>
      <c r="AI238" s="173"/>
      <c r="AJ238" s="167"/>
      <c r="AK238" s="167"/>
      <c r="AL238" s="167"/>
      <c r="AM238" s="167"/>
      <c r="AN238" s="167"/>
      <c r="AO238" s="172"/>
      <c r="AP238" s="167"/>
      <c r="AQ238" s="167"/>
      <c r="AR238" s="167"/>
      <c r="AS238" s="173"/>
      <c r="AT238" s="167"/>
      <c r="AU238" s="167"/>
      <c r="AV238" s="167"/>
      <c r="AW238" s="167"/>
      <c r="AX238" s="167"/>
      <c r="AY238" s="172"/>
      <c r="AZ238" s="167"/>
      <c r="BA238" s="167"/>
      <c r="BB238" s="167"/>
      <c r="BC238" s="167"/>
      <c r="BD238" s="177"/>
    </row>
    <row r="239" spans="1:56" ht="42" customHeight="1" thickTop="1" thickBot="1">
      <c r="A239" s="180"/>
      <c r="B239" s="195" t="s">
        <v>477</v>
      </c>
      <c r="C239" s="259"/>
      <c r="D239" s="223">
        <f>取組ﾁｪｯｸｼｰﾄ改訂版!L238</f>
        <v>0</v>
      </c>
      <c r="E239" s="178"/>
      <c r="F239" s="167"/>
      <c r="G239" s="167"/>
      <c r="H239" s="167"/>
      <c r="I239" s="167"/>
      <c r="J239" s="167"/>
      <c r="K239" s="172"/>
      <c r="L239" s="167"/>
      <c r="M239" s="167"/>
      <c r="N239" s="167"/>
      <c r="O239" s="173"/>
      <c r="P239" s="167"/>
      <c r="Q239" s="167"/>
      <c r="R239" s="167"/>
      <c r="S239" s="167"/>
      <c r="T239" s="167"/>
      <c r="U239" s="172"/>
      <c r="V239" s="167"/>
      <c r="W239" s="167"/>
      <c r="X239" s="167"/>
      <c r="Y239" s="173"/>
      <c r="Z239" s="167"/>
      <c r="AA239" s="167"/>
      <c r="AB239" s="167"/>
      <c r="AC239" s="167"/>
      <c r="AD239" s="167"/>
      <c r="AE239" s="172"/>
      <c r="AF239" s="167"/>
      <c r="AG239" s="167"/>
      <c r="AH239" s="167"/>
      <c r="AI239" s="173"/>
      <c r="AJ239" s="167"/>
      <c r="AK239" s="167"/>
      <c r="AL239" s="167"/>
      <c r="AM239" s="167"/>
      <c r="AN239" s="167"/>
      <c r="AO239" s="172"/>
      <c r="AP239" s="167"/>
      <c r="AQ239" s="167"/>
      <c r="AR239" s="167"/>
      <c r="AS239" s="173"/>
      <c r="AT239" s="167"/>
      <c r="AU239" s="167"/>
      <c r="AV239" s="167"/>
      <c r="AW239" s="167"/>
      <c r="AX239" s="167"/>
      <c r="AY239" s="172"/>
      <c r="AZ239" s="167"/>
      <c r="BA239" s="167"/>
      <c r="BB239" s="167"/>
      <c r="BC239" s="167"/>
      <c r="BD239" s="177"/>
    </row>
    <row r="240" spans="1:56" ht="15" hidden="1" customHeight="1">
      <c r="A240" s="180"/>
      <c r="B240" s="195"/>
      <c r="C240" s="259" t="s">
        <v>135</v>
      </c>
      <c r="D240" s="223">
        <f>取組ﾁｪｯｸｼｰﾄ改訂版!L239</f>
        <v>0</v>
      </c>
      <c r="E240" s="178"/>
      <c r="K240" s="168"/>
      <c r="O240" s="169"/>
      <c r="U240" s="168"/>
      <c r="Y240" s="169"/>
      <c r="AE240" s="168"/>
      <c r="AI240" s="169"/>
      <c r="AO240" s="168"/>
      <c r="AS240" s="169"/>
      <c r="AY240" s="168"/>
      <c r="BD240" s="177"/>
    </row>
    <row r="241" spans="1:56" ht="15" hidden="1" customHeight="1">
      <c r="A241" s="180"/>
      <c r="B241" s="195"/>
      <c r="C241" s="259" t="s">
        <v>136</v>
      </c>
      <c r="D241" s="223">
        <f>取組ﾁｪｯｸｼｰﾄ改訂版!L240</f>
        <v>0</v>
      </c>
      <c r="E241" s="178"/>
      <c r="K241" s="168"/>
      <c r="O241" s="169"/>
      <c r="U241" s="168"/>
      <c r="Y241" s="169"/>
      <c r="AE241" s="168"/>
      <c r="AI241" s="169"/>
      <c r="AO241" s="168"/>
      <c r="AS241" s="169"/>
      <c r="AY241" s="168"/>
      <c r="BD241" s="177"/>
    </row>
    <row r="242" spans="1:56" ht="15" hidden="1" customHeight="1">
      <c r="A242" s="180"/>
      <c r="B242" s="195"/>
      <c r="C242" s="259" t="s">
        <v>137</v>
      </c>
      <c r="D242" s="223">
        <f>取組ﾁｪｯｸｼｰﾄ改訂版!L241</f>
        <v>0</v>
      </c>
      <c r="E242" s="178"/>
      <c r="K242" s="168"/>
      <c r="O242" s="169"/>
      <c r="U242" s="168"/>
      <c r="Y242" s="169"/>
      <c r="AE242" s="168"/>
      <c r="AI242" s="169"/>
      <c r="AO242" s="168"/>
      <c r="AS242" s="169"/>
      <c r="AY242" s="168"/>
      <c r="BD242" s="177"/>
    </row>
    <row r="243" spans="1:56" ht="15" hidden="1" customHeight="1">
      <c r="A243" s="180"/>
      <c r="B243" s="195"/>
      <c r="C243" s="259" t="s">
        <v>138</v>
      </c>
      <c r="D243" s="223">
        <f>取組ﾁｪｯｸｼｰﾄ改訂版!L242</f>
        <v>0</v>
      </c>
      <c r="E243" s="178"/>
      <c r="K243" s="168"/>
      <c r="O243" s="169"/>
      <c r="U243" s="168"/>
      <c r="Y243" s="169"/>
      <c r="AE243" s="168"/>
      <c r="AI243" s="169"/>
      <c r="AO243" s="168"/>
      <c r="AS243" s="169"/>
      <c r="AY243" s="168"/>
      <c r="BD243" s="177"/>
    </row>
    <row r="244" spans="1:56" ht="15" hidden="1" customHeight="1">
      <c r="A244" s="180"/>
      <c r="B244" s="195"/>
      <c r="C244" s="259" t="s">
        <v>139</v>
      </c>
      <c r="D244" s="223">
        <f>取組ﾁｪｯｸｼｰﾄ改訂版!L243</f>
        <v>0</v>
      </c>
      <c r="E244" s="178"/>
      <c r="K244" s="168"/>
      <c r="O244" s="169"/>
      <c r="U244" s="168"/>
      <c r="Y244" s="169"/>
      <c r="AE244" s="168"/>
      <c r="AI244" s="169"/>
      <c r="AO244" s="168"/>
      <c r="AS244" s="169"/>
      <c r="AY244" s="168"/>
      <c r="BD244" s="177"/>
    </row>
    <row r="245" spans="1:56" ht="15" hidden="1" customHeight="1">
      <c r="A245" s="180"/>
      <c r="B245" s="195"/>
      <c r="C245" s="259" t="s">
        <v>140</v>
      </c>
      <c r="D245" s="223">
        <f>取組ﾁｪｯｸｼｰﾄ改訂版!L244</f>
        <v>0</v>
      </c>
      <c r="E245" s="178"/>
      <c r="K245" s="168"/>
      <c r="O245" s="169"/>
      <c r="U245" s="168"/>
      <c r="Y245" s="169"/>
      <c r="AE245" s="168"/>
      <c r="AI245" s="169"/>
      <c r="AO245" s="168"/>
      <c r="AS245" s="169"/>
      <c r="AY245" s="168"/>
      <c r="BD245" s="177"/>
    </row>
    <row r="246" spans="1:56" ht="15" hidden="1" customHeight="1">
      <c r="A246" s="180"/>
      <c r="B246" s="195"/>
      <c r="C246" s="259" t="s">
        <v>141</v>
      </c>
      <c r="D246" s="223">
        <f>取組ﾁｪｯｸｼｰﾄ改訂版!L245</f>
        <v>0</v>
      </c>
      <c r="E246" s="178"/>
      <c r="K246" s="168"/>
      <c r="O246" s="169"/>
      <c r="U246" s="168"/>
      <c r="Y246" s="169"/>
      <c r="AE246" s="168"/>
      <c r="AI246" s="169"/>
      <c r="AO246" s="168"/>
      <c r="AS246" s="169"/>
      <c r="AY246" s="168"/>
      <c r="BD246" s="177"/>
    </row>
    <row r="247" spans="1:56" ht="42" customHeight="1" thickTop="1">
      <c r="A247" s="181"/>
      <c r="B247" s="205" t="s">
        <v>337</v>
      </c>
      <c r="C247" s="260"/>
      <c r="D247" s="226">
        <f>取組ﾁｪｯｸｼｰﾄ改訂版!L246</f>
        <v>0</v>
      </c>
      <c r="E247" s="182"/>
      <c r="F247" s="183"/>
      <c r="G247" s="183"/>
      <c r="H247" s="183"/>
      <c r="I247" s="183"/>
      <c r="J247" s="183"/>
      <c r="K247" s="184"/>
      <c r="L247" s="183"/>
      <c r="M247" s="183"/>
      <c r="N247" s="183"/>
      <c r="O247" s="185"/>
      <c r="P247" s="183"/>
      <c r="Q247" s="183"/>
      <c r="R247" s="183"/>
      <c r="S247" s="183"/>
      <c r="T247" s="183"/>
      <c r="U247" s="184"/>
      <c r="V247" s="183"/>
      <c r="W247" s="183"/>
      <c r="X247" s="183"/>
      <c r="Y247" s="185"/>
      <c r="Z247" s="183"/>
      <c r="AA247" s="183"/>
      <c r="AB247" s="183"/>
      <c r="AC247" s="183"/>
      <c r="AD247" s="183"/>
      <c r="AE247" s="184"/>
      <c r="AF247" s="183"/>
      <c r="AG247" s="183"/>
      <c r="AH247" s="183"/>
      <c r="AI247" s="185"/>
      <c r="AJ247" s="183"/>
      <c r="AK247" s="183"/>
      <c r="AL247" s="183"/>
      <c r="AM247" s="183"/>
      <c r="AN247" s="183"/>
      <c r="AO247" s="184"/>
      <c r="AP247" s="183"/>
      <c r="AQ247" s="183"/>
      <c r="AR247" s="183"/>
      <c r="AS247" s="185"/>
      <c r="AT247" s="183"/>
      <c r="AU247" s="183"/>
      <c r="AV247" s="183"/>
      <c r="AW247" s="183"/>
      <c r="AX247" s="183"/>
      <c r="AY247" s="184"/>
      <c r="AZ247" s="183"/>
      <c r="BA247" s="183"/>
      <c r="BB247" s="183"/>
      <c r="BC247" s="183"/>
      <c r="BD247" s="186"/>
    </row>
    <row r="248" spans="1:56" ht="15" hidden="1" customHeight="1" thickTop="1">
      <c r="C248" t="s">
        <v>142</v>
      </c>
    </row>
    <row r="249" spans="1:56" ht="15" hidden="1" customHeight="1">
      <c r="C249" t="s">
        <v>143</v>
      </c>
    </row>
    <row r="250" spans="1:56" ht="15" hidden="1" customHeight="1">
      <c r="C250" t="s">
        <v>180</v>
      </c>
    </row>
    <row r="251" spans="1:56" ht="15" hidden="1" customHeight="1">
      <c r="C251" t="s">
        <v>144</v>
      </c>
    </row>
    <row r="252" spans="1:56" ht="15" hidden="1" customHeight="1">
      <c r="C252" t="s">
        <v>145</v>
      </c>
    </row>
    <row r="253" spans="1:56" ht="15" hidden="1" customHeight="1">
      <c r="C253" t="s">
        <v>478</v>
      </c>
    </row>
    <row r="254" spans="1:56" ht="15" hidden="1" customHeight="1">
      <c r="C254" t="s">
        <v>479</v>
      </c>
    </row>
  </sheetData>
  <sheetProtection algorithmName="SHA-512" hashValue="t1vP+kdoi10+cK2/nLa5gX6TxgnKTUeGzjf2iWimYd66uKrWkdp+4WIqdoI+i1pPNVPBBJzgJP46gSRn32u2ZA==" saltValue="4vVPpHrcD0ERhCiEZqeMSQ==" spinCount="100000" sheet="1" scenarios="1" formatCells="0"/>
  <mergeCells count="15">
    <mergeCell ref="A2:A4"/>
    <mergeCell ref="B2:B4"/>
    <mergeCell ref="C2:C4"/>
    <mergeCell ref="J4:K4"/>
    <mergeCell ref="O4:P4"/>
    <mergeCell ref="D1:AI1"/>
    <mergeCell ref="D2:BC2"/>
    <mergeCell ref="AD4:AE4"/>
    <mergeCell ref="AI4:AJ4"/>
    <mergeCell ref="AN4:AO4"/>
    <mergeCell ref="AS4:AT4"/>
    <mergeCell ref="AX4:AY4"/>
    <mergeCell ref="AQ1:BC1"/>
    <mergeCell ref="T4:U4"/>
    <mergeCell ref="Y4:Z4"/>
  </mergeCells>
  <phoneticPr fontId="1"/>
  <conditionalFormatting sqref="B5:B247">
    <cfRule type="expression" dxfId="12" priority="5">
      <formula>$D5=""</formula>
    </cfRule>
  </conditionalFormatting>
  <conditionalFormatting sqref="C5:C247">
    <cfRule type="notContainsBlanks" dxfId="11" priority="3">
      <formula>LEN(TRIM(C5))&gt;0</formula>
    </cfRule>
  </conditionalFormatting>
  <conditionalFormatting sqref="F5:BC5">
    <cfRule type="expression" dxfId="10" priority="7">
      <formula>AND($D5&lt;&gt;"",$D$5&gt;=F3)</formula>
    </cfRule>
  </conditionalFormatting>
  <conditionalFormatting sqref="F12:BC12 F20:BC20 F28:BC28 F34:BC34 F36:BC36 F47:BC47 F55:BC55 F65:BC65 F73:BC73 F86:BC86 F99:BC99 F111:BC111 F120:BC120 F125:BC125 F131:BC131 F140:BC140 F144:BC144 F148:BC148 F150:BC150 F159:BC159 F163:BC163 F172:BC172 F176:BC176 F182:BC182 F190:BC190 F196:BC196 F199:BC199 F201:BC201 F206:BC206 F212:BC212 F215:BC215 F218:BC218 F227:BC227 F231:BC231 F233:BC233 F239:BC239 F247:BC247">
    <cfRule type="expression" dxfId="9" priority="6">
      <formula>AND($D12&lt;&gt;"",$D12&gt;=F$3)</formula>
    </cfRule>
  </conditionalFormatting>
  <conditionalFormatting sqref="AQ1:BC1">
    <cfRule type="notContainsBlanks" dxfId="8" priority="8">
      <formula>LEN(TRIM(AQ1))&gt;0</formula>
    </cfRule>
  </conditionalFormatting>
  <pageMargins left="0.76" right="0.19685039370078741" top="0.6692913385826772" bottom="0.35433070866141736" header="0.70866141732283472" footer="0.31496062992125984"/>
  <pageSetup paperSize="8" scale="59" orientation="portrait" r:id="rId1"/>
  <headerFooter>
    <oddHeader>&amp;R&amp;6埼玉県環境保全取組ﾁｪｯｸｼｰﾄver.4.11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76344-A76A-438F-9D7B-1E10DC09120E}">
  <sheetPr codeName="Sheet6"/>
  <dimension ref="B1:BB256"/>
  <sheetViews>
    <sheetView showGridLines="0" view="pageBreakPreview" topLeftCell="M184" zoomScaleNormal="100" zoomScaleSheetLayoutView="100" workbookViewId="0">
      <selection activeCell="D138" sqref="D138"/>
    </sheetView>
  </sheetViews>
  <sheetFormatPr defaultColWidth="9" defaultRowHeight="16.5"/>
  <cols>
    <col min="1" max="1" width="0.90625" style="6" customWidth="1"/>
    <col min="2" max="2" width="3.90625" style="6" customWidth="1"/>
    <col min="3" max="3" width="1.6328125" style="6" customWidth="1"/>
    <col min="4" max="4" width="124.08984375" style="6" customWidth="1"/>
    <col min="5" max="7" width="6.08984375" style="66" customWidth="1"/>
    <col min="8" max="25" width="8" style="94" customWidth="1"/>
    <col min="26" max="27" width="8" style="94" hidden="1" customWidth="1"/>
    <col min="28" max="28" width="6.08984375" style="94" hidden="1" customWidth="1"/>
    <col min="29" max="31" width="9" style="95" hidden="1" customWidth="1"/>
    <col min="32" max="32" width="7.90625" style="95" hidden="1" customWidth="1"/>
    <col min="33" max="33" width="9" style="99" hidden="1" customWidth="1"/>
    <col min="34" max="37" width="9" style="95" hidden="1" customWidth="1"/>
    <col min="38" max="38" width="9.6328125" style="95" hidden="1" customWidth="1"/>
    <col min="39" max="54" width="9" style="6" hidden="1" customWidth="1"/>
    <col min="55" max="16384" width="9" style="6"/>
  </cols>
  <sheetData>
    <row r="1" spans="2:54" ht="40.5" customHeight="1">
      <c r="B1" s="2" t="s">
        <v>151</v>
      </c>
      <c r="C1" s="7"/>
      <c r="E1" s="65"/>
      <c r="F1" s="65"/>
      <c r="G1" s="65"/>
      <c r="H1" s="129" t="s">
        <v>376</v>
      </c>
      <c r="I1" s="115" t="s">
        <v>377</v>
      </c>
      <c r="J1" s="115" t="s">
        <v>378</v>
      </c>
      <c r="K1" s="115" t="s">
        <v>379</v>
      </c>
      <c r="L1" s="115" t="s">
        <v>380</v>
      </c>
      <c r="M1" s="115" t="s">
        <v>381</v>
      </c>
      <c r="N1" s="115" t="s">
        <v>382</v>
      </c>
      <c r="O1" s="115" t="s">
        <v>383</v>
      </c>
      <c r="P1" s="115" t="s">
        <v>384</v>
      </c>
      <c r="Q1" s="115" t="s">
        <v>385</v>
      </c>
      <c r="R1" s="115" t="s">
        <v>386</v>
      </c>
      <c r="S1" s="115" t="s">
        <v>387</v>
      </c>
      <c r="T1" s="115" t="s">
        <v>388</v>
      </c>
      <c r="U1" s="115" t="s">
        <v>389</v>
      </c>
      <c r="V1" s="115" t="s">
        <v>390</v>
      </c>
      <c r="W1" s="115" t="s">
        <v>391</v>
      </c>
      <c r="X1" s="130" t="s">
        <v>392</v>
      </c>
      <c r="Y1" s="135"/>
      <c r="Z1" s="135"/>
      <c r="AA1" s="135"/>
      <c r="AD1" s="94" t="s">
        <v>160</v>
      </c>
      <c r="AE1" s="94" t="s">
        <v>161</v>
      </c>
      <c r="AF1" s="94" t="s">
        <v>162</v>
      </c>
      <c r="AG1" s="96" t="s">
        <v>347</v>
      </c>
      <c r="AO1" s="97" t="s">
        <v>393</v>
      </c>
    </row>
    <row r="2" spans="2:54" ht="15.75" customHeight="1">
      <c r="B2" s="6" t="s">
        <v>157</v>
      </c>
      <c r="D2" s="8"/>
      <c r="E2" s="295" t="s">
        <v>352</v>
      </c>
      <c r="F2" s="295"/>
      <c r="G2" s="295"/>
      <c r="H2" s="131"/>
      <c r="I2" s="116"/>
      <c r="J2" s="116"/>
      <c r="K2" s="116"/>
      <c r="L2" s="116"/>
      <c r="M2" s="116"/>
      <c r="N2" s="116"/>
      <c r="O2" s="116"/>
      <c r="P2" s="116"/>
      <c r="Q2" s="116"/>
      <c r="R2" s="116"/>
      <c r="S2" s="116"/>
      <c r="T2" s="116"/>
      <c r="U2" s="116"/>
      <c r="V2" s="116"/>
      <c r="W2" s="116"/>
      <c r="X2" s="132"/>
      <c r="Y2" s="136"/>
      <c r="Z2" s="136"/>
      <c r="AA2" s="136"/>
      <c r="AB2" s="98"/>
      <c r="AC2" s="94" t="s">
        <v>202</v>
      </c>
      <c r="AD2" s="95" t="s">
        <v>201</v>
      </c>
      <c r="AE2" s="95" t="s">
        <v>199</v>
      </c>
      <c r="AF2" s="95" t="s">
        <v>198</v>
      </c>
      <c r="AG2" s="99" t="s">
        <v>200</v>
      </c>
      <c r="AH2" s="95" t="s">
        <v>437</v>
      </c>
      <c r="AI2" s="95" t="s">
        <v>499</v>
      </c>
      <c r="AL2" s="95" t="s">
        <v>498</v>
      </c>
      <c r="AO2" s="97" t="s">
        <v>160</v>
      </c>
    </row>
    <row r="3" spans="2:54" s="3" customFormat="1" ht="27" customHeight="1">
      <c r="B3" s="3" t="s">
        <v>306</v>
      </c>
      <c r="D3" s="4"/>
      <c r="E3" s="296"/>
      <c r="F3" s="296"/>
      <c r="G3" s="296"/>
      <c r="H3" s="133"/>
      <c r="I3" s="117"/>
      <c r="J3" s="117"/>
      <c r="K3" s="117"/>
      <c r="L3" s="117"/>
      <c r="M3" s="117"/>
      <c r="N3" s="117"/>
      <c r="O3" s="117"/>
      <c r="P3" s="117"/>
      <c r="Q3" s="117"/>
      <c r="R3" s="117"/>
      <c r="S3" s="117"/>
      <c r="T3" s="117"/>
      <c r="U3" s="117"/>
      <c r="V3" s="117"/>
      <c r="W3" s="117"/>
      <c r="X3" s="134"/>
      <c r="Y3" s="98"/>
      <c r="Z3" s="98"/>
      <c r="AA3" s="98"/>
      <c r="AB3" s="98"/>
      <c r="AC3" s="100"/>
      <c r="AD3" s="101"/>
      <c r="AE3" s="101"/>
      <c r="AF3" s="101"/>
      <c r="AG3" s="102"/>
      <c r="AH3" s="95"/>
      <c r="AI3" s="101"/>
      <c r="AJ3" s="101"/>
      <c r="AK3" s="101"/>
      <c r="AL3" s="101"/>
    </row>
    <row r="4" spans="2:54" ht="27" customHeight="1">
      <c r="B4" s="67">
        <f>取組ﾁｪｯｸｼｰﾄ改訂版!B4</f>
        <v>0</v>
      </c>
      <c r="C4" s="9"/>
      <c r="D4" s="10" t="s">
        <v>0</v>
      </c>
      <c r="E4" s="68" t="s">
        <v>353</v>
      </c>
      <c r="F4" s="69"/>
      <c r="G4" s="69"/>
      <c r="H4" s="286"/>
      <c r="I4" s="286"/>
      <c r="J4" s="286"/>
      <c r="K4" s="286"/>
      <c r="L4" s="286"/>
      <c r="M4" s="286"/>
      <c r="N4" s="286"/>
      <c r="O4" s="286"/>
      <c r="P4" s="286"/>
      <c r="Q4" s="288"/>
      <c r="R4" s="288" t="s">
        <v>160</v>
      </c>
      <c r="S4" s="288" t="s">
        <v>393</v>
      </c>
      <c r="T4" s="286"/>
      <c r="U4" s="286"/>
      <c r="V4" s="286"/>
      <c r="W4" s="286"/>
      <c r="X4" s="286"/>
      <c r="Y4" s="137"/>
      <c r="Z4" s="137"/>
      <c r="AA4" s="137"/>
      <c r="AB4" s="103"/>
      <c r="AC4" s="95" t="str">
        <f>IF(B4="○",1,IF(B4="△",0.5,IF(B4="×",0.1,"")))</f>
        <v/>
      </c>
      <c r="AD4" s="95">
        <f>SUM(AC4:AC9)</f>
        <v>0</v>
      </c>
      <c r="AE4" s="95">
        <f t="shared" ref="AE4:AE8" si="0">COUNTIF(B4,"○")+COUNTIF(B4,"△")+COUNTIF(B4,"×")+COUNTIF(B4,0)</f>
        <v>1</v>
      </c>
      <c r="AF4" s="95">
        <f>SUM(AE4:AE9)</f>
        <v>6</v>
      </c>
      <c r="AG4" s="99">
        <f>AD4/AF4</f>
        <v>0</v>
      </c>
      <c r="AH4" s="95">
        <f t="shared" ref="AH4:AH40" si="1">SUMPRODUCT((H4:X4="○")*($AE4=1))*0.5+SUMPRODUCT((H4:X4="◎")*($AE4=1))</f>
        <v>1.5</v>
      </c>
    </row>
    <row r="5" spans="2:54" ht="27" customHeight="1">
      <c r="B5" s="67">
        <f>取組ﾁｪｯｸｼｰﾄ改訂版!B5</f>
        <v>0</v>
      </c>
      <c r="D5" s="11" t="s">
        <v>1</v>
      </c>
      <c r="E5" s="71"/>
      <c r="F5" s="70"/>
      <c r="G5" s="70"/>
      <c r="H5" s="286"/>
      <c r="I5" s="286"/>
      <c r="J5" s="286"/>
      <c r="K5" s="286"/>
      <c r="L5" s="286"/>
      <c r="M5" s="286"/>
      <c r="N5" s="286"/>
      <c r="O5" s="286"/>
      <c r="P5" s="286"/>
      <c r="Q5" s="286"/>
      <c r="R5" s="288" t="s">
        <v>160</v>
      </c>
      <c r="S5" s="288" t="s">
        <v>393</v>
      </c>
      <c r="T5" s="286"/>
      <c r="U5" s="286"/>
      <c r="V5" s="286"/>
      <c r="W5" s="286"/>
      <c r="X5" s="286"/>
      <c r="Y5" s="137"/>
      <c r="Z5" s="137"/>
      <c r="AA5" s="137"/>
      <c r="AB5" s="103"/>
      <c r="AC5" s="95" t="str">
        <f>IF(B5="○",1,IF(B5="△",0.5,IF(B5="×",0.1,"")))</f>
        <v/>
      </c>
      <c r="AE5" s="95">
        <f t="shared" si="0"/>
        <v>1</v>
      </c>
      <c r="AH5" s="95">
        <f t="shared" si="1"/>
        <v>1.5</v>
      </c>
    </row>
    <row r="6" spans="2:54" ht="27" customHeight="1">
      <c r="B6" s="67">
        <f>取組ﾁｪｯｸｼｰﾄ改訂版!B6</f>
        <v>0</v>
      </c>
      <c r="C6" s="9"/>
      <c r="D6" s="10" t="s">
        <v>2</v>
      </c>
      <c r="E6" s="71"/>
      <c r="F6" s="70"/>
      <c r="G6" s="70"/>
      <c r="H6" s="286"/>
      <c r="I6" s="286"/>
      <c r="J6" s="286"/>
      <c r="K6" s="286"/>
      <c r="L6" s="286"/>
      <c r="M6" s="286"/>
      <c r="N6" s="286"/>
      <c r="O6" s="286"/>
      <c r="P6" s="286"/>
      <c r="Q6" s="286"/>
      <c r="R6" s="288" t="s">
        <v>413</v>
      </c>
      <c r="S6" s="288" t="s">
        <v>393</v>
      </c>
      <c r="T6" s="286"/>
      <c r="U6" s="286"/>
      <c r="V6" s="286"/>
      <c r="W6" s="286"/>
      <c r="X6" s="286"/>
      <c r="Y6" s="137"/>
      <c r="Z6" s="137"/>
      <c r="AA6" s="137"/>
      <c r="AB6" s="103"/>
      <c r="AC6" s="95" t="str">
        <f t="shared" ref="AC6:AC66" si="2">IF(B6="○",1,IF(B6="△",0.5,IF(B6="×",0.1,"")))</f>
        <v/>
      </c>
      <c r="AE6" s="95">
        <f t="shared" si="0"/>
        <v>1</v>
      </c>
      <c r="AH6" s="95">
        <f t="shared" si="1"/>
        <v>1.5</v>
      </c>
    </row>
    <row r="7" spans="2:54" ht="27" customHeight="1">
      <c r="B7" s="67">
        <f>取組ﾁｪｯｸｼｰﾄ改訂版!B7</f>
        <v>0</v>
      </c>
      <c r="D7" s="11" t="s">
        <v>3</v>
      </c>
      <c r="E7" s="71"/>
      <c r="F7" s="70"/>
      <c r="G7" s="70"/>
      <c r="H7" s="286"/>
      <c r="I7" s="286"/>
      <c r="J7" s="286"/>
      <c r="K7" s="286"/>
      <c r="L7" s="286"/>
      <c r="M7" s="286"/>
      <c r="N7" s="286"/>
      <c r="O7" s="286"/>
      <c r="P7" s="286"/>
      <c r="Q7" s="286"/>
      <c r="R7" s="288" t="s">
        <v>160</v>
      </c>
      <c r="S7" s="288" t="s">
        <v>393</v>
      </c>
      <c r="T7" s="286"/>
      <c r="U7" s="286"/>
      <c r="V7" s="286"/>
      <c r="W7" s="286"/>
      <c r="X7" s="286"/>
      <c r="Y7" s="137"/>
      <c r="Z7" s="137"/>
      <c r="AA7" s="137"/>
      <c r="AB7" s="103"/>
      <c r="AC7" s="95" t="str">
        <f t="shared" si="2"/>
        <v/>
      </c>
      <c r="AE7" s="95">
        <f t="shared" si="0"/>
        <v>1</v>
      </c>
      <c r="AH7" s="95">
        <f t="shared" si="1"/>
        <v>1.5</v>
      </c>
    </row>
    <row r="8" spans="2:54" ht="27" customHeight="1">
      <c r="B8" s="67">
        <f>取組ﾁｪｯｸｼｰﾄ改訂版!B8</f>
        <v>0</v>
      </c>
      <c r="C8" s="9"/>
      <c r="D8" s="10" t="s">
        <v>4</v>
      </c>
      <c r="E8" s="71"/>
      <c r="F8" s="70"/>
      <c r="G8" s="70"/>
      <c r="H8" s="286"/>
      <c r="I8" s="286"/>
      <c r="J8" s="286"/>
      <c r="K8" s="286"/>
      <c r="L8" s="286"/>
      <c r="M8" s="286"/>
      <c r="N8" s="286"/>
      <c r="O8" s="286"/>
      <c r="P8" s="286"/>
      <c r="Q8" s="288"/>
      <c r="R8" s="288" t="s">
        <v>413</v>
      </c>
      <c r="S8" s="288" t="s">
        <v>393</v>
      </c>
      <c r="T8" s="286"/>
      <c r="U8" s="286"/>
      <c r="V8" s="286"/>
      <c r="W8" s="286"/>
      <c r="X8" s="286"/>
      <c r="Y8" s="137"/>
      <c r="Z8" s="137"/>
      <c r="AA8" s="137"/>
      <c r="AB8" s="103"/>
      <c r="AC8" s="95" t="str">
        <f t="shared" si="2"/>
        <v/>
      </c>
      <c r="AE8" s="95">
        <f t="shared" si="0"/>
        <v>1</v>
      </c>
      <c r="AH8" s="95">
        <f t="shared" si="1"/>
        <v>1.5</v>
      </c>
    </row>
    <row r="9" spans="2:54" ht="27" customHeight="1">
      <c r="B9" s="67">
        <f>取組ﾁｪｯｸｼｰﾄ改訂版!B9</f>
        <v>0</v>
      </c>
      <c r="C9" s="12"/>
      <c r="D9" s="13" t="s">
        <v>195</v>
      </c>
      <c r="E9" s="72"/>
      <c r="F9" s="73"/>
      <c r="G9" s="73"/>
      <c r="H9" s="286"/>
      <c r="I9" s="286"/>
      <c r="J9" s="286"/>
      <c r="K9" s="286"/>
      <c r="L9" s="286"/>
      <c r="M9" s="286"/>
      <c r="N9" s="286"/>
      <c r="O9" s="286"/>
      <c r="P9" s="286"/>
      <c r="Q9" s="288"/>
      <c r="R9" s="288" t="s">
        <v>160</v>
      </c>
      <c r="S9" s="288" t="s">
        <v>393</v>
      </c>
      <c r="T9" s="286"/>
      <c r="U9" s="286"/>
      <c r="V9" s="286"/>
      <c r="W9" s="286"/>
      <c r="X9" s="286"/>
      <c r="Y9" s="137"/>
      <c r="Z9" s="137"/>
      <c r="AA9" s="137"/>
      <c r="AB9" s="103"/>
      <c r="AC9" s="95" t="str">
        <f t="shared" si="2"/>
        <v/>
      </c>
      <c r="AE9" s="95">
        <f t="shared" ref="AE9:AE17" si="3">COUNTIF(B9,"○")+COUNTIF(B9,"△")+COUNTIF(B9,"×")+COUNTIF(B9,0)</f>
        <v>1</v>
      </c>
      <c r="AH9" s="95">
        <f t="shared" si="1"/>
        <v>1.5</v>
      </c>
    </row>
    <row r="10" spans="2:54" s="3" customFormat="1" ht="27" customHeight="1">
      <c r="B10" s="79" t="str">
        <f>取組ﾁｪｯｸｼｰﾄ改訂版!B10</f>
        <v>2 廃棄物の発生そのものを抑える取組</v>
      </c>
      <c r="D10" s="4"/>
      <c r="E10" s="74"/>
      <c r="F10" s="74"/>
      <c r="G10" s="74"/>
      <c r="H10" s="278">
        <f t="shared" ref="H10:R10" si="4">(SUMPRODUCT((H4:H9="○")*($AC4:$AC9=1))*0.5+SUMPRODUCT((H4:H9="○")*($AC4:$AC9=0.5))*0.25+SUMPRODUCT((H4:H9="○")*($AC4:$AC9=0.1))*0.05+SUMPRODUCT((H4:H9="◎")*($AC4:$AC9=1))+SUMPRODUCT((H4:H9="◎")*($AC4:$AC9=0.5)*0.5)+SUMPRODUCT((H4:H9="◎")*($AC4:$AC9=0.1))*0.1)</f>
        <v>0</v>
      </c>
      <c r="I10" s="278">
        <f t="shared" si="4"/>
        <v>0</v>
      </c>
      <c r="J10" s="278">
        <f t="shared" si="4"/>
        <v>0</v>
      </c>
      <c r="K10" s="278">
        <f t="shared" si="4"/>
        <v>0</v>
      </c>
      <c r="L10" s="278">
        <f t="shared" si="4"/>
        <v>0</v>
      </c>
      <c r="M10" s="278">
        <f t="shared" si="4"/>
        <v>0</v>
      </c>
      <c r="N10" s="278">
        <f t="shared" si="4"/>
        <v>0</v>
      </c>
      <c r="O10" s="278">
        <f t="shared" si="4"/>
        <v>0</v>
      </c>
      <c r="P10" s="278">
        <f t="shared" si="4"/>
        <v>0</v>
      </c>
      <c r="Q10" s="278">
        <f t="shared" si="4"/>
        <v>0</v>
      </c>
      <c r="R10" s="278">
        <f t="shared" si="4"/>
        <v>0</v>
      </c>
      <c r="S10" s="278">
        <f>(SUMPRODUCT((S4:S9="○")*($AC4:$AC9=1))*0.5+SUMPRODUCT((S4:S9="○")*($AC4:$AC9=0.5))*0.25+SUMPRODUCT((S4:S9="○")*($AC4:$AC9=0.1))*0.05+SUMPRODUCT((S4:S9="◎")*($AC4:$AC9=1))+SUMPRODUCT((S4:S9="◎")*($AC4:$AC9=0.5)*0.5)+SUMPRODUCT((S4:S9="◎")*($AC4:$AC9=0.1))*0.1)</f>
        <v>0</v>
      </c>
      <c r="T10" s="278">
        <f t="shared" ref="T10:X10" si="5">(SUMPRODUCT((T4:T9="○")*($AC4:$AC9=1))*0.5+SUMPRODUCT((T4:T9="○")*($AC4:$AC9=0.5))*0.25+SUMPRODUCT((T4:T9="○")*($AC4:$AC9=0.1))*0.05+SUMPRODUCT((T4:T9="◎")*($AC4:$AC9=1))+SUMPRODUCT((T4:T9="◎")*($AC4:$AC9=0.5)*0.5)+SUMPRODUCT((T4:T9="◎")*($AC4:$AC9=0.1))*0.1)</f>
        <v>0</v>
      </c>
      <c r="U10" s="278">
        <f t="shared" si="5"/>
        <v>0</v>
      </c>
      <c r="V10" s="278">
        <f t="shared" si="5"/>
        <v>0</v>
      </c>
      <c r="W10" s="278">
        <f t="shared" si="5"/>
        <v>0</v>
      </c>
      <c r="X10" s="278">
        <f t="shared" si="5"/>
        <v>0</v>
      </c>
      <c r="Y10" s="138"/>
      <c r="Z10" s="138"/>
      <c r="AA10" s="138"/>
      <c r="AB10" s="104"/>
      <c r="AC10" s="95" t="str">
        <f t="shared" si="2"/>
        <v/>
      </c>
      <c r="AD10" s="95"/>
      <c r="AE10" s="101">
        <f>SUBTOTAL(9,AE4:AE9)</f>
        <v>6</v>
      </c>
      <c r="AF10" s="101"/>
      <c r="AG10" s="102"/>
      <c r="AH10" s="101">
        <f>SUM(AH4:AH9)</f>
        <v>9</v>
      </c>
      <c r="AI10" s="163">
        <f>IF(AE10=0,"",SUM(H10:X10)/AH10)</f>
        <v>0</v>
      </c>
      <c r="AJ10" s="101"/>
      <c r="AK10" s="101"/>
      <c r="AL10" s="211">
        <f>IFERROR(H10/((SUMPRODUCT((H4:H9="○")*($AC4:$AC9=1))*0.5+SUMPRODUCT((H4:H9="○")*($AC4:$AC9=0.5))*0.5+SUMPRODUCT((H4:H9="○")*($AC4:$AC9=0.1))*0.5+SUMPRODUCT((H4:H9="◎")*($AC4:$AC9=1))+SUMPRODUCT((H4:H9="◎")*($AC4:$AC9=0.5)*0.5)+SUMPRODUCT((H4:H9="◎")*($AC4:$AC9=0.1))*0.1)),0)</f>
        <v>0</v>
      </c>
      <c r="AM10" s="211">
        <f t="shared" ref="AM10:BB10" si="6">IFERROR(I10/((SUMPRODUCT((I4:I9="○")*($AC4:$AC9=1))*0.5+SUMPRODUCT((I4:I9="○")*($AC4:$AC9=0.5))*0.5+SUMPRODUCT((I4:I9="○")*($AC4:$AC9=0.1))*0.5+SUMPRODUCT((I4:I9="◎")*($AC4:$AC9=1))+SUMPRODUCT((I4:I9="◎")*($AC4:$AC9=0.5)*0.5)+SUMPRODUCT((I4:I9="◎")*($AC4:$AC9=0.1))*0.1)),0)</f>
        <v>0</v>
      </c>
      <c r="AN10" s="211">
        <f t="shared" si="6"/>
        <v>0</v>
      </c>
      <c r="AO10" s="211">
        <f t="shared" si="6"/>
        <v>0</v>
      </c>
      <c r="AP10" s="211">
        <f t="shared" si="6"/>
        <v>0</v>
      </c>
      <c r="AQ10" s="211">
        <f t="shared" si="6"/>
        <v>0</v>
      </c>
      <c r="AR10" s="211">
        <f t="shared" si="6"/>
        <v>0</v>
      </c>
      <c r="AS10" s="211">
        <f t="shared" si="6"/>
        <v>0</v>
      </c>
      <c r="AT10" s="211">
        <f t="shared" si="6"/>
        <v>0</v>
      </c>
      <c r="AU10" s="211">
        <f t="shared" si="6"/>
        <v>0</v>
      </c>
      <c r="AV10" s="211">
        <f t="shared" si="6"/>
        <v>0</v>
      </c>
      <c r="AW10" s="211">
        <f t="shared" si="6"/>
        <v>0</v>
      </c>
      <c r="AX10" s="211">
        <f t="shared" si="6"/>
        <v>0</v>
      </c>
      <c r="AY10" s="211">
        <f t="shared" si="6"/>
        <v>0</v>
      </c>
      <c r="AZ10" s="211">
        <f t="shared" si="6"/>
        <v>0</v>
      </c>
      <c r="BA10" s="211">
        <f t="shared" si="6"/>
        <v>0</v>
      </c>
      <c r="BB10" s="211">
        <f t="shared" si="6"/>
        <v>0</v>
      </c>
    </row>
    <row r="11" spans="2:54" ht="27" customHeight="1">
      <c r="B11" s="67">
        <f>取組ﾁｪｯｸｼｰﾄ改訂版!B11</f>
        <v>0</v>
      </c>
      <c r="C11" s="14"/>
      <c r="D11" s="15" t="s">
        <v>5</v>
      </c>
      <c r="E11" s="68" t="s">
        <v>353</v>
      </c>
      <c r="F11" s="75"/>
      <c r="G11" s="75"/>
      <c r="H11" s="287"/>
      <c r="I11" s="287"/>
      <c r="J11" s="287"/>
      <c r="K11" s="287"/>
      <c r="L11" s="287"/>
      <c r="M11" s="287"/>
      <c r="N11" s="287"/>
      <c r="O11" s="287"/>
      <c r="P11" s="287"/>
      <c r="Q11" s="287"/>
      <c r="R11" s="288" t="s">
        <v>160</v>
      </c>
      <c r="S11" s="288" t="s">
        <v>393</v>
      </c>
      <c r="T11" s="287"/>
      <c r="U11" s="287"/>
      <c r="V11" s="287"/>
      <c r="W11" s="287"/>
      <c r="X11" s="287"/>
      <c r="Y11" s="139"/>
      <c r="Z11" s="139"/>
      <c r="AA11" s="139"/>
      <c r="AC11" s="95" t="str">
        <f t="shared" si="2"/>
        <v/>
      </c>
      <c r="AD11" s="95">
        <f>SUM(AC11:AC17)</f>
        <v>0</v>
      </c>
      <c r="AE11" s="95">
        <f t="shared" si="3"/>
        <v>1</v>
      </c>
      <c r="AF11" s="95">
        <f>SUM(AE11:AE17)</f>
        <v>7</v>
      </c>
      <c r="AG11" s="99">
        <f>AD11/AF11</f>
        <v>0</v>
      </c>
      <c r="AH11" s="95">
        <f t="shared" si="1"/>
        <v>1.5</v>
      </c>
    </row>
    <row r="12" spans="2:54" ht="27" customHeight="1">
      <c r="B12" s="67">
        <f>取組ﾁｪｯｸｼｰﾄ改訂版!B12</f>
        <v>0</v>
      </c>
      <c r="C12" s="14"/>
      <c r="D12" s="15" t="s">
        <v>148</v>
      </c>
      <c r="E12" s="76"/>
      <c r="H12" s="287"/>
      <c r="I12" s="287"/>
      <c r="J12" s="287"/>
      <c r="K12" s="287"/>
      <c r="L12" s="287"/>
      <c r="M12" s="287"/>
      <c r="N12" s="287"/>
      <c r="O12" s="287"/>
      <c r="P12" s="287"/>
      <c r="Q12" s="287"/>
      <c r="R12" s="288" t="s">
        <v>160</v>
      </c>
      <c r="S12" s="288" t="s">
        <v>393</v>
      </c>
      <c r="T12" s="287"/>
      <c r="U12" s="287"/>
      <c r="V12" s="287"/>
      <c r="W12" s="287"/>
      <c r="X12" s="287"/>
      <c r="Y12" s="139"/>
      <c r="Z12" s="139"/>
      <c r="AA12" s="139"/>
      <c r="AC12" s="95" t="str">
        <f t="shared" si="2"/>
        <v/>
      </c>
      <c r="AE12" s="95">
        <f t="shared" si="3"/>
        <v>1</v>
      </c>
      <c r="AH12" s="95">
        <f t="shared" si="1"/>
        <v>1.5</v>
      </c>
    </row>
    <row r="13" spans="2:54" ht="27" customHeight="1">
      <c r="B13" s="67">
        <f>取組ﾁｪｯｸｼｰﾄ改訂版!B13</f>
        <v>0</v>
      </c>
      <c r="C13" s="14"/>
      <c r="D13" s="15" t="s">
        <v>6</v>
      </c>
      <c r="E13" s="76"/>
      <c r="H13" s="287"/>
      <c r="I13" s="287"/>
      <c r="J13" s="287"/>
      <c r="K13" s="287"/>
      <c r="L13" s="287"/>
      <c r="M13" s="287"/>
      <c r="N13" s="287"/>
      <c r="O13" s="287"/>
      <c r="P13" s="287"/>
      <c r="Q13" s="287"/>
      <c r="R13" s="288" t="s">
        <v>160</v>
      </c>
      <c r="S13" s="288" t="s">
        <v>393</v>
      </c>
      <c r="T13" s="287"/>
      <c r="U13" s="287"/>
      <c r="V13" s="287"/>
      <c r="W13" s="287"/>
      <c r="X13" s="287"/>
      <c r="Y13" s="139"/>
      <c r="Z13" s="139"/>
      <c r="AA13" s="139"/>
      <c r="AC13" s="95" t="str">
        <f t="shared" si="2"/>
        <v/>
      </c>
      <c r="AE13" s="95">
        <f t="shared" si="3"/>
        <v>1</v>
      </c>
      <c r="AH13" s="95">
        <f t="shared" si="1"/>
        <v>1.5</v>
      </c>
    </row>
    <row r="14" spans="2:54" ht="27" customHeight="1">
      <c r="B14" s="67">
        <f>取組ﾁｪｯｸｼｰﾄ改訂版!B14</f>
        <v>0</v>
      </c>
      <c r="C14" s="9"/>
      <c r="D14" s="10" t="s">
        <v>7</v>
      </c>
      <c r="E14" s="76"/>
      <c r="H14" s="287"/>
      <c r="I14" s="287"/>
      <c r="J14" s="287"/>
      <c r="K14" s="287"/>
      <c r="L14" s="287"/>
      <c r="M14" s="287"/>
      <c r="N14" s="287"/>
      <c r="O14" s="287"/>
      <c r="P14" s="287"/>
      <c r="Q14" s="287"/>
      <c r="R14" s="288" t="s">
        <v>160</v>
      </c>
      <c r="S14" s="288" t="s">
        <v>393</v>
      </c>
      <c r="T14" s="287"/>
      <c r="U14" s="287"/>
      <c r="V14" s="287"/>
      <c r="W14" s="287"/>
      <c r="X14" s="287"/>
      <c r="Y14" s="139"/>
      <c r="Z14" s="139"/>
      <c r="AA14" s="139"/>
      <c r="AC14" s="95" t="str">
        <f t="shared" si="2"/>
        <v/>
      </c>
      <c r="AE14" s="95">
        <f t="shared" si="3"/>
        <v>1</v>
      </c>
      <c r="AH14" s="95">
        <f t="shared" si="1"/>
        <v>1.5</v>
      </c>
    </row>
    <row r="15" spans="2:54" ht="27" customHeight="1">
      <c r="B15" s="67">
        <f>取組ﾁｪｯｸｼｰﾄ改訂版!B15</f>
        <v>0</v>
      </c>
      <c r="C15" s="12"/>
      <c r="D15" s="13" t="s">
        <v>8</v>
      </c>
      <c r="E15" s="76"/>
      <c r="H15" s="287"/>
      <c r="I15" s="287"/>
      <c r="J15" s="287"/>
      <c r="K15" s="287"/>
      <c r="L15" s="287"/>
      <c r="M15" s="287"/>
      <c r="N15" s="287"/>
      <c r="O15" s="287"/>
      <c r="P15" s="287"/>
      <c r="Q15" s="287"/>
      <c r="R15" s="288" t="s">
        <v>160</v>
      </c>
      <c r="S15" s="288" t="s">
        <v>393</v>
      </c>
      <c r="T15" s="287"/>
      <c r="U15" s="287"/>
      <c r="V15" s="287"/>
      <c r="W15" s="287"/>
      <c r="X15" s="287"/>
      <c r="Y15" s="139"/>
      <c r="Z15" s="139"/>
      <c r="AA15" s="139"/>
      <c r="AC15" s="95" t="str">
        <f t="shared" si="2"/>
        <v/>
      </c>
      <c r="AE15" s="95">
        <f t="shared" si="3"/>
        <v>1</v>
      </c>
      <c r="AH15" s="95">
        <f t="shared" si="1"/>
        <v>1.5</v>
      </c>
    </row>
    <row r="16" spans="2:54" ht="27" customHeight="1">
      <c r="B16" s="67">
        <f>取組ﾁｪｯｸｼｰﾄ改訂版!B16</f>
        <v>0</v>
      </c>
      <c r="C16" s="12"/>
      <c r="D16" s="13" t="s">
        <v>9</v>
      </c>
      <c r="E16" s="76"/>
      <c r="H16" s="287"/>
      <c r="I16" s="287"/>
      <c r="J16" s="287"/>
      <c r="K16" s="287"/>
      <c r="L16" s="287"/>
      <c r="M16" s="287"/>
      <c r="N16" s="287"/>
      <c r="O16" s="287"/>
      <c r="P16" s="287"/>
      <c r="Q16" s="287"/>
      <c r="R16" s="288" t="s">
        <v>160</v>
      </c>
      <c r="S16" s="288" t="s">
        <v>393</v>
      </c>
      <c r="T16" s="287"/>
      <c r="U16" s="287"/>
      <c r="V16" s="287"/>
      <c r="W16" s="287"/>
      <c r="X16" s="287"/>
      <c r="Y16" s="139"/>
      <c r="Z16" s="139"/>
      <c r="AA16" s="139"/>
      <c r="AC16" s="95" t="str">
        <f t="shared" si="2"/>
        <v/>
      </c>
      <c r="AE16" s="95">
        <f t="shared" si="3"/>
        <v>1</v>
      </c>
      <c r="AH16" s="95">
        <f t="shared" si="1"/>
        <v>1.5</v>
      </c>
    </row>
    <row r="17" spans="2:54" ht="27" customHeight="1">
      <c r="B17" s="67">
        <f>取組ﾁｪｯｸｼｰﾄ改訂版!B17</f>
        <v>0</v>
      </c>
      <c r="C17" s="12"/>
      <c r="D17" s="13" t="s">
        <v>394</v>
      </c>
      <c r="E17" s="77"/>
      <c r="F17" s="78"/>
      <c r="G17" s="78"/>
      <c r="H17" s="287"/>
      <c r="I17" s="287"/>
      <c r="J17" s="287"/>
      <c r="K17" s="287"/>
      <c r="L17" s="287"/>
      <c r="M17" s="287"/>
      <c r="N17" s="287"/>
      <c r="O17" s="287"/>
      <c r="P17" s="287"/>
      <c r="Q17" s="287"/>
      <c r="R17" s="288" t="s">
        <v>160</v>
      </c>
      <c r="S17" s="288" t="s">
        <v>393</v>
      </c>
      <c r="T17" s="287"/>
      <c r="U17" s="287"/>
      <c r="V17" s="287"/>
      <c r="W17" s="287"/>
      <c r="X17" s="287"/>
      <c r="Y17" s="139"/>
      <c r="Z17" s="139"/>
      <c r="AA17" s="139"/>
      <c r="AC17" s="95" t="str">
        <f t="shared" si="2"/>
        <v/>
      </c>
      <c r="AE17" s="95">
        <f t="shared" si="3"/>
        <v>1</v>
      </c>
      <c r="AH17" s="95">
        <f t="shared" si="1"/>
        <v>1.5</v>
      </c>
    </row>
    <row r="18" spans="2:54" s="3" customFormat="1" ht="27" customHeight="1">
      <c r="B18" s="79" t="str">
        <f>取組ﾁｪｯｸｼｰﾄ改訂版!B18</f>
        <v>3 オフィス等におけるリサイクルの促進</v>
      </c>
      <c r="D18" s="4"/>
      <c r="E18" s="74"/>
      <c r="F18" s="74"/>
      <c r="G18" s="74"/>
      <c r="H18" s="278">
        <f t="shared" ref="H18:Q18" si="7">(SUMPRODUCT((H11:H17="○")*($AC11:$AC17=1))*0.5+SUMPRODUCT((H11:H17="○")*($AC11:$AC17=0.5))*0.25+SUMPRODUCT((H11:H17="○")*($AC11:$AC17=0.1))*0.05+SUMPRODUCT((H11:H17="◎")*($AC11:$AC17=1))+SUMPRODUCT((H11:H17="◎")*($AC11:$AC17=0.5)*0.5)+SUMPRODUCT((H11:H17="◎")*($AC11:$AC17=0.1))*0.1)</f>
        <v>0</v>
      </c>
      <c r="I18" s="278">
        <f t="shared" si="7"/>
        <v>0</v>
      </c>
      <c r="J18" s="278">
        <f t="shared" si="7"/>
        <v>0</v>
      </c>
      <c r="K18" s="278">
        <f t="shared" si="7"/>
        <v>0</v>
      </c>
      <c r="L18" s="278">
        <f t="shared" si="7"/>
        <v>0</v>
      </c>
      <c r="M18" s="278">
        <f t="shared" si="7"/>
        <v>0</v>
      </c>
      <c r="N18" s="278">
        <f t="shared" si="7"/>
        <v>0</v>
      </c>
      <c r="O18" s="278">
        <f t="shared" si="7"/>
        <v>0</v>
      </c>
      <c r="P18" s="278">
        <f t="shared" si="7"/>
        <v>0</v>
      </c>
      <c r="Q18" s="278">
        <f t="shared" si="7"/>
        <v>0</v>
      </c>
      <c r="R18" s="278">
        <f>(SUMPRODUCT((R11:R17="○")*($AC11:$AC17=1))*0.5+SUMPRODUCT((R11:R17="○")*($AC11:$AC17=0.5))*0.25+SUMPRODUCT((R11:R17="○")*($AC11:$AC17=0.1))*0.05+SUMPRODUCT((R11:R17="◎")*($AC11:$AC17=1))+SUMPRODUCT((R11:R17="◎")*($AC11:$AC17=0.5)*0.5)+SUMPRODUCT((R11:R17="◎")*($AC11:$AC17=0.1))*0.1)</f>
        <v>0</v>
      </c>
      <c r="S18" s="278">
        <f t="shared" ref="S18:X18" si="8">(SUMPRODUCT((S11:S17="○")*($AC11:$AC17=1))*0.5+SUMPRODUCT((S11:S17="○")*($AC11:$AC17=0.5))*0.25+SUMPRODUCT((S11:S17="○")*($AC11:$AC17=0.1))*0.05+SUMPRODUCT((S11:S17="◎")*($AC11:$AC17=1))+SUMPRODUCT((S11:S17="◎")*($AC11:$AC17=0.5)*0.5)+SUMPRODUCT((S11:S17="◎")*($AC11:$AC17=0.1))*0.1)</f>
        <v>0</v>
      </c>
      <c r="T18" s="278">
        <f t="shared" si="8"/>
        <v>0</v>
      </c>
      <c r="U18" s="278">
        <f t="shared" si="8"/>
        <v>0</v>
      </c>
      <c r="V18" s="278">
        <f t="shared" si="8"/>
        <v>0</v>
      </c>
      <c r="W18" s="278">
        <f t="shared" si="8"/>
        <v>0</v>
      </c>
      <c r="X18" s="278">
        <f t="shared" si="8"/>
        <v>0</v>
      </c>
      <c r="Y18" s="138"/>
      <c r="Z18" s="138"/>
      <c r="AA18" s="138"/>
      <c r="AB18" s="104"/>
      <c r="AC18" s="95" t="str">
        <f t="shared" si="2"/>
        <v/>
      </c>
      <c r="AD18" s="95"/>
      <c r="AE18" s="101">
        <f>SUBTOTAL(9,AE11:AE17)</f>
        <v>7</v>
      </c>
      <c r="AF18" s="101"/>
      <c r="AG18" s="102"/>
      <c r="AH18" s="101">
        <f>SUM(AH11:AH17)</f>
        <v>10.5</v>
      </c>
      <c r="AI18" s="163">
        <f>IF(AE18=0,"",SUM(H18:X18)/AH18)</f>
        <v>0</v>
      </c>
      <c r="AJ18" s="101"/>
      <c r="AK18" s="101"/>
      <c r="AL18" s="211">
        <f>IFERROR(H18/((SUMPRODUCT((H11:H17="○")*($AC11:$AC17=1))*0.5+SUMPRODUCT((H11:H17="○")*($AC11:$AC17=0.5))*0.5+SUMPRODUCT((H11:H17="○")*($AC11:$AC17=0.1))*0.5+SUMPRODUCT((H11:H17="◎")*($AC11:$AC17=1))+SUMPRODUCT((H11:H17="◎")*($AC11:$AC17=0.5)*0.5)+SUMPRODUCT((H11:H17="◎")*($AC11:$AC17=0.1))*0.1)),0)</f>
        <v>0</v>
      </c>
      <c r="AM18" s="211">
        <f t="shared" ref="AM18:BB18" si="9">IFERROR(I18/((SUMPRODUCT((I11:I17="○")*($AC11:$AC17=1))*0.5+SUMPRODUCT((I11:I17="○")*($AC11:$AC17=0.5))*0.5+SUMPRODUCT((I11:I17="○")*($AC11:$AC17=0.1))*0.5+SUMPRODUCT((I11:I17="◎")*($AC11:$AC17=1))+SUMPRODUCT((I11:I17="◎")*($AC11:$AC17=0.5)*0.5)+SUMPRODUCT((I11:I17="◎")*($AC11:$AC17=0.1))*0.1)),0)</f>
        <v>0</v>
      </c>
      <c r="AN18" s="211">
        <f t="shared" si="9"/>
        <v>0</v>
      </c>
      <c r="AO18" s="211">
        <f t="shared" si="9"/>
        <v>0</v>
      </c>
      <c r="AP18" s="211">
        <f t="shared" si="9"/>
        <v>0</v>
      </c>
      <c r="AQ18" s="211">
        <f t="shared" si="9"/>
        <v>0</v>
      </c>
      <c r="AR18" s="211">
        <f t="shared" si="9"/>
        <v>0</v>
      </c>
      <c r="AS18" s="211">
        <f t="shared" si="9"/>
        <v>0</v>
      </c>
      <c r="AT18" s="211">
        <f t="shared" si="9"/>
        <v>0</v>
      </c>
      <c r="AU18" s="211">
        <f t="shared" si="9"/>
        <v>0</v>
      </c>
      <c r="AV18" s="211">
        <f t="shared" si="9"/>
        <v>0</v>
      </c>
      <c r="AW18" s="211">
        <f t="shared" si="9"/>
        <v>0</v>
      </c>
      <c r="AX18" s="211">
        <f t="shared" si="9"/>
        <v>0</v>
      </c>
      <c r="AY18" s="211">
        <f t="shared" si="9"/>
        <v>0</v>
      </c>
      <c r="AZ18" s="211">
        <f t="shared" si="9"/>
        <v>0</v>
      </c>
      <c r="BA18" s="211">
        <f t="shared" si="9"/>
        <v>0</v>
      </c>
      <c r="BB18" s="211">
        <f t="shared" si="9"/>
        <v>0</v>
      </c>
    </row>
    <row r="19" spans="2:54" ht="27" customHeight="1">
      <c r="B19" s="67">
        <f>取組ﾁｪｯｸｼｰﾄ改訂版!B19</f>
        <v>0</v>
      </c>
      <c r="C19" s="14"/>
      <c r="D19" s="15" t="s">
        <v>10</v>
      </c>
      <c r="E19" s="68" t="s">
        <v>353</v>
      </c>
      <c r="F19" s="69"/>
      <c r="G19" s="69"/>
      <c r="H19" s="286"/>
      <c r="I19" s="286"/>
      <c r="J19" s="286"/>
      <c r="K19" s="286"/>
      <c r="L19" s="286"/>
      <c r="M19" s="286"/>
      <c r="N19" s="286"/>
      <c r="O19" s="286"/>
      <c r="P19" s="286"/>
      <c r="Q19" s="286"/>
      <c r="R19" s="288" t="s">
        <v>160</v>
      </c>
      <c r="S19" s="288" t="s">
        <v>393</v>
      </c>
      <c r="T19" s="286"/>
      <c r="U19" s="286"/>
      <c r="V19" s="286"/>
      <c r="W19" s="286"/>
      <c r="X19" s="286"/>
      <c r="Y19" s="137"/>
      <c r="Z19" s="137"/>
      <c r="AA19" s="137"/>
      <c r="AB19" s="103"/>
      <c r="AC19" s="95" t="str">
        <f t="shared" si="2"/>
        <v/>
      </c>
      <c r="AD19" s="95">
        <f>SUM(AC19:AC25)</f>
        <v>0</v>
      </c>
      <c r="AE19" s="95">
        <f t="shared" ref="AE19:AE23" si="10">COUNTIF(B19,"○")+COUNTIF(B19,"△")+COUNTIF(B19,"×")+COUNTIF(B19,0)</f>
        <v>1</v>
      </c>
      <c r="AF19" s="95">
        <f>SUM(AD19:AD25)</f>
        <v>0</v>
      </c>
      <c r="AG19" s="99" t="e">
        <f>AD19/AF19</f>
        <v>#DIV/0!</v>
      </c>
      <c r="AH19" s="95">
        <f t="shared" si="1"/>
        <v>1.5</v>
      </c>
    </row>
    <row r="20" spans="2:54" ht="27" customHeight="1">
      <c r="B20" s="67">
        <f>取組ﾁｪｯｸｼｰﾄ改訂版!B20</f>
        <v>0</v>
      </c>
      <c r="C20" s="14"/>
      <c r="D20" s="15" t="s">
        <v>11</v>
      </c>
      <c r="E20" s="71"/>
      <c r="F20" s="70"/>
      <c r="G20" s="70"/>
      <c r="H20" s="286"/>
      <c r="I20" s="286"/>
      <c r="J20" s="286"/>
      <c r="K20" s="286"/>
      <c r="L20" s="286"/>
      <c r="M20" s="286"/>
      <c r="N20" s="286"/>
      <c r="O20" s="286"/>
      <c r="P20" s="286"/>
      <c r="Q20" s="286"/>
      <c r="R20" s="288" t="s">
        <v>160</v>
      </c>
      <c r="S20" s="288" t="s">
        <v>393</v>
      </c>
      <c r="T20" s="286"/>
      <c r="U20" s="286"/>
      <c r="V20" s="286"/>
      <c r="W20" s="286"/>
      <c r="X20" s="286"/>
      <c r="Y20" s="137"/>
      <c r="Z20" s="137"/>
      <c r="AA20" s="137"/>
      <c r="AB20" s="103"/>
      <c r="AC20" s="95" t="str">
        <f t="shared" si="2"/>
        <v/>
      </c>
      <c r="AE20" s="95">
        <f t="shared" si="10"/>
        <v>1</v>
      </c>
      <c r="AH20" s="95">
        <f t="shared" si="1"/>
        <v>1.5</v>
      </c>
    </row>
    <row r="21" spans="2:54" ht="27" customHeight="1">
      <c r="B21" s="67">
        <f>取組ﾁｪｯｸｼｰﾄ改訂版!B21</f>
        <v>0</v>
      </c>
      <c r="C21" s="9"/>
      <c r="D21" s="10" t="s">
        <v>172</v>
      </c>
      <c r="E21" s="71"/>
      <c r="F21" s="70"/>
      <c r="G21" s="70"/>
      <c r="H21" s="286"/>
      <c r="I21" s="286"/>
      <c r="J21" s="286"/>
      <c r="K21" s="286"/>
      <c r="L21" s="286"/>
      <c r="M21" s="286"/>
      <c r="N21" s="286"/>
      <c r="O21" s="286"/>
      <c r="P21" s="286"/>
      <c r="Q21" s="286"/>
      <c r="R21" s="288" t="s">
        <v>160</v>
      </c>
      <c r="S21" s="288" t="s">
        <v>393</v>
      </c>
      <c r="T21" s="286"/>
      <c r="U21" s="286"/>
      <c r="V21" s="286"/>
      <c r="W21" s="286"/>
      <c r="X21" s="286"/>
      <c r="Y21" s="137"/>
      <c r="Z21" s="137"/>
      <c r="AA21" s="137"/>
      <c r="AB21" s="103"/>
      <c r="AC21" s="95" t="str">
        <f t="shared" si="2"/>
        <v/>
      </c>
      <c r="AE21" s="95">
        <f t="shared" si="10"/>
        <v>1</v>
      </c>
      <c r="AH21" s="95">
        <f t="shared" si="1"/>
        <v>1.5</v>
      </c>
    </row>
    <row r="22" spans="2:54" ht="27" customHeight="1">
      <c r="B22" s="67">
        <f>取組ﾁｪｯｸｼｰﾄ改訂版!B22</f>
        <v>0</v>
      </c>
      <c r="C22" s="12"/>
      <c r="D22" s="13" t="s">
        <v>12</v>
      </c>
      <c r="E22" s="71"/>
      <c r="F22" s="70"/>
      <c r="G22" s="70"/>
      <c r="H22" s="286"/>
      <c r="I22" s="286"/>
      <c r="J22" s="286"/>
      <c r="K22" s="286"/>
      <c r="L22" s="286"/>
      <c r="M22" s="286"/>
      <c r="N22" s="286"/>
      <c r="O22" s="286"/>
      <c r="P22" s="286"/>
      <c r="Q22" s="286"/>
      <c r="R22" s="288" t="s">
        <v>160</v>
      </c>
      <c r="S22" s="288" t="s">
        <v>393</v>
      </c>
      <c r="T22" s="286"/>
      <c r="U22" s="286"/>
      <c r="V22" s="286"/>
      <c r="W22" s="286"/>
      <c r="X22" s="286"/>
      <c r="Y22" s="137"/>
      <c r="Z22" s="137"/>
      <c r="AA22" s="137"/>
      <c r="AB22" s="103"/>
      <c r="AC22" s="95" t="str">
        <f t="shared" si="2"/>
        <v/>
      </c>
      <c r="AE22" s="95">
        <f t="shared" si="10"/>
        <v>1</v>
      </c>
      <c r="AH22" s="95">
        <f t="shared" si="1"/>
        <v>1.5</v>
      </c>
    </row>
    <row r="23" spans="2:54" ht="27" customHeight="1">
      <c r="B23" s="67">
        <f>取組ﾁｪｯｸｼｰﾄ改訂版!B23</f>
        <v>0</v>
      </c>
      <c r="D23" s="11" t="s">
        <v>13</v>
      </c>
      <c r="E23" s="71"/>
      <c r="F23" s="70"/>
      <c r="G23" s="70"/>
      <c r="H23" s="286"/>
      <c r="I23" s="286"/>
      <c r="J23" s="286"/>
      <c r="K23" s="286"/>
      <c r="L23" s="286"/>
      <c r="M23" s="286"/>
      <c r="N23" s="286"/>
      <c r="O23" s="286"/>
      <c r="P23" s="286"/>
      <c r="Q23" s="286"/>
      <c r="R23" s="288" t="s">
        <v>160</v>
      </c>
      <c r="S23" s="288" t="s">
        <v>393</v>
      </c>
      <c r="T23" s="286"/>
      <c r="U23" s="286"/>
      <c r="V23" s="286"/>
      <c r="W23" s="286"/>
      <c r="X23" s="286"/>
      <c r="Y23" s="137"/>
      <c r="Z23" s="137"/>
      <c r="AA23" s="137"/>
      <c r="AB23" s="103"/>
      <c r="AC23" s="95" t="str">
        <f t="shared" si="2"/>
        <v/>
      </c>
      <c r="AE23" s="95">
        <f t="shared" si="10"/>
        <v>1</v>
      </c>
      <c r="AH23" s="95">
        <f t="shared" si="1"/>
        <v>1.5</v>
      </c>
    </row>
    <row r="24" spans="2:54" ht="27" customHeight="1">
      <c r="B24" s="67">
        <f>取組ﾁｪｯｸｼｰﾄ改訂版!B24</f>
        <v>0</v>
      </c>
      <c r="C24" s="9"/>
      <c r="D24" s="10" t="s">
        <v>14</v>
      </c>
      <c r="E24" s="71"/>
      <c r="F24" s="70"/>
      <c r="G24" s="70"/>
      <c r="H24" s="286"/>
      <c r="I24" s="286"/>
      <c r="J24" s="286"/>
      <c r="K24" s="286"/>
      <c r="L24" s="286"/>
      <c r="M24" s="286"/>
      <c r="N24" s="286"/>
      <c r="O24" s="286"/>
      <c r="P24" s="286"/>
      <c r="Q24" s="286"/>
      <c r="R24" s="288" t="s">
        <v>160</v>
      </c>
      <c r="S24" s="288" t="s">
        <v>393</v>
      </c>
      <c r="T24" s="286"/>
      <c r="U24" s="286"/>
      <c r="V24" s="286"/>
      <c r="W24" s="286"/>
      <c r="X24" s="286"/>
      <c r="Y24" s="137"/>
      <c r="Z24" s="137"/>
      <c r="AA24" s="137"/>
      <c r="AB24" s="103"/>
      <c r="AC24" s="95" t="str">
        <f t="shared" si="2"/>
        <v/>
      </c>
      <c r="AE24" s="95">
        <f>COUNTIF(B24,"○")+COUNTIF(B24,"△")+COUNTIF(B24,"×")+COUNTIF(B24,0)</f>
        <v>1</v>
      </c>
      <c r="AH24" s="95">
        <f t="shared" si="1"/>
        <v>1.5</v>
      </c>
    </row>
    <row r="25" spans="2:54" ht="27" customHeight="1">
      <c r="B25" s="67">
        <f>取組ﾁｪｯｸｼｰﾄ改訂版!B25</f>
        <v>0</v>
      </c>
      <c r="C25" s="12"/>
      <c r="D25" s="13" t="s">
        <v>15</v>
      </c>
      <c r="E25" s="72"/>
      <c r="F25" s="73"/>
      <c r="G25" s="73"/>
      <c r="H25" s="286"/>
      <c r="I25" s="286"/>
      <c r="J25" s="286"/>
      <c r="K25" s="286"/>
      <c r="L25" s="286"/>
      <c r="M25" s="286"/>
      <c r="N25" s="286"/>
      <c r="O25" s="286"/>
      <c r="P25" s="286"/>
      <c r="Q25" s="286"/>
      <c r="R25" s="288" t="s">
        <v>160</v>
      </c>
      <c r="S25" s="288" t="s">
        <v>393</v>
      </c>
      <c r="T25" s="286"/>
      <c r="U25" s="286"/>
      <c r="V25" s="286"/>
      <c r="W25" s="286"/>
      <c r="X25" s="286"/>
      <c r="Y25" s="137"/>
      <c r="Z25" s="137"/>
      <c r="AA25" s="137"/>
      <c r="AB25" s="103"/>
      <c r="AC25" s="95" t="str">
        <f t="shared" si="2"/>
        <v/>
      </c>
      <c r="AE25" s="95">
        <f>COUNTIF(B25,"○")+COUNTIF(B25,"△")+COUNTIF(B25,"×")+COUNTIF(B25,0)</f>
        <v>1</v>
      </c>
      <c r="AH25" s="95">
        <f t="shared" si="1"/>
        <v>1.5</v>
      </c>
    </row>
    <row r="26" spans="2:54" s="3" customFormat="1" ht="27" customHeight="1">
      <c r="B26" s="80" t="str">
        <f>取組ﾁｪｯｸｼｰﾄ改訂版!B26</f>
        <v>4 出荷・販売等に際しての梱包等に関する配慮</v>
      </c>
      <c r="D26" s="4"/>
      <c r="E26" s="74"/>
      <c r="F26" s="74"/>
      <c r="G26" s="74"/>
      <c r="H26" s="278">
        <f t="shared" ref="H26" si="11">(SUMPRODUCT((H19:H25="○")*($AC19:$AC25=1))*0.5+SUMPRODUCT((H19:H25="○")*($AC19:$AC25=0.5))*0.25+SUMPRODUCT((H19:H25="○")*($AC19:$AC25=0.1))*0.05+SUMPRODUCT((H19:H25="◎")*($AC19:$AC25=1))+SUMPRODUCT((H19:H25="◎")*($AC19:$AC25=0.5)*0.5)+SUMPRODUCT((H19:H25="◎")*($AC19:$AC25=0.1))*0.1)</f>
        <v>0</v>
      </c>
      <c r="I26" s="278">
        <f t="shared" ref="I26" si="12">(SUMPRODUCT((I19:I25="○")*($AC19:$AC25=1))*0.5+SUMPRODUCT((I19:I25="○")*($AC19:$AC25=0.5))*0.25+SUMPRODUCT((I19:I25="○")*($AC19:$AC25=0.1))*0.05+SUMPRODUCT((I19:I25="◎")*($AC19:$AC25=1))+SUMPRODUCT((I19:I25="◎")*($AC19:$AC25=0.5)*0.5)+SUMPRODUCT((I19:I25="◎")*($AC19:$AC25=0.1))*0.1)</f>
        <v>0</v>
      </c>
      <c r="J26" s="278">
        <f t="shared" ref="J26" si="13">(SUMPRODUCT((J19:J25="○")*($AC19:$AC25=1))*0.5+SUMPRODUCT((J19:J25="○")*($AC19:$AC25=0.5))*0.25+SUMPRODUCT((J19:J25="○")*($AC19:$AC25=0.1))*0.05+SUMPRODUCT((J19:J25="◎")*($AC19:$AC25=1))+SUMPRODUCT((J19:J25="◎")*($AC19:$AC25=0.5)*0.5)+SUMPRODUCT((J19:J25="◎")*($AC19:$AC25=0.1))*0.1)</f>
        <v>0</v>
      </c>
      <c r="K26" s="278">
        <f t="shared" ref="K26" si="14">(SUMPRODUCT((K19:K25="○")*($AC19:$AC25=1))*0.5+SUMPRODUCT((K19:K25="○")*($AC19:$AC25=0.5))*0.25+SUMPRODUCT((K19:K25="○")*($AC19:$AC25=0.1))*0.05+SUMPRODUCT((K19:K25="◎")*($AC19:$AC25=1))+SUMPRODUCT((K19:K25="◎")*($AC19:$AC25=0.5)*0.5)+SUMPRODUCT((K19:K25="◎")*($AC19:$AC25=0.1))*0.1)</f>
        <v>0</v>
      </c>
      <c r="L26" s="278">
        <f t="shared" ref="L26" si="15">(SUMPRODUCT((L19:L25="○")*($AC19:$AC25=1))*0.5+SUMPRODUCT((L19:L25="○")*($AC19:$AC25=0.5))*0.25+SUMPRODUCT((L19:L25="○")*($AC19:$AC25=0.1))*0.05+SUMPRODUCT((L19:L25="◎")*($AC19:$AC25=1))+SUMPRODUCT((L19:L25="◎")*($AC19:$AC25=0.5)*0.5)+SUMPRODUCT((L19:L25="◎")*($AC19:$AC25=0.1))*0.1)</f>
        <v>0</v>
      </c>
      <c r="M26" s="278">
        <f t="shared" ref="M26" si="16">(SUMPRODUCT((M19:M25="○")*($AC19:$AC25=1))*0.5+SUMPRODUCT((M19:M25="○")*($AC19:$AC25=0.5))*0.25+SUMPRODUCT((M19:M25="○")*($AC19:$AC25=0.1))*0.05+SUMPRODUCT((M19:M25="◎")*($AC19:$AC25=1))+SUMPRODUCT((M19:M25="◎")*($AC19:$AC25=0.5)*0.5)+SUMPRODUCT((M19:M25="◎")*($AC19:$AC25=0.1))*0.1)</f>
        <v>0</v>
      </c>
      <c r="N26" s="278">
        <f t="shared" ref="N26" si="17">(SUMPRODUCT((N19:N25="○")*($AC19:$AC25=1))*0.5+SUMPRODUCT((N19:N25="○")*($AC19:$AC25=0.5))*0.25+SUMPRODUCT((N19:N25="○")*($AC19:$AC25=0.1))*0.05+SUMPRODUCT((N19:N25="◎")*($AC19:$AC25=1))+SUMPRODUCT((N19:N25="◎")*($AC19:$AC25=0.5)*0.5)+SUMPRODUCT((N19:N25="◎")*($AC19:$AC25=0.1))*0.1)</f>
        <v>0</v>
      </c>
      <c r="O26" s="278">
        <f t="shared" ref="O26" si="18">(SUMPRODUCT((O19:O25="○")*($AC19:$AC25=1))*0.5+SUMPRODUCT((O19:O25="○")*($AC19:$AC25=0.5))*0.25+SUMPRODUCT((O19:O25="○")*($AC19:$AC25=0.1))*0.05+SUMPRODUCT((O19:O25="◎")*($AC19:$AC25=1))+SUMPRODUCT((O19:O25="◎")*($AC19:$AC25=0.5)*0.5)+SUMPRODUCT((O19:O25="◎")*($AC19:$AC25=0.1))*0.1)</f>
        <v>0</v>
      </c>
      <c r="P26" s="278">
        <f t="shared" ref="P26" si="19">(SUMPRODUCT((P19:P25="○")*($AC19:$AC25=1))*0.5+SUMPRODUCT((P19:P25="○")*($AC19:$AC25=0.5))*0.25+SUMPRODUCT((P19:P25="○")*($AC19:$AC25=0.1))*0.05+SUMPRODUCT((P19:P25="◎")*($AC19:$AC25=1))+SUMPRODUCT((P19:P25="◎")*($AC19:$AC25=0.5)*0.5)+SUMPRODUCT((P19:P25="◎")*($AC19:$AC25=0.1))*0.1)</f>
        <v>0</v>
      </c>
      <c r="Q26" s="278">
        <f t="shared" ref="Q26" si="20">(SUMPRODUCT((Q19:Q25="○")*($AC19:$AC25=1))*0.5+SUMPRODUCT((Q19:Q25="○")*($AC19:$AC25=0.5))*0.25+SUMPRODUCT((Q19:Q25="○")*($AC19:$AC25=0.1))*0.05+SUMPRODUCT((Q19:Q25="◎")*($AC19:$AC25=1))+SUMPRODUCT((Q19:Q25="◎")*($AC19:$AC25=0.5)*0.5)+SUMPRODUCT((Q19:Q25="◎")*($AC19:$AC25=0.1))*0.1)</f>
        <v>0</v>
      </c>
      <c r="R26" s="278">
        <f>(SUMPRODUCT((R19:R25="○")*($AC19:$AC25=1))*0.5+SUMPRODUCT((R19:R25="○")*($AC19:$AC25=0.5))*0.25+SUMPRODUCT((R19:R25="○")*($AC19:$AC25=0.1))*0.05+SUMPRODUCT((R19:R25="◎")*($AC19:$AC25=1))+SUMPRODUCT((R19:R25="◎")*($AC19:$AC25=0.5)*0.5)+SUMPRODUCT((R19:R25="◎")*($AC19:$AC25=0.1))*0.1)</f>
        <v>0</v>
      </c>
      <c r="S26" s="278">
        <f t="shared" ref="S26" si="21">(SUMPRODUCT((S19:S25="○")*($AC19:$AC25=1))*0.5+SUMPRODUCT((S19:S25="○")*($AC19:$AC25=0.5))*0.25+SUMPRODUCT((S19:S25="○")*($AC19:$AC25=0.1))*0.05+SUMPRODUCT((S19:S25="◎")*($AC19:$AC25=1))+SUMPRODUCT((S19:S25="◎")*($AC19:$AC25=0.5)*0.5)+SUMPRODUCT((S19:S25="◎")*($AC19:$AC25=0.1))*0.1)</f>
        <v>0</v>
      </c>
      <c r="T26" s="278">
        <f t="shared" ref="T26" si="22">(SUMPRODUCT((T19:T25="○")*($AC19:$AC25=1))*0.5+SUMPRODUCT((T19:T25="○")*($AC19:$AC25=0.5))*0.25+SUMPRODUCT((T19:T25="○")*($AC19:$AC25=0.1))*0.05+SUMPRODUCT((T19:T25="◎")*($AC19:$AC25=1))+SUMPRODUCT((T19:T25="◎")*($AC19:$AC25=0.5)*0.5)+SUMPRODUCT((T19:T25="◎")*($AC19:$AC25=0.1))*0.1)</f>
        <v>0</v>
      </c>
      <c r="U26" s="278">
        <f t="shared" ref="U26" si="23">(SUMPRODUCT((U19:U25="○")*($AC19:$AC25=1))*0.5+SUMPRODUCT((U19:U25="○")*($AC19:$AC25=0.5))*0.25+SUMPRODUCT((U19:U25="○")*($AC19:$AC25=0.1))*0.05+SUMPRODUCT((U19:U25="◎")*($AC19:$AC25=1))+SUMPRODUCT((U19:U25="◎")*($AC19:$AC25=0.5)*0.5)+SUMPRODUCT((U19:U25="◎")*($AC19:$AC25=0.1))*0.1)</f>
        <v>0</v>
      </c>
      <c r="V26" s="278">
        <f t="shared" ref="V26" si="24">(SUMPRODUCT((V19:V25="○")*($AC19:$AC25=1))*0.5+SUMPRODUCT((V19:V25="○")*($AC19:$AC25=0.5))*0.25+SUMPRODUCT((V19:V25="○")*($AC19:$AC25=0.1))*0.05+SUMPRODUCT((V19:V25="◎")*($AC19:$AC25=1))+SUMPRODUCT((V19:V25="◎")*($AC19:$AC25=0.5)*0.5)+SUMPRODUCT((V19:V25="◎")*($AC19:$AC25=0.1))*0.1)</f>
        <v>0</v>
      </c>
      <c r="W26" s="278">
        <f t="shared" ref="W26" si="25">(SUMPRODUCT((W19:W25="○")*($AC19:$AC25=1))*0.5+SUMPRODUCT((W19:W25="○")*($AC19:$AC25=0.5))*0.25+SUMPRODUCT((W19:W25="○")*($AC19:$AC25=0.1))*0.05+SUMPRODUCT((W19:W25="◎")*($AC19:$AC25=1))+SUMPRODUCT((W19:W25="◎")*($AC19:$AC25=0.5)*0.5)+SUMPRODUCT((W19:W25="◎")*($AC19:$AC25=0.1))*0.1)</f>
        <v>0</v>
      </c>
      <c r="X26" s="278">
        <f t="shared" ref="X26" si="26">(SUMPRODUCT((X19:X25="○")*($AC19:$AC25=1))*0.5+SUMPRODUCT((X19:X25="○")*($AC19:$AC25=0.5))*0.25+SUMPRODUCT((X19:X25="○")*($AC19:$AC25=0.1))*0.05+SUMPRODUCT((X19:X25="◎")*($AC19:$AC25=1))+SUMPRODUCT((X19:X25="◎")*($AC19:$AC25=0.5)*0.5)+SUMPRODUCT((X19:X25="◎")*($AC19:$AC25=0.1))*0.1)</f>
        <v>0</v>
      </c>
      <c r="Y26" s="138"/>
      <c r="Z26" s="138"/>
      <c r="AA26" s="138"/>
      <c r="AB26" s="104"/>
      <c r="AC26" s="95" t="str">
        <f t="shared" si="2"/>
        <v/>
      </c>
      <c r="AD26" s="95"/>
      <c r="AE26" s="101">
        <f>SUBTOTAL(9,AE19:AE25)</f>
        <v>7</v>
      </c>
      <c r="AF26" s="101"/>
      <c r="AG26" s="102"/>
      <c r="AH26" s="101">
        <f>SUM(AH19:AH25)</f>
        <v>10.5</v>
      </c>
      <c r="AI26" s="163">
        <f>IF(AE26=0,"",SUM(H26:X26)/AH26)</f>
        <v>0</v>
      </c>
      <c r="AJ26" s="101"/>
      <c r="AK26" s="101"/>
      <c r="AL26" s="211">
        <f>IFERROR(H26/((SUMPRODUCT((H19:H25="○")*($AC19:$AC25=1))*0.5+SUMPRODUCT((H19:H25="○")*($AC19:$AC25=0.5))*0.5+SUMPRODUCT((H19:H25="○")*($AC19:$AC25=0.1))*0.5+SUMPRODUCT((H19:H25="◎")*($AC19:$AC25=1))+SUMPRODUCT((H19:H25="◎")*($AC19:$AC25=0.5)*0.5)+SUMPRODUCT((H19:H25="◎")*($AC19:$AC25=0.1))*0.1)),0)</f>
        <v>0</v>
      </c>
      <c r="AM26" s="211">
        <f t="shared" ref="AM26:BB26" si="27">IFERROR(I26/((SUMPRODUCT((I19:I25="○")*($AC19:$AC25=1))*0.5+SUMPRODUCT((I19:I25="○")*($AC19:$AC25=0.5))*0.5+SUMPRODUCT((I19:I25="○")*($AC19:$AC25=0.1))*0.5+SUMPRODUCT((I19:I25="◎")*($AC19:$AC25=1))+SUMPRODUCT((I19:I25="◎")*($AC19:$AC25=0.5)*0.5)+SUMPRODUCT((I19:I25="◎")*($AC19:$AC25=0.1))*0.1)),0)</f>
        <v>0</v>
      </c>
      <c r="AN26" s="211">
        <f t="shared" si="27"/>
        <v>0</v>
      </c>
      <c r="AO26" s="211">
        <f t="shared" si="27"/>
        <v>0</v>
      </c>
      <c r="AP26" s="211">
        <f t="shared" si="27"/>
        <v>0</v>
      </c>
      <c r="AQ26" s="211">
        <f t="shared" si="27"/>
        <v>0</v>
      </c>
      <c r="AR26" s="211">
        <f t="shared" si="27"/>
        <v>0</v>
      </c>
      <c r="AS26" s="211">
        <f t="shared" si="27"/>
        <v>0</v>
      </c>
      <c r="AT26" s="211">
        <f t="shared" si="27"/>
        <v>0</v>
      </c>
      <c r="AU26" s="211">
        <f t="shared" si="27"/>
        <v>0</v>
      </c>
      <c r="AV26" s="211">
        <f t="shared" si="27"/>
        <v>0</v>
      </c>
      <c r="AW26" s="211">
        <f t="shared" si="27"/>
        <v>0</v>
      </c>
      <c r="AX26" s="211">
        <f t="shared" si="27"/>
        <v>0</v>
      </c>
      <c r="AY26" s="211">
        <f t="shared" si="27"/>
        <v>0</v>
      </c>
      <c r="AZ26" s="211">
        <f t="shared" si="27"/>
        <v>0</v>
      </c>
      <c r="BA26" s="211">
        <f t="shared" si="27"/>
        <v>0</v>
      </c>
      <c r="BB26" s="211">
        <f t="shared" si="27"/>
        <v>0</v>
      </c>
    </row>
    <row r="27" spans="2:54" ht="27" customHeight="1">
      <c r="B27" s="67">
        <f>取組ﾁｪｯｸｼｰﾄ改訂版!B27</f>
        <v>0</v>
      </c>
      <c r="C27" s="14"/>
      <c r="D27" s="15" t="s">
        <v>16</v>
      </c>
      <c r="E27" s="68" t="s">
        <v>353</v>
      </c>
      <c r="F27" s="69"/>
      <c r="G27" s="69"/>
      <c r="H27" s="286"/>
      <c r="I27" s="286"/>
      <c r="J27" s="286"/>
      <c r="K27" s="286"/>
      <c r="L27" s="286"/>
      <c r="M27" s="286"/>
      <c r="N27" s="286"/>
      <c r="O27" s="286"/>
      <c r="P27" s="286"/>
      <c r="Q27" s="286"/>
      <c r="R27" s="288" t="s">
        <v>160</v>
      </c>
      <c r="S27" s="288" t="s">
        <v>393</v>
      </c>
      <c r="T27" s="286"/>
      <c r="U27" s="286"/>
      <c r="V27" s="286"/>
      <c r="W27" s="286"/>
      <c r="X27" s="286"/>
      <c r="Y27" s="137"/>
      <c r="Z27" s="137"/>
      <c r="AA27" s="137"/>
      <c r="AB27" s="103"/>
      <c r="AC27" s="95" t="str">
        <f t="shared" si="2"/>
        <v/>
      </c>
      <c r="AD27" s="95">
        <f>SUM(AC27:AC31)</f>
        <v>0</v>
      </c>
      <c r="AE27" s="95">
        <f t="shared" ref="AE27:AE31" si="28">COUNTIF(B27,"○")+COUNTIF(B27,"△")+COUNTIF(B27,"×")+COUNTIF(B27,0)</f>
        <v>1</v>
      </c>
      <c r="AF27" s="95">
        <f>SUM(AE27:AE31)</f>
        <v>5</v>
      </c>
      <c r="AG27" s="99">
        <f>AD27/AF27</f>
        <v>0</v>
      </c>
      <c r="AH27" s="95">
        <f t="shared" si="1"/>
        <v>1.5</v>
      </c>
    </row>
    <row r="28" spans="2:54" ht="27" customHeight="1">
      <c r="B28" s="67">
        <f>取組ﾁｪｯｸｼｰﾄ改訂版!B28</f>
        <v>0</v>
      </c>
      <c r="C28" s="14"/>
      <c r="D28" s="15" t="s">
        <v>17</v>
      </c>
      <c r="E28" s="71"/>
      <c r="F28" s="70"/>
      <c r="G28" s="70"/>
      <c r="H28" s="286"/>
      <c r="I28" s="286"/>
      <c r="J28" s="286"/>
      <c r="K28" s="286"/>
      <c r="L28" s="286"/>
      <c r="M28" s="286"/>
      <c r="N28" s="286"/>
      <c r="O28" s="286"/>
      <c r="P28" s="286"/>
      <c r="Q28" s="286"/>
      <c r="R28" s="288" t="s">
        <v>160</v>
      </c>
      <c r="S28" s="288" t="s">
        <v>393</v>
      </c>
      <c r="T28" s="286"/>
      <c r="U28" s="286"/>
      <c r="V28" s="286"/>
      <c r="W28" s="286"/>
      <c r="X28" s="286"/>
      <c r="Y28" s="137"/>
      <c r="Z28" s="137"/>
      <c r="AA28" s="137"/>
      <c r="AB28" s="103"/>
      <c r="AC28" s="95" t="str">
        <f t="shared" si="2"/>
        <v/>
      </c>
      <c r="AE28" s="95">
        <f t="shared" si="28"/>
        <v>1</v>
      </c>
      <c r="AH28" s="95">
        <f t="shared" si="1"/>
        <v>1.5</v>
      </c>
    </row>
    <row r="29" spans="2:54" ht="27" customHeight="1">
      <c r="B29" s="67">
        <f>取組ﾁｪｯｸｼｰﾄ改訂版!B29</f>
        <v>0</v>
      </c>
      <c r="C29" s="9"/>
      <c r="D29" s="10" t="s">
        <v>18</v>
      </c>
      <c r="E29" s="71"/>
      <c r="F29" s="70"/>
      <c r="G29" s="70"/>
      <c r="H29" s="286"/>
      <c r="I29" s="286"/>
      <c r="J29" s="286"/>
      <c r="K29" s="286"/>
      <c r="L29" s="286"/>
      <c r="M29" s="286"/>
      <c r="N29" s="286"/>
      <c r="O29" s="286"/>
      <c r="P29" s="286"/>
      <c r="Q29" s="286"/>
      <c r="R29" s="288" t="s">
        <v>160</v>
      </c>
      <c r="S29" s="288" t="s">
        <v>393</v>
      </c>
      <c r="T29" s="286"/>
      <c r="U29" s="286"/>
      <c r="V29" s="286"/>
      <c r="W29" s="286"/>
      <c r="X29" s="286"/>
      <c r="Y29" s="137"/>
      <c r="Z29" s="137"/>
      <c r="AA29" s="137"/>
      <c r="AB29" s="103"/>
      <c r="AC29" s="95" t="str">
        <f t="shared" si="2"/>
        <v/>
      </c>
      <c r="AE29" s="95">
        <f t="shared" si="28"/>
        <v>1</v>
      </c>
      <c r="AH29" s="95">
        <f t="shared" si="1"/>
        <v>1.5</v>
      </c>
    </row>
    <row r="30" spans="2:54" ht="27" customHeight="1">
      <c r="B30" s="67">
        <f>取組ﾁｪｯｸｼｰﾄ改訂版!B30</f>
        <v>0</v>
      </c>
      <c r="C30" s="12"/>
      <c r="D30" s="13" t="s">
        <v>19</v>
      </c>
      <c r="E30" s="71"/>
      <c r="F30" s="70"/>
      <c r="G30" s="70"/>
      <c r="H30" s="286"/>
      <c r="I30" s="286"/>
      <c r="J30" s="286"/>
      <c r="K30" s="286"/>
      <c r="L30" s="286"/>
      <c r="M30" s="286"/>
      <c r="N30" s="286"/>
      <c r="O30" s="286"/>
      <c r="P30" s="286"/>
      <c r="Q30" s="286"/>
      <c r="R30" s="288" t="s">
        <v>160</v>
      </c>
      <c r="S30" s="288" t="s">
        <v>393</v>
      </c>
      <c r="T30" s="286"/>
      <c r="U30" s="286"/>
      <c r="V30" s="286"/>
      <c r="W30" s="286"/>
      <c r="X30" s="286"/>
      <c r="Y30" s="137"/>
      <c r="Z30" s="137"/>
      <c r="AA30" s="137"/>
      <c r="AB30" s="103"/>
      <c r="AC30" s="95" t="str">
        <f t="shared" si="2"/>
        <v/>
      </c>
      <c r="AE30" s="95">
        <f t="shared" si="28"/>
        <v>1</v>
      </c>
      <c r="AH30" s="95">
        <f t="shared" si="1"/>
        <v>1.5</v>
      </c>
    </row>
    <row r="31" spans="2:54" ht="27" customHeight="1">
      <c r="B31" s="67">
        <f>取組ﾁｪｯｸｼｰﾄ改訂版!B31</f>
        <v>0</v>
      </c>
      <c r="C31" s="12"/>
      <c r="D31" s="13" t="s">
        <v>20</v>
      </c>
      <c r="E31" s="72"/>
      <c r="F31" s="73"/>
      <c r="G31" s="73"/>
      <c r="H31" s="286"/>
      <c r="I31" s="286"/>
      <c r="J31" s="286"/>
      <c r="K31" s="286"/>
      <c r="L31" s="286"/>
      <c r="M31" s="286"/>
      <c r="N31" s="286"/>
      <c r="O31" s="286"/>
      <c r="P31" s="286"/>
      <c r="Q31" s="286"/>
      <c r="R31" s="288" t="s">
        <v>160</v>
      </c>
      <c r="S31" s="288" t="s">
        <v>393</v>
      </c>
      <c r="T31" s="286"/>
      <c r="U31" s="286"/>
      <c r="V31" s="286"/>
      <c r="W31" s="286"/>
      <c r="X31" s="286"/>
      <c r="Y31" s="137"/>
      <c r="Z31" s="137"/>
      <c r="AA31" s="137"/>
      <c r="AB31" s="103"/>
      <c r="AC31" s="95" t="str">
        <f t="shared" si="2"/>
        <v/>
      </c>
      <c r="AE31" s="95">
        <f t="shared" si="28"/>
        <v>1</v>
      </c>
      <c r="AH31" s="95">
        <f t="shared" si="1"/>
        <v>1.5</v>
      </c>
    </row>
    <row r="32" spans="2:54" s="3" customFormat="1" ht="27" customHeight="1">
      <c r="B32" s="80" t="str">
        <f>取組ﾁｪｯｸｼｰﾄ改訂版!B32</f>
        <v>5 生産工程における取組</v>
      </c>
      <c r="D32" s="4"/>
      <c r="E32" s="74"/>
      <c r="F32" s="74"/>
      <c r="G32" s="74"/>
      <c r="H32" s="278">
        <f t="shared" ref="H32:Q32" si="29">(SUMPRODUCT((H27:H31="○")*($AC27:$AC31=1))*0.5+SUMPRODUCT((H27:H31="○")*($AC27:$AC31=0.5))*0.25+SUMPRODUCT((H27:H31="○")*($AC27:$AC31=0.1))*0.05+SUMPRODUCT((H27:H31="◎")*($AC27:$AC31=1))+SUMPRODUCT((H27:H31="◎")*($AC27:$AC31=0.5)*0.5)+SUMPRODUCT((H27:H31="◎")*($AC27:$AC31=0.1))*0.1)</f>
        <v>0</v>
      </c>
      <c r="I32" s="278">
        <f t="shared" si="29"/>
        <v>0</v>
      </c>
      <c r="J32" s="278">
        <f t="shared" si="29"/>
        <v>0</v>
      </c>
      <c r="K32" s="278">
        <f t="shared" si="29"/>
        <v>0</v>
      </c>
      <c r="L32" s="278">
        <f t="shared" si="29"/>
        <v>0</v>
      </c>
      <c r="M32" s="278">
        <f t="shared" si="29"/>
        <v>0</v>
      </c>
      <c r="N32" s="278">
        <f t="shared" si="29"/>
        <v>0</v>
      </c>
      <c r="O32" s="278">
        <f t="shared" si="29"/>
        <v>0</v>
      </c>
      <c r="P32" s="278">
        <f t="shared" si="29"/>
        <v>0</v>
      </c>
      <c r="Q32" s="278">
        <f t="shared" si="29"/>
        <v>0</v>
      </c>
      <c r="R32" s="278">
        <f>(SUMPRODUCT((R27:R31="○")*($AC27:$AC31=1))*0.5+SUMPRODUCT((R27:R31="○")*($AC27:$AC31=0.5))*0.25+SUMPRODUCT((R27:R31="○")*($AC27:$AC31=0.1))*0.05+SUMPRODUCT((R27:R31="◎")*($AC27:$AC31=1))+SUMPRODUCT((R27:R31="◎")*($AC27:$AC31=0.5)*0.5)+SUMPRODUCT((R27:R31="◎")*($AC27:$AC31=0.1))*0.1)</f>
        <v>0</v>
      </c>
      <c r="S32" s="278">
        <f t="shared" ref="S32:X32" si="30">(SUMPRODUCT((S27:S31="○")*($AC27:$AC31=1))*0.5+SUMPRODUCT((S27:S31="○")*($AC27:$AC31=0.5))*0.25+SUMPRODUCT((S27:S31="○")*($AC27:$AC31=0.1))*0.05+SUMPRODUCT((S27:S31="◎")*($AC27:$AC31=1))+SUMPRODUCT((S27:S31="◎")*($AC27:$AC31=0.5)*0.5)+SUMPRODUCT((S27:S31="◎")*($AC27:$AC31=0.1))*0.1)</f>
        <v>0</v>
      </c>
      <c r="T32" s="278">
        <f t="shared" si="30"/>
        <v>0</v>
      </c>
      <c r="U32" s="278">
        <f t="shared" si="30"/>
        <v>0</v>
      </c>
      <c r="V32" s="278">
        <f t="shared" si="30"/>
        <v>0</v>
      </c>
      <c r="W32" s="278">
        <f t="shared" si="30"/>
        <v>0</v>
      </c>
      <c r="X32" s="278">
        <f t="shared" si="30"/>
        <v>0</v>
      </c>
      <c r="Y32" s="138"/>
      <c r="Z32" s="138"/>
      <c r="AA32" s="138"/>
      <c r="AB32" s="104"/>
      <c r="AC32" s="95" t="str">
        <f t="shared" si="2"/>
        <v/>
      </c>
      <c r="AD32" s="95"/>
      <c r="AE32" s="101">
        <f>SUBTOTAL(9,AE27:AE31)</f>
        <v>5</v>
      </c>
      <c r="AF32" s="101"/>
      <c r="AG32" s="102"/>
      <c r="AH32" s="101">
        <f>SUM(AH27:AH31)</f>
        <v>7.5</v>
      </c>
      <c r="AI32" s="163">
        <f>IF(AE32=0,"",SUM(H32:X32)/AH32)</f>
        <v>0</v>
      </c>
      <c r="AJ32" s="101"/>
      <c r="AK32" s="101"/>
      <c r="AL32" s="211">
        <f>IFERROR(H32/((SUMPRODUCT((H27:H31="○")*($AC27:$AC31=1))*0.5+SUMPRODUCT((H27:H31="○")*($AC27:$AC31=0.5))*0.5+SUMPRODUCT((H27:H31="○")*($AC27:$AC31=0.1))*0.5+SUMPRODUCT((H27:H31="◎")*($AC27:$AC31=1))+SUMPRODUCT((H27:H31="◎")*($AC27:$AC31=0.5)*0.5)+SUMPRODUCT((H27:H31="◎")*($AC27:$AC31=0.1))*0.1)),0)</f>
        <v>0</v>
      </c>
      <c r="AM32" s="211">
        <f t="shared" ref="AM32:BB32" si="31">IFERROR(I32/((SUMPRODUCT((I27:I31="○")*($AC27:$AC31=1))*0.5+SUMPRODUCT((I27:I31="○")*($AC27:$AC31=0.5))*0.5+SUMPRODUCT((I27:I31="○")*($AC27:$AC31=0.1))*0.5+SUMPRODUCT((I27:I31="◎")*($AC27:$AC31=1))+SUMPRODUCT((I27:I31="◎")*($AC27:$AC31=0.5)*0.5)+SUMPRODUCT((I27:I31="◎")*($AC27:$AC31=0.1))*0.1)),0)</f>
        <v>0</v>
      </c>
      <c r="AN32" s="211">
        <f t="shared" si="31"/>
        <v>0</v>
      </c>
      <c r="AO32" s="211">
        <f t="shared" si="31"/>
        <v>0</v>
      </c>
      <c r="AP32" s="211">
        <f t="shared" si="31"/>
        <v>0</v>
      </c>
      <c r="AQ32" s="211">
        <f t="shared" si="31"/>
        <v>0</v>
      </c>
      <c r="AR32" s="211">
        <f t="shared" si="31"/>
        <v>0</v>
      </c>
      <c r="AS32" s="211">
        <f t="shared" si="31"/>
        <v>0</v>
      </c>
      <c r="AT32" s="211">
        <f t="shared" si="31"/>
        <v>0</v>
      </c>
      <c r="AU32" s="211">
        <f t="shared" si="31"/>
        <v>0</v>
      </c>
      <c r="AV32" s="211">
        <f t="shared" si="31"/>
        <v>0</v>
      </c>
      <c r="AW32" s="211">
        <f t="shared" si="31"/>
        <v>0</v>
      </c>
      <c r="AX32" s="211">
        <f t="shared" si="31"/>
        <v>0</v>
      </c>
      <c r="AY32" s="211">
        <f t="shared" si="31"/>
        <v>0</v>
      </c>
      <c r="AZ32" s="211">
        <f t="shared" si="31"/>
        <v>0</v>
      </c>
      <c r="BA32" s="211">
        <f t="shared" si="31"/>
        <v>0</v>
      </c>
      <c r="BB32" s="211">
        <f t="shared" si="31"/>
        <v>0</v>
      </c>
    </row>
    <row r="33" spans="2:54" ht="27" customHeight="1">
      <c r="B33" s="67">
        <f>取組ﾁｪｯｸｼｰﾄ改訂版!B33</f>
        <v>0</v>
      </c>
      <c r="C33" s="9"/>
      <c r="D33" s="10" t="s">
        <v>21</v>
      </c>
      <c r="E33" s="81" t="s">
        <v>353</v>
      </c>
      <c r="F33" s="82"/>
      <c r="G33" s="82"/>
      <c r="H33" s="286"/>
      <c r="I33" s="286"/>
      <c r="J33" s="286"/>
      <c r="K33" s="286"/>
      <c r="L33" s="286"/>
      <c r="M33" s="286"/>
      <c r="N33" s="286"/>
      <c r="O33" s="286"/>
      <c r="P33" s="286"/>
      <c r="Q33" s="286"/>
      <c r="R33" s="288" t="s">
        <v>160</v>
      </c>
      <c r="S33" s="288" t="s">
        <v>393</v>
      </c>
      <c r="T33" s="286"/>
      <c r="U33" s="286"/>
      <c r="V33" s="286"/>
      <c r="W33" s="286"/>
      <c r="X33" s="286"/>
      <c r="Y33" s="137"/>
      <c r="Z33" s="137"/>
      <c r="AA33" s="137"/>
      <c r="AB33" s="103"/>
      <c r="AC33" s="95" t="str">
        <f t="shared" si="2"/>
        <v/>
      </c>
      <c r="AD33" s="95">
        <f>SUM(AC33:AC33)</f>
        <v>0</v>
      </c>
      <c r="AE33" s="95">
        <f>COUNTIF(B33,"○")+COUNTIF(B33,"△")+COUNTIF(B33,"×")+COUNTIF(B33,0)</f>
        <v>1</v>
      </c>
      <c r="AF33" s="95">
        <f>SUM(AE33:AE33)</f>
        <v>1</v>
      </c>
      <c r="AG33" s="99">
        <f>AD33/AF33</f>
        <v>0</v>
      </c>
      <c r="AH33" s="95">
        <f t="shared" si="1"/>
        <v>1.5</v>
      </c>
    </row>
    <row r="34" spans="2:54" s="3" customFormat="1" ht="27" customHeight="1">
      <c r="B34" s="80" t="str">
        <f>取組ﾁｪｯｸｼｰﾄ改訂版!B34</f>
        <v>6 産業廃棄物等の適正処理</v>
      </c>
      <c r="D34" s="4"/>
      <c r="E34" s="74"/>
      <c r="F34" s="74"/>
      <c r="G34" s="74"/>
      <c r="H34" s="278">
        <f t="shared" ref="H34:Q34" si="32">(SUMPRODUCT((H33:H33="○")*($AC33:$AC33=1))*0.5+SUMPRODUCT((H33:H33="○")*($AC33:$AC33=0.5))*0.25+SUMPRODUCT((H33:H33="○")*($AC33:$AC33=0.1))*0.05+SUMPRODUCT((H33:H33="◎")*($AC33:$AC33=1))+SUMPRODUCT((H33:H33="◎")*($AC33:$AC33=0.5)*0.5)+SUMPRODUCT((H33:H33="◎")*($AC33:$AC33=0.1))*0.1)</f>
        <v>0</v>
      </c>
      <c r="I34" s="278">
        <f t="shared" si="32"/>
        <v>0</v>
      </c>
      <c r="J34" s="278">
        <f t="shared" si="32"/>
        <v>0</v>
      </c>
      <c r="K34" s="278">
        <f t="shared" si="32"/>
        <v>0</v>
      </c>
      <c r="L34" s="278">
        <f t="shared" si="32"/>
        <v>0</v>
      </c>
      <c r="M34" s="278">
        <f t="shared" si="32"/>
        <v>0</v>
      </c>
      <c r="N34" s="278">
        <f t="shared" si="32"/>
        <v>0</v>
      </c>
      <c r="O34" s="278">
        <f t="shared" si="32"/>
        <v>0</v>
      </c>
      <c r="P34" s="278">
        <f t="shared" si="32"/>
        <v>0</v>
      </c>
      <c r="Q34" s="278">
        <f t="shared" si="32"/>
        <v>0</v>
      </c>
      <c r="R34" s="278">
        <f>(SUMPRODUCT((R33:R33="○")*($AC33:$AC33=1))*0.5+SUMPRODUCT((R33:R33="○")*($AC33:$AC33=0.5))*0.25+SUMPRODUCT((R33:R33="○")*($AC33:$AC33=0.1))*0.05+SUMPRODUCT((R33:R33="◎")*($AC33:$AC33=1))+SUMPRODUCT((R33:R33="◎")*($AC33:$AC33=0.5)*0.5)+SUMPRODUCT((R33:R33="◎")*($AC33:$AC33=0.1))*0.1)</f>
        <v>0</v>
      </c>
      <c r="S34" s="278">
        <f t="shared" ref="S34:X34" si="33">(SUMPRODUCT((S33:S33="○")*($AC33:$AC33=1))*0.5+SUMPRODUCT((S33:S33="○")*($AC33:$AC33=0.5))*0.25+SUMPRODUCT((S33:S33="○")*($AC33:$AC33=0.1))*0.05+SUMPRODUCT((S33:S33="◎")*($AC33:$AC33=1))+SUMPRODUCT((S33:S33="◎")*($AC33:$AC33=0.5)*0.5)+SUMPRODUCT((S33:S33="◎")*($AC33:$AC33=0.1))*0.1)</f>
        <v>0</v>
      </c>
      <c r="T34" s="278">
        <f t="shared" si="33"/>
        <v>0</v>
      </c>
      <c r="U34" s="278">
        <f t="shared" si="33"/>
        <v>0</v>
      </c>
      <c r="V34" s="278">
        <f t="shared" si="33"/>
        <v>0</v>
      </c>
      <c r="W34" s="278">
        <f t="shared" si="33"/>
        <v>0</v>
      </c>
      <c r="X34" s="278">
        <f t="shared" si="33"/>
        <v>0</v>
      </c>
      <c r="Y34" s="138"/>
      <c r="Z34" s="138"/>
      <c r="AA34" s="138"/>
      <c r="AB34" s="104"/>
      <c r="AC34" s="95" t="str">
        <f t="shared" si="2"/>
        <v/>
      </c>
      <c r="AD34" s="95"/>
      <c r="AE34" s="101">
        <f>SUBTOTAL(9,AE33:AE33)</f>
        <v>1</v>
      </c>
      <c r="AF34" s="101"/>
      <c r="AG34" s="102"/>
      <c r="AH34" s="101">
        <f>SUM(AH33:AH33)</f>
        <v>1.5</v>
      </c>
      <c r="AI34" s="163">
        <f>IF(AE34=0,"",SUM(H34:X34)/AH34)</f>
        <v>0</v>
      </c>
      <c r="AJ34" s="101"/>
      <c r="AK34" s="101"/>
      <c r="AL34" s="211">
        <f>IFERROR(H34/((SUMPRODUCT((H33:H33="○")*($AC33:$AC33=1))*0.5+SUMPRODUCT((H33:H33="○")*($AC33:$AC33=0.5))*0.5+SUMPRODUCT((H33:H33="○")*($AC33:$AC33=0.1))*0.5+SUMPRODUCT((H33:H33="◎")*($AC33:$AC33=1))+SUMPRODUCT((H33:H33="◎")*($AC33:$AC33=0.5)*0.5)+SUMPRODUCT((H33:H33="◎")*($AC33:$AC33=0.1))*0.1)),0)</f>
        <v>0</v>
      </c>
      <c r="AM34" s="211">
        <f t="shared" ref="AM34:BB34" si="34">IFERROR(I34/((SUMPRODUCT((I33:I33="○")*($AC33:$AC33=1))*0.5+SUMPRODUCT((I33:I33="○")*($AC33:$AC33=0.5))*0.5+SUMPRODUCT((I33:I33="○")*($AC33:$AC33=0.1))*0.5+SUMPRODUCT((I33:I33="◎")*($AC33:$AC33=1))+SUMPRODUCT((I33:I33="◎")*($AC33:$AC33=0.5)*0.5)+SUMPRODUCT((I33:I33="◎")*($AC33:$AC33=0.1))*0.1)),0)</f>
        <v>0</v>
      </c>
      <c r="AN34" s="211">
        <f t="shared" si="34"/>
        <v>0</v>
      </c>
      <c r="AO34" s="211">
        <f t="shared" si="34"/>
        <v>0</v>
      </c>
      <c r="AP34" s="211">
        <f t="shared" si="34"/>
        <v>0</v>
      </c>
      <c r="AQ34" s="211">
        <f t="shared" si="34"/>
        <v>0</v>
      </c>
      <c r="AR34" s="211">
        <f t="shared" si="34"/>
        <v>0</v>
      </c>
      <c r="AS34" s="211">
        <f t="shared" si="34"/>
        <v>0</v>
      </c>
      <c r="AT34" s="211">
        <f t="shared" si="34"/>
        <v>0</v>
      </c>
      <c r="AU34" s="211">
        <f t="shared" si="34"/>
        <v>0</v>
      </c>
      <c r="AV34" s="211">
        <f t="shared" si="34"/>
        <v>0</v>
      </c>
      <c r="AW34" s="211">
        <f t="shared" si="34"/>
        <v>0</v>
      </c>
      <c r="AX34" s="211">
        <f t="shared" si="34"/>
        <v>0</v>
      </c>
      <c r="AY34" s="211">
        <f t="shared" si="34"/>
        <v>0</v>
      </c>
      <c r="AZ34" s="211">
        <f t="shared" si="34"/>
        <v>0</v>
      </c>
      <c r="BA34" s="211">
        <f t="shared" si="34"/>
        <v>0</v>
      </c>
      <c r="BB34" s="211">
        <f t="shared" si="34"/>
        <v>0</v>
      </c>
    </row>
    <row r="35" spans="2:54" ht="27" customHeight="1">
      <c r="B35" s="67">
        <f>取組ﾁｪｯｸｼｰﾄ改訂版!B35</f>
        <v>0</v>
      </c>
      <c r="C35" s="14"/>
      <c r="D35" s="15" t="s">
        <v>175</v>
      </c>
      <c r="E35" s="68" t="s">
        <v>353</v>
      </c>
      <c r="F35" s="69"/>
      <c r="G35" s="69"/>
      <c r="H35" s="286"/>
      <c r="I35" s="286"/>
      <c r="J35" s="286"/>
      <c r="K35" s="286"/>
      <c r="L35" s="286"/>
      <c r="M35" s="286"/>
      <c r="N35" s="286"/>
      <c r="O35" s="286"/>
      <c r="P35" s="286"/>
      <c r="Q35" s="286"/>
      <c r="R35" s="288"/>
      <c r="S35" s="288" t="s">
        <v>393</v>
      </c>
      <c r="T35" s="286"/>
      <c r="U35" s="286"/>
      <c r="V35" s="286"/>
      <c r="W35" s="286"/>
      <c r="X35" s="286"/>
      <c r="Y35" s="137"/>
      <c r="Z35" s="137"/>
      <c r="AA35" s="137"/>
      <c r="AB35" s="103"/>
      <c r="AC35" s="95" t="str">
        <f t="shared" si="2"/>
        <v/>
      </c>
      <c r="AD35" s="95">
        <f>SUM(AC35:AC40)</f>
        <v>0</v>
      </c>
      <c r="AE35" s="95">
        <f t="shared" ref="AE35:AE40" si="35">COUNTIF(B35,"○")+COUNTIF(B35,"△")+COUNTIF(B35,"×")+COUNTIF(B35,0)</f>
        <v>1</v>
      </c>
      <c r="AF35" s="95">
        <f>SUM(AE35:AE40)</f>
        <v>6</v>
      </c>
      <c r="AG35" s="99">
        <f>AD35/AF35</f>
        <v>0</v>
      </c>
      <c r="AH35" s="95">
        <f t="shared" si="1"/>
        <v>1</v>
      </c>
    </row>
    <row r="36" spans="2:54" ht="27" customHeight="1">
      <c r="B36" s="67">
        <f>取組ﾁｪｯｸｼｰﾄ改訂版!B36</f>
        <v>0</v>
      </c>
      <c r="C36" s="14"/>
      <c r="D36" s="15" t="s">
        <v>22</v>
      </c>
      <c r="E36" s="71"/>
      <c r="F36" s="70"/>
      <c r="G36" s="70"/>
      <c r="H36" s="286"/>
      <c r="I36" s="286"/>
      <c r="J36" s="286"/>
      <c r="K36" s="286"/>
      <c r="L36" s="286"/>
      <c r="M36" s="286"/>
      <c r="N36" s="286"/>
      <c r="O36" s="286"/>
      <c r="P36" s="286"/>
      <c r="Q36" s="286"/>
      <c r="R36" s="288"/>
      <c r="S36" s="288" t="s">
        <v>393</v>
      </c>
      <c r="T36" s="286"/>
      <c r="U36" s="286"/>
      <c r="V36" s="286"/>
      <c r="W36" s="286"/>
      <c r="X36" s="286"/>
      <c r="Y36" s="137"/>
      <c r="Z36" s="137"/>
      <c r="AA36" s="137"/>
      <c r="AB36" s="103"/>
      <c r="AC36" s="95" t="str">
        <f t="shared" si="2"/>
        <v/>
      </c>
      <c r="AE36" s="95">
        <f t="shared" si="35"/>
        <v>1</v>
      </c>
      <c r="AH36" s="95">
        <f t="shared" si="1"/>
        <v>1</v>
      </c>
    </row>
    <row r="37" spans="2:54" ht="27" customHeight="1">
      <c r="B37" s="67">
        <f>取組ﾁｪｯｸｼｰﾄ改訂版!B37</f>
        <v>0</v>
      </c>
      <c r="C37" s="9"/>
      <c r="D37" s="10" t="s">
        <v>23</v>
      </c>
      <c r="E37" s="71"/>
      <c r="F37" s="70"/>
      <c r="G37" s="70"/>
      <c r="H37" s="286"/>
      <c r="I37" s="286"/>
      <c r="J37" s="286"/>
      <c r="K37" s="286"/>
      <c r="L37" s="286"/>
      <c r="M37" s="286"/>
      <c r="N37" s="286"/>
      <c r="O37" s="286"/>
      <c r="P37" s="286"/>
      <c r="Q37" s="286"/>
      <c r="R37" s="288" t="s">
        <v>160</v>
      </c>
      <c r="S37" s="288" t="s">
        <v>393</v>
      </c>
      <c r="T37" s="286"/>
      <c r="U37" s="286"/>
      <c r="V37" s="286"/>
      <c r="W37" s="286"/>
      <c r="X37" s="286"/>
      <c r="Y37" s="137"/>
      <c r="Z37" s="137"/>
      <c r="AA37" s="137"/>
      <c r="AB37" s="103"/>
      <c r="AC37" s="95" t="str">
        <f t="shared" si="2"/>
        <v/>
      </c>
      <c r="AE37" s="95">
        <f t="shared" si="35"/>
        <v>1</v>
      </c>
      <c r="AH37" s="95">
        <f t="shared" si="1"/>
        <v>1.5</v>
      </c>
    </row>
    <row r="38" spans="2:54" ht="27" customHeight="1">
      <c r="B38" s="67">
        <f>取組ﾁｪｯｸｼｰﾄ改訂版!B38</f>
        <v>0</v>
      </c>
      <c r="C38" s="12"/>
      <c r="D38" s="13" t="s">
        <v>24</v>
      </c>
      <c r="E38" s="71"/>
      <c r="F38" s="70"/>
      <c r="G38" s="70"/>
      <c r="H38" s="286"/>
      <c r="I38" s="286"/>
      <c r="J38" s="286"/>
      <c r="K38" s="286"/>
      <c r="L38" s="286"/>
      <c r="M38" s="286"/>
      <c r="N38" s="286"/>
      <c r="O38" s="286"/>
      <c r="P38" s="286"/>
      <c r="Q38" s="286"/>
      <c r="R38" s="288" t="s">
        <v>160</v>
      </c>
      <c r="S38" s="288" t="s">
        <v>393</v>
      </c>
      <c r="T38" s="286"/>
      <c r="U38" s="286"/>
      <c r="V38" s="286"/>
      <c r="W38" s="286"/>
      <c r="X38" s="286"/>
      <c r="Y38" s="137"/>
      <c r="Z38" s="137"/>
      <c r="AA38" s="137"/>
      <c r="AB38" s="103"/>
      <c r="AC38" s="95" t="str">
        <f t="shared" si="2"/>
        <v/>
      </c>
      <c r="AE38" s="95">
        <f t="shared" si="35"/>
        <v>1</v>
      </c>
      <c r="AH38" s="95">
        <f t="shared" si="1"/>
        <v>1.5</v>
      </c>
    </row>
    <row r="39" spans="2:54" ht="27" customHeight="1">
      <c r="B39" s="67">
        <f>取組ﾁｪｯｸｼｰﾄ改訂版!B39</f>
        <v>0</v>
      </c>
      <c r="C39" s="12"/>
      <c r="D39" s="13" t="s">
        <v>25</v>
      </c>
      <c r="E39" s="71"/>
      <c r="F39" s="70"/>
      <c r="G39" s="70"/>
      <c r="H39" s="286"/>
      <c r="I39" s="286"/>
      <c r="J39" s="286"/>
      <c r="K39" s="286"/>
      <c r="L39" s="286"/>
      <c r="M39" s="286"/>
      <c r="N39" s="286"/>
      <c r="O39" s="286"/>
      <c r="P39" s="286"/>
      <c r="Q39" s="286"/>
      <c r="R39" s="288" t="s">
        <v>160</v>
      </c>
      <c r="S39" s="288" t="s">
        <v>393</v>
      </c>
      <c r="T39" s="286"/>
      <c r="U39" s="286"/>
      <c r="V39" s="286"/>
      <c r="W39" s="286"/>
      <c r="X39" s="286"/>
      <c r="Y39" s="137"/>
      <c r="Z39" s="137"/>
      <c r="AA39" s="137"/>
      <c r="AB39" s="103"/>
      <c r="AC39" s="95" t="str">
        <f t="shared" si="2"/>
        <v/>
      </c>
      <c r="AE39" s="95">
        <f t="shared" si="35"/>
        <v>1</v>
      </c>
      <c r="AH39" s="95">
        <f t="shared" si="1"/>
        <v>1.5</v>
      </c>
    </row>
    <row r="40" spans="2:54" ht="27" customHeight="1">
      <c r="B40" s="67">
        <f>取組ﾁｪｯｸｼｰﾄ改訂版!B40</f>
        <v>0</v>
      </c>
      <c r="C40" s="12"/>
      <c r="D40" s="13" t="s">
        <v>174</v>
      </c>
      <c r="E40" s="72"/>
      <c r="F40" s="73"/>
      <c r="G40" s="73"/>
      <c r="H40" s="286"/>
      <c r="I40" s="286"/>
      <c r="J40" s="286"/>
      <c r="K40" s="286"/>
      <c r="L40" s="286"/>
      <c r="M40" s="286"/>
      <c r="N40" s="286"/>
      <c r="O40" s="286"/>
      <c r="P40" s="286"/>
      <c r="Q40" s="286"/>
      <c r="R40" s="288" t="s">
        <v>160</v>
      </c>
      <c r="S40" s="288" t="s">
        <v>393</v>
      </c>
      <c r="T40" s="286"/>
      <c r="U40" s="286"/>
      <c r="V40" s="286"/>
      <c r="W40" s="286"/>
      <c r="X40" s="286"/>
      <c r="Y40" s="137"/>
      <c r="Z40" s="137"/>
      <c r="AA40" s="137"/>
      <c r="AB40" s="103"/>
      <c r="AC40" s="95" t="str">
        <f t="shared" si="2"/>
        <v/>
      </c>
      <c r="AE40" s="95">
        <f t="shared" si="35"/>
        <v>1</v>
      </c>
      <c r="AH40" s="95">
        <f t="shared" si="1"/>
        <v>1.5</v>
      </c>
    </row>
    <row r="41" spans="2:54" ht="27" customHeight="1">
      <c r="C41" s="6" t="s">
        <v>395</v>
      </c>
      <c r="D41" s="19"/>
      <c r="E41" s="83"/>
      <c r="F41" s="83"/>
      <c r="G41" s="83"/>
      <c r="H41" s="277">
        <f t="shared" ref="H41:Q41" si="36">(SUMPRODUCT((H35:H40="○")*($AC35:$AC40=1))*0.5+SUMPRODUCT((H35:H40="○")*($AC35:$AC40=0.5))*0.25+SUMPRODUCT((H35:H40="○")*($AC35:$AC40=0.1))*0.05+SUMPRODUCT((H35:H40="◎")*($AC35:$AC40=1))+SUMPRODUCT((H35:H40="◎")*($AC35:$AC40=0.5)*0.5)+SUMPRODUCT((H35:H40="◎")*($AC35:$AC40=0.1))*0.1)/$AF35</f>
        <v>0</v>
      </c>
      <c r="I41" s="277">
        <f t="shared" si="36"/>
        <v>0</v>
      </c>
      <c r="J41" s="277">
        <f t="shared" si="36"/>
        <v>0</v>
      </c>
      <c r="K41" s="277">
        <f t="shared" si="36"/>
        <v>0</v>
      </c>
      <c r="L41" s="277">
        <f t="shared" si="36"/>
        <v>0</v>
      </c>
      <c r="M41" s="277">
        <f t="shared" si="36"/>
        <v>0</v>
      </c>
      <c r="N41" s="277">
        <f t="shared" si="36"/>
        <v>0</v>
      </c>
      <c r="O41" s="277">
        <f t="shared" si="36"/>
        <v>0</v>
      </c>
      <c r="P41" s="277">
        <f t="shared" si="36"/>
        <v>0</v>
      </c>
      <c r="Q41" s="277">
        <f t="shared" si="36"/>
        <v>0</v>
      </c>
      <c r="R41" s="277">
        <f>(SUMPRODUCT((R35:R40="○")*($AC35:$AC40=1))*0.5+SUMPRODUCT((R35:R40="○")*($AC35:$AC40=0.5))*0.25+SUMPRODUCT((R35:R40="○")*($AC35:$AC40=0.1))*0.05+SUMPRODUCT((R35:R40="◎")*($AC35:$AC40=1))+SUMPRODUCT((R35:R40="◎")*($AC35:$AC40=0.5)*0.5)+SUMPRODUCT((R35:R40="◎")*($AC35:$AC40=0.1))*0.1)</f>
        <v>0</v>
      </c>
      <c r="S41" s="277">
        <f t="shared" ref="S41" si="37">(SUMPRODUCT((S35:S40="○")*($AC35:$AC40=1))*0.5+SUMPRODUCT((S35:S40="○")*($AC35:$AC40=0.5))*0.25+SUMPRODUCT((S35:S40="○")*($AC35:$AC40=0.1))*0.05+SUMPRODUCT((S35:S40="◎")*($AC35:$AC40=1))+SUMPRODUCT((S35:S40="◎")*($AC35:$AC40=0.5)*0.5)+SUMPRODUCT((S35:S40="◎")*($AC35:$AC40=0.1))*0.1)</f>
        <v>0</v>
      </c>
      <c r="T41" s="277">
        <f t="shared" ref="T41" si="38">(SUMPRODUCT((T35:T40="○")*($AC35:$AC40=1))*0.5+SUMPRODUCT((T35:T40="○")*($AC35:$AC40=0.5))*0.25+SUMPRODUCT((T35:T40="○")*($AC35:$AC40=0.1))*0.05+SUMPRODUCT((T35:T40="◎")*($AC35:$AC40=1))+SUMPRODUCT((T35:T40="◎")*($AC35:$AC40=0.5)*0.5)+SUMPRODUCT((T35:T40="◎")*($AC35:$AC40=0.1))*0.1)</f>
        <v>0</v>
      </c>
      <c r="U41" s="277">
        <f t="shared" ref="U41" si="39">(SUMPRODUCT((U35:U40="○")*($AC35:$AC40=1))*0.5+SUMPRODUCT((U35:U40="○")*($AC35:$AC40=0.5))*0.25+SUMPRODUCT((U35:U40="○")*($AC35:$AC40=0.1))*0.05+SUMPRODUCT((U35:U40="◎")*($AC35:$AC40=1))+SUMPRODUCT((U35:U40="◎")*($AC35:$AC40=0.5)*0.5)+SUMPRODUCT((U35:U40="◎")*($AC35:$AC40=0.1))*0.1)</f>
        <v>0</v>
      </c>
      <c r="V41" s="277">
        <f t="shared" ref="V41" si="40">(SUMPRODUCT((V35:V40="○")*($AC35:$AC40=1))*0.5+SUMPRODUCT((V35:V40="○")*($AC35:$AC40=0.5))*0.25+SUMPRODUCT((V35:V40="○")*($AC35:$AC40=0.1))*0.05+SUMPRODUCT((V35:V40="◎")*($AC35:$AC40=1))+SUMPRODUCT((V35:V40="◎")*($AC35:$AC40=0.5)*0.5)+SUMPRODUCT((V35:V40="◎")*($AC35:$AC40=0.1))*0.1)</f>
        <v>0</v>
      </c>
      <c r="W41" s="277">
        <f t="shared" ref="W41" si="41">(SUMPRODUCT((W35:W40="○")*($AC35:$AC40=1))*0.5+SUMPRODUCT((W35:W40="○")*($AC35:$AC40=0.5))*0.25+SUMPRODUCT((W35:W40="○")*($AC35:$AC40=0.1))*0.05+SUMPRODUCT((W35:W40="◎")*($AC35:$AC40=1))+SUMPRODUCT((W35:W40="◎")*($AC35:$AC40=0.5)*0.5)+SUMPRODUCT((W35:W40="◎")*($AC35:$AC40=0.1))*0.1)</f>
        <v>0</v>
      </c>
      <c r="X41" s="277">
        <f t="shared" ref="X41" si="42">(SUMPRODUCT((X35:X40="○")*($AC35:$AC40=1))*0.5+SUMPRODUCT((X35:X40="○")*($AC35:$AC40=0.5))*0.25+SUMPRODUCT((X35:X40="○")*($AC35:$AC40=0.1))*0.05+SUMPRODUCT((X35:X40="◎")*($AC35:$AC40=1))+SUMPRODUCT((X35:X40="◎")*($AC35:$AC40=0.5)*0.5)+SUMPRODUCT((X35:X40="◎")*($AC35:$AC40=0.1))*0.1)</f>
        <v>0</v>
      </c>
      <c r="Y41" s="105"/>
      <c r="Z41" s="105"/>
      <c r="AA41" s="105"/>
      <c r="AB41" s="105"/>
      <c r="AC41" s="95" t="str">
        <f t="shared" si="2"/>
        <v/>
      </c>
      <c r="AD41" s="95">
        <f>SUM(AD4:AD40)</f>
        <v>0</v>
      </c>
      <c r="AE41" s="101">
        <f>SUBTOTAL(9,AE35:AE40)</f>
        <v>6</v>
      </c>
      <c r="AF41" s="95">
        <f>SUM(AF4:AF40)</f>
        <v>25</v>
      </c>
      <c r="AG41" s="106">
        <f>AD41/AF41</f>
        <v>0</v>
      </c>
      <c r="AH41" s="101">
        <f>SUM(AH35:AH40)</f>
        <v>8</v>
      </c>
      <c r="AI41" s="163">
        <f>IF(AE41=0,"",SUM(H41:X41)/AH41)</f>
        <v>0</v>
      </c>
      <c r="AL41" s="211">
        <f>IFERROR(H41/((SUMPRODUCT((H35:H40="○")*($AC35:$AC40=1))*0.5+SUMPRODUCT((H35:H40="○")*($AC35:$AC40=0.5))*0.5+SUMPRODUCT((H35:H40="○")*($AC35:$AC40=0.1))*0.5+SUMPRODUCT((H35:H40="◎")*($AC35:$AC40=1))+SUMPRODUCT((H35:H40="◎")*($AC35:$AC40=0.5)*0.5)+SUMPRODUCT((H35:H40="◎")*($AC35:$AC40=0.1))*0.1)),0)</f>
        <v>0</v>
      </c>
      <c r="AM41" s="211">
        <f t="shared" ref="AM41" si="43">IFERROR(I41/((SUMPRODUCT((I35:I40="○")*($AC35:$AC40=1))*0.5+SUMPRODUCT((I35:I40="○")*($AC35:$AC40=0.5))*0.5+SUMPRODUCT((I35:I40="○")*($AC35:$AC40=0.1))*0.5+SUMPRODUCT((I35:I40="◎")*($AC35:$AC40=1))+SUMPRODUCT((I35:I40="◎")*($AC35:$AC40=0.5)*0.5)+SUMPRODUCT((I35:I40="◎")*($AC35:$AC40=0.1))*0.1)),0)</f>
        <v>0</v>
      </c>
      <c r="AN41" s="211">
        <f t="shared" ref="AN41" si="44">IFERROR(J41/((SUMPRODUCT((J35:J40="○")*($AC35:$AC40=1))*0.5+SUMPRODUCT((J35:J40="○")*($AC35:$AC40=0.5))*0.5+SUMPRODUCT((J35:J40="○")*($AC35:$AC40=0.1))*0.5+SUMPRODUCT((J35:J40="◎")*($AC35:$AC40=1))+SUMPRODUCT((J35:J40="◎")*($AC35:$AC40=0.5)*0.5)+SUMPRODUCT((J35:J40="◎")*($AC35:$AC40=0.1))*0.1)),0)</f>
        <v>0</v>
      </c>
      <c r="AO41" s="211">
        <f t="shared" ref="AO41" si="45">IFERROR(K41/((SUMPRODUCT((K35:K40="○")*($AC35:$AC40=1))*0.5+SUMPRODUCT((K35:K40="○")*($AC35:$AC40=0.5))*0.5+SUMPRODUCT((K35:K40="○")*($AC35:$AC40=0.1))*0.5+SUMPRODUCT((K35:K40="◎")*($AC35:$AC40=1))+SUMPRODUCT((K35:K40="◎")*($AC35:$AC40=0.5)*0.5)+SUMPRODUCT((K35:K40="◎")*($AC35:$AC40=0.1))*0.1)),0)</f>
        <v>0</v>
      </c>
      <c r="AP41" s="211">
        <f t="shared" ref="AP41" si="46">IFERROR(L41/((SUMPRODUCT((L35:L40="○")*($AC35:$AC40=1))*0.5+SUMPRODUCT((L35:L40="○")*($AC35:$AC40=0.5))*0.5+SUMPRODUCT((L35:L40="○")*($AC35:$AC40=0.1))*0.5+SUMPRODUCT((L35:L40="◎")*($AC35:$AC40=1))+SUMPRODUCT((L35:L40="◎")*($AC35:$AC40=0.5)*0.5)+SUMPRODUCT((L35:L40="◎")*($AC35:$AC40=0.1))*0.1)),0)</f>
        <v>0</v>
      </c>
      <c r="AQ41" s="211">
        <f t="shared" ref="AQ41" si="47">IFERROR(M41/((SUMPRODUCT((M35:M40="○")*($AC35:$AC40=1))*0.5+SUMPRODUCT((M35:M40="○")*($AC35:$AC40=0.5))*0.5+SUMPRODUCT((M35:M40="○")*($AC35:$AC40=0.1))*0.5+SUMPRODUCT((M35:M40="◎")*($AC35:$AC40=1))+SUMPRODUCT((M35:M40="◎")*($AC35:$AC40=0.5)*0.5)+SUMPRODUCT((M35:M40="◎")*($AC35:$AC40=0.1))*0.1)),0)</f>
        <v>0</v>
      </c>
      <c r="AR41" s="211">
        <f t="shared" ref="AR41" si="48">IFERROR(N41/((SUMPRODUCT((N35:N40="○")*($AC35:$AC40=1))*0.5+SUMPRODUCT((N35:N40="○")*($AC35:$AC40=0.5))*0.5+SUMPRODUCT((N35:N40="○")*($AC35:$AC40=0.1))*0.5+SUMPRODUCT((N35:N40="◎")*($AC35:$AC40=1))+SUMPRODUCT((N35:N40="◎")*($AC35:$AC40=0.5)*0.5)+SUMPRODUCT((N35:N40="◎")*($AC35:$AC40=0.1))*0.1)),0)</f>
        <v>0</v>
      </c>
      <c r="AS41" s="211">
        <f t="shared" ref="AS41" si="49">IFERROR(O41/((SUMPRODUCT((O35:O40="○")*($AC35:$AC40=1))*0.5+SUMPRODUCT((O35:O40="○")*($AC35:$AC40=0.5))*0.5+SUMPRODUCT((O35:O40="○")*($AC35:$AC40=0.1))*0.5+SUMPRODUCT((O35:O40="◎")*($AC35:$AC40=1))+SUMPRODUCT((O35:O40="◎")*($AC35:$AC40=0.5)*0.5)+SUMPRODUCT((O35:O40="◎")*($AC35:$AC40=0.1))*0.1)),0)</f>
        <v>0</v>
      </c>
      <c r="AT41" s="211">
        <f t="shared" ref="AT41" si="50">IFERROR(P41/((SUMPRODUCT((P35:P40="○")*($AC35:$AC40=1))*0.5+SUMPRODUCT((P35:P40="○")*($AC35:$AC40=0.5))*0.5+SUMPRODUCT((P35:P40="○")*($AC35:$AC40=0.1))*0.5+SUMPRODUCT((P35:P40="◎")*($AC35:$AC40=1))+SUMPRODUCT((P35:P40="◎")*($AC35:$AC40=0.5)*0.5)+SUMPRODUCT((P35:P40="◎")*($AC35:$AC40=0.1))*0.1)),0)</f>
        <v>0</v>
      </c>
      <c r="AU41" s="211">
        <f t="shared" ref="AU41" si="51">IFERROR(Q41/((SUMPRODUCT((Q35:Q40="○")*($AC35:$AC40=1))*0.5+SUMPRODUCT((Q35:Q40="○")*($AC35:$AC40=0.5))*0.5+SUMPRODUCT((Q35:Q40="○")*($AC35:$AC40=0.1))*0.5+SUMPRODUCT((Q35:Q40="◎")*($AC35:$AC40=1))+SUMPRODUCT((Q35:Q40="◎")*($AC35:$AC40=0.5)*0.5)+SUMPRODUCT((Q35:Q40="◎")*($AC35:$AC40=0.1))*0.1)),0)</f>
        <v>0</v>
      </c>
      <c r="AV41" s="211">
        <f t="shared" ref="AV41" si="52">IFERROR(R41/((SUMPRODUCT((R35:R40="○")*($AC35:$AC40=1))*0.5+SUMPRODUCT((R35:R40="○")*($AC35:$AC40=0.5))*0.5+SUMPRODUCT((R35:R40="○")*($AC35:$AC40=0.1))*0.5+SUMPRODUCT((R35:R40="◎")*($AC35:$AC40=1))+SUMPRODUCT((R35:R40="◎")*($AC35:$AC40=0.5)*0.5)+SUMPRODUCT((R35:R40="◎")*($AC35:$AC40=0.1))*0.1)),0)</f>
        <v>0</v>
      </c>
      <c r="AW41" s="211">
        <f t="shared" ref="AW41" si="53">IFERROR(S41/((SUMPRODUCT((S35:S40="○")*($AC35:$AC40=1))*0.5+SUMPRODUCT((S35:S40="○")*($AC35:$AC40=0.5))*0.5+SUMPRODUCT((S35:S40="○")*($AC35:$AC40=0.1))*0.5+SUMPRODUCT((S35:S40="◎")*($AC35:$AC40=1))+SUMPRODUCT((S35:S40="◎")*($AC35:$AC40=0.5)*0.5)+SUMPRODUCT((S35:S40="◎")*($AC35:$AC40=0.1))*0.1)),0)</f>
        <v>0</v>
      </c>
      <c r="AX41" s="211">
        <f t="shared" ref="AX41" si="54">IFERROR(T41/((SUMPRODUCT((T35:T40="○")*($AC35:$AC40=1))*0.5+SUMPRODUCT((T35:T40="○")*($AC35:$AC40=0.5))*0.5+SUMPRODUCT((T35:T40="○")*($AC35:$AC40=0.1))*0.5+SUMPRODUCT((T35:T40="◎")*($AC35:$AC40=1))+SUMPRODUCT((T35:T40="◎")*($AC35:$AC40=0.5)*0.5)+SUMPRODUCT((T35:T40="◎")*($AC35:$AC40=0.1))*0.1)),0)</f>
        <v>0</v>
      </c>
      <c r="AY41" s="211">
        <f t="shared" ref="AY41" si="55">IFERROR(U41/((SUMPRODUCT((U35:U40="○")*($AC35:$AC40=1))*0.5+SUMPRODUCT((U35:U40="○")*($AC35:$AC40=0.5))*0.5+SUMPRODUCT((U35:U40="○")*($AC35:$AC40=0.1))*0.5+SUMPRODUCT((U35:U40="◎")*($AC35:$AC40=1))+SUMPRODUCT((U35:U40="◎")*($AC35:$AC40=0.5)*0.5)+SUMPRODUCT((U35:U40="◎")*($AC35:$AC40=0.1))*0.1)),0)</f>
        <v>0</v>
      </c>
      <c r="AZ41" s="211">
        <f t="shared" ref="AZ41" si="56">IFERROR(V41/((SUMPRODUCT((V35:V40="○")*($AC35:$AC40=1))*0.5+SUMPRODUCT((V35:V40="○")*($AC35:$AC40=0.5))*0.5+SUMPRODUCT((V35:V40="○")*($AC35:$AC40=0.1))*0.5+SUMPRODUCT((V35:V40="◎")*($AC35:$AC40=1))+SUMPRODUCT((V35:V40="◎")*($AC35:$AC40=0.5)*0.5)+SUMPRODUCT((V35:V40="◎")*($AC35:$AC40=0.1))*0.1)),0)</f>
        <v>0</v>
      </c>
      <c r="BA41" s="211">
        <f t="shared" ref="BA41" si="57">IFERROR(W41/((SUMPRODUCT((W35:W40="○")*($AC35:$AC40=1))*0.5+SUMPRODUCT((W35:W40="○")*($AC35:$AC40=0.5))*0.5+SUMPRODUCT((W35:W40="○")*($AC35:$AC40=0.1))*0.5+SUMPRODUCT((W35:W40="◎")*($AC35:$AC40=1))+SUMPRODUCT((W35:W40="◎")*($AC35:$AC40=0.5)*0.5)+SUMPRODUCT((W35:W40="◎")*($AC35:$AC40=0.1))*0.1)),0)</f>
        <v>0</v>
      </c>
      <c r="BB41" s="211">
        <f t="shared" ref="BB41" si="58">IFERROR(X41/((SUMPRODUCT((X35:X40="○")*($AC35:$AC40=1))*0.5+SUMPRODUCT((X35:X40="○")*($AC35:$AC40=0.5))*0.5+SUMPRODUCT((X35:X40="○")*($AC35:$AC40=0.1))*0.5+SUMPRODUCT((X35:X40="◎")*($AC35:$AC40=1))+SUMPRODUCT((X35:X40="◎")*($AC35:$AC40=0.5)*0.5)+SUMPRODUCT((X35:X40="◎")*($AC35:$AC40=0.1))*0.1)),0)</f>
        <v>0</v>
      </c>
    </row>
    <row r="42" spans="2:54" ht="18" customHeight="1">
      <c r="D42" s="5" t="str">
        <f>IF( (COUNTIF(項目②チェック欄,"○")+COUNTIF(項目②チェック欄,"△")+COUNTIF(項目②チェック欄,"×")+COUNTIF(項目②チェック欄,"―"))=0,"達成率　　　　%",IF( (COUNTIF(項目②チェック欄,"○")+COUNTIF(項目②チェック欄,"△")+COUNTIF(項目②チェック欄,"×"))=0,"達成率　　―　%",(COUNTIF(項目②チェック欄,"○")+COUNTIF(項目②チェック欄,"△")*0.5+COUNTIF(項目②チェック欄,"×")*0.1)/(COUNTIF(項目②チェック欄,"○")+COUNTIF(項目②チェック欄,"△")+COUNTIF(項目②チェック欄,"×")+COUNTBLANK(項目②チェック欄))*100))</f>
        <v>達成率　　　　%</v>
      </c>
      <c r="E42" s="84"/>
      <c r="F42" s="84"/>
      <c r="G42" s="84"/>
      <c r="H42" s="118"/>
      <c r="I42" s="118"/>
      <c r="J42" s="118"/>
      <c r="K42" s="118"/>
      <c r="L42" s="118"/>
      <c r="M42" s="118"/>
      <c r="N42" s="118"/>
      <c r="O42" s="118"/>
      <c r="P42" s="118"/>
      <c r="Q42" s="118"/>
      <c r="R42" s="118"/>
      <c r="S42" s="118"/>
      <c r="T42" s="118"/>
      <c r="U42" s="118"/>
      <c r="V42" s="118"/>
      <c r="W42" s="118"/>
      <c r="X42" s="118"/>
      <c r="Y42" s="118"/>
      <c r="Z42" s="118"/>
      <c r="AA42" s="118"/>
      <c r="AB42" s="107"/>
      <c r="AC42" s="95" t="str">
        <f t="shared" si="2"/>
        <v/>
      </c>
    </row>
    <row r="43" spans="2:54" ht="27" customHeight="1">
      <c r="B43" s="2" t="str">
        <f>取組ﾁｪｯｸｼｰﾄ改訂版!B43</f>
        <v>&lt;項目② ： 大気汚染、水質汚濁等の防止&gt;</v>
      </c>
      <c r="C43" s="7"/>
      <c r="D43" s="16"/>
      <c r="E43" s="85"/>
      <c r="F43" s="85"/>
      <c r="G43" s="85"/>
      <c r="H43" s="105"/>
      <c r="I43" s="105"/>
      <c r="J43" s="105"/>
      <c r="K43" s="105"/>
      <c r="L43" s="105"/>
      <c r="M43" s="105"/>
      <c r="N43" s="105"/>
      <c r="O43" s="105"/>
      <c r="P43" s="105"/>
      <c r="Q43" s="105"/>
      <c r="R43" s="105"/>
      <c r="S43" s="105"/>
      <c r="T43" s="105"/>
      <c r="U43" s="105"/>
      <c r="V43" s="105"/>
      <c r="W43" s="105"/>
      <c r="X43" s="105"/>
      <c r="Y43" s="105"/>
      <c r="Z43" s="105"/>
      <c r="AA43" s="105"/>
      <c r="AB43" s="108"/>
      <c r="AC43" s="95" t="str">
        <f t="shared" si="2"/>
        <v/>
      </c>
      <c r="AD43" s="95">
        <f>COUNTBLANK(項目②チェック欄)</f>
        <v>0</v>
      </c>
    </row>
    <row r="44" spans="2:54" ht="15" customHeight="1">
      <c r="B44" s="6" t="str">
        <f>取組ﾁｪｯｸｼｰﾄ改訂版!B44</f>
        <v>（チェック欄）</v>
      </c>
      <c r="D44" s="8"/>
      <c r="E44" s="295" t="s">
        <v>352</v>
      </c>
      <c r="F44" s="295"/>
      <c r="G44" s="295"/>
      <c r="H44" s="119"/>
      <c r="I44" s="119"/>
      <c r="J44" s="119"/>
      <c r="K44" s="119"/>
      <c r="L44" s="119"/>
      <c r="M44" s="119"/>
      <c r="N44" s="119"/>
      <c r="O44" s="119"/>
      <c r="P44" s="119"/>
      <c r="Q44" s="119"/>
      <c r="R44" s="119"/>
      <c r="S44" s="119"/>
      <c r="T44" s="119"/>
      <c r="U44" s="119"/>
      <c r="V44" s="119"/>
      <c r="W44" s="119"/>
      <c r="X44" s="119"/>
      <c r="Y44" s="119"/>
      <c r="Z44" s="119"/>
      <c r="AA44" s="119"/>
      <c r="AB44" s="109"/>
      <c r="AC44" s="95" t="str">
        <f t="shared" si="2"/>
        <v/>
      </c>
    </row>
    <row r="45" spans="2:54" s="3" customFormat="1" ht="23.15" customHeight="1">
      <c r="B45" s="3" t="str">
        <f>取組ﾁｪｯｸｼｰﾄ改訂版!B45</f>
        <v>1 大気汚染物質排出量の削減</v>
      </c>
      <c r="D45" s="4"/>
      <c r="E45" s="296"/>
      <c r="F45" s="296"/>
      <c r="G45" s="296"/>
      <c r="H45" s="120"/>
      <c r="I45" s="120"/>
      <c r="J45" s="120"/>
      <c r="K45" s="120"/>
      <c r="L45" s="120"/>
      <c r="M45" s="120"/>
      <c r="N45" s="120"/>
      <c r="O45" s="120"/>
      <c r="P45" s="120"/>
      <c r="Q45" s="120"/>
      <c r="R45" s="120"/>
      <c r="S45" s="120"/>
      <c r="T45" s="120"/>
      <c r="U45" s="120"/>
      <c r="V45" s="120"/>
      <c r="W45" s="120"/>
      <c r="X45" s="120"/>
      <c r="Y45" s="119"/>
      <c r="Z45" s="119"/>
      <c r="AA45" s="119"/>
      <c r="AB45" s="109"/>
      <c r="AC45" s="95" t="str">
        <f t="shared" si="2"/>
        <v/>
      </c>
      <c r="AD45" s="95"/>
      <c r="AE45" s="95"/>
      <c r="AF45" s="101"/>
      <c r="AG45" s="102"/>
      <c r="AH45" s="95"/>
      <c r="AI45" s="101"/>
      <c r="AJ45" s="101"/>
      <c r="AK45" s="101"/>
      <c r="AL45" s="101"/>
    </row>
    <row r="46" spans="2:54" s="95" customFormat="1" ht="24.75" customHeight="1">
      <c r="B46" s="144">
        <f>取組ﾁｪｯｸｼｰﾄ改訂版!B46</f>
        <v>0</v>
      </c>
      <c r="C46" s="145"/>
      <c r="D46" s="146" t="s">
        <v>396</v>
      </c>
      <c r="E46" s="147" t="s">
        <v>355</v>
      </c>
      <c r="F46" s="148"/>
      <c r="G46" s="148"/>
      <c r="H46" s="287"/>
      <c r="I46" s="287"/>
      <c r="J46" s="288" t="s">
        <v>160</v>
      </c>
      <c r="K46" s="289"/>
      <c r="L46" s="289"/>
      <c r="M46" s="289"/>
      <c r="N46" s="289"/>
      <c r="O46" s="289"/>
      <c r="P46" s="289"/>
      <c r="Q46" s="289"/>
      <c r="R46" s="288" t="s">
        <v>393</v>
      </c>
      <c r="S46" s="289"/>
      <c r="T46" s="289"/>
      <c r="U46" s="287"/>
      <c r="V46" s="287"/>
      <c r="W46" s="287"/>
      <c r="X46" s="287"/>
      <c r="Y46" s="139"/>
      <c r="Z46" s="139"/>
      <c r="AA46" s="139"/>
      <c r="AB46" s="94"/>
      <c r="AC46" s="95" t="str">
        <f t="shared" si="2"/>
        <v/>
      </c>
      <c r="AD46" s="95">
        <f>SUM(AC46:AC52)</f>
        <v>0</v>
      </c>
      <c r="AE46" s="95">
        <f t="shared" ref="AE46:AE52" si="59">COUNTIF(B46,"○")+COUNTIF(B46,"△")+COUNTIF(B46,"×")+COUNTIF(B46,0)</f>
        <v>1</v>
      </c>
      <c r="AF46" s="95">
        <f>SUM(AE46:AE52)</f>
        <v>7</v>
      </c>
      <c r="AG46" s="99">
        <f>AD46/AF46</f>
        <v>0</v>
      </c>
      <c r="AH46" s="95">
        <f t="shared" ref="AH46:AH66" si="60">SUMPRODUCT((H46:X46="○")*($AE46=1))*0.5+SUMPRODUCT((H46:X46="◎")*($AE46=1))</f>
        <v>1.5</v>
      </c>
    </row>
    <row r="47" spans="2:54" s="95" customFormat="1" ht="24.75" customHeight="1">
      <c r="B47" s="144">
        <f>取組ﾁｪｯｸｼｰﾄ改訂版!B47</f>
        <v>0</v>
      </c>
      <c r="C47" s="145"/>
      <c r="D47" s="146" t="s">
        <v>26</v>
      </c>
      <c r="E47" s="149"/>
      <c r="F47" s="103"/>
      <c r="G47" s="103"/>
      <c r="H47" s="286"/>
      <c r="I47" s="286"/>
      <c r="J47" s="288" t="s">
        <v>160</v>
      </c>
      <c r="K47" s="288"/>
      <c r="L47" s="288"/>
      <c r="M47" s="288"/>
      <c r="N47" s="288"/>
      <c r="O47" s="288"/>
      <c r="P47" s="288"/>
      <c r="Q47" s="288"/>
      <c r="R47" s="288" t="s">
        <v>393</v>
      </c>
      <c r="S47" s="288"/>
      <c r="T47" s="288"/>
      <c r="U47" s="286"/>
      <c r="V47" s="286"/>
      <c r="W47" s="286"/>
      <c r="X47" s="286"/>
      <c r="Y47" s="137"/>
      <c r="Z47" s="137"/>
      <c r="AA47" s="137"/>
      <c r="AB47" s="103"/>
      <c r="AC47" s="95" t="str">
        <f t="shared" si="2"/>
        <v/>
      </c>
      <c r="AE47" s="95">
        <f t="shared" si="59"/>
        <v>1</v>
      </c>
      <c r="AG47" s="99"/>
      <c r="AH47" s="95">
        <f t="shared" si="60"/>
        <v>1.5</v>
      </c>
    </row>
    <row r="48" spans="2:54" s="95" customFormat="1" ht="24.75" customHeight="1">
      <c r="B48" s="144">
        <f>取組ﾁｪｯｸｼｰﾄ改訂版!B48</f>
        <v>0</v>
      </c>
      <c r="C48" s="150"/>
      <c r="D48" s="151" t="s">
        <v>27</v>
      </c>
      <c r="E48" s="149"/>
      <c r="F48" s="103"/>
      <c r="G48" s="103"/>
      <c r="H48" s="286"/>
      <c r="I48" s="286"/>
      <c r="J48" s="288" t="s">
        <v>160</v>
      </c>
      <c r="K48" s="288"/>
      <c r="L48" s="288"/>
      <c r="M48" s="288"/>
      <c r="N48" s="288"/>
      <c r="O48" s="288"/>
      <c r="P48" s="288"/>
      <c r="Q48" s="288"/>
      <c r="R48" s="288" t="s">
        <v>393</v>
      </c>
      <c r="S48" s="288"/>
      <c r="T48" s="288"/>
      <c r="U48" s="286"/>
      <c r="V48" s="286"/>
      <c r="W48" s="286"/>
      <c r="X48" s="286"/>
      <c r="Y48" s="137"/>
      <c r="Z48" s="137"/>
      <c r="AA48" s="137"/>
      <c r="AB48" s="103"/>
      <c r="AC48" s="95" t="str">
        <f t="shared" si="2"/>
        <v/>
      </c>
      <c r="AE48" s="95">
        <f t="shared" si="59"/>
        <v>1</v>
      </c>
      <c r="AG48" s="99"/>
      <c r="AH48" s="95">
        <f t="shared" si="60"/>
        <v>1.5</v>
      </c>
    </row>
    <row r="49" spans="2:54" s="95" customFormat="1" ht="24.75" customHeight="1">
      <c r="B49" s="144">
        <f>取組ﾁｪｯｸｼｰﾄ改訂版!B49</f>
        <v>0</v>
      </c>
      <c r="C49" s="152"/>
      <c r="D49" s="153" t="s">
        <v>28</v>
      </c>
      <c r="E49" s="149"/>
      <c r="F49" s="103"/>
      <c r="G49" s="103"/>
      <c r="H49" s="286"/>
      <c r="I49" s="286"/>
      <c r="J49" s="288" t="s">
        <v>160</v>
      </c>
      <c r="K49" s="288"/>
      <c r="L49" s="288"/>
      <c r="M49" s="288"/>
      <c r="N49" s="288"/>
      <c r="O49" s="288"/>
      <c r="P49" s="288"/>
      <c r="Q49" s="288"/>
      <c r="R49" s="288" t="s">
        <v>393</v>
      </c>
      <c r="S49" s="288"/>
      <c r="T49" s="288"/>
      <c r="U49" s="286"/>
      <c r="V49" s="286"/>
      <c r="W49" s="286"/>
      <c r="X49" s="286"/>
      <c r="Y49" s="137"/>
      <c r="Z49" s="137"/>
      <c r="AA49" s="137"/>
      <c r="AB49" s="103"/>
      <c r="AC49" s="95" t="str">
        <f t="shared" si="2"/>
        <v/>
      </c>
      <c r="AE49" s="95">
        <f t="shared" si="59"/>
        <v>1</v>
      </c>
      <c r="AG49" s="99"/>
      <c r="AH49" s="95">
        <f t="shared" si="60"/>
        <v>1.5</v>
      </c>
    </row>
    <row r="50" spans="2:54" s="95" customFormat="1" ht="24.75" customHeight="1">
      <c r="B50" s="144">
        <f>取組ﾁｪｯｸｼｰﾄ改訂版!B50</f>
        <v>0</v>
      </c>
      <c r="C50" s="152"/>
      <c r="D50" s="153" t="s">
        <v>29</v>
      </c>
      <c r="E50" s="149"/>
      <c r="F50" s="103"/>
      <c r="G50" s="103"/>
      <c r="H50" s="286"/>
      <c r="I50" s="286"/>
      <c r="J50" s="288" t="s">
        <v>160</v>
      </c>
      <c r="K50" s="288"/>
      <c r="L50" s="288"/>
      <c r="M50" s="288"/>
      <c r="N50" s="288"/>
      <c r="O50" s="288"/>
      <c r="P50" s="288"/>
      <c r="Q50" s="288"/>
      <c r="R50" s="288" t="s">
        <v>393</v>
      </c>
      <c r="S50" s="288"/>
      <c r="T50" s="288"/>
      <c r="U50" s="286"/>
      <c r="V50" s="286"/>
      <c r="W50" s="286"/>
      <c r="X50" s="286"/>
      <c r="Y50" s="137"/>
      <c r="Z50" s="137"/>
      <c r="AA50" s="137"/>
      <c r="AB50" s="103"/>
      <c r="AC50" s="95" t="str">
        <f t="shared" si="2"/>
        <v/>
      </c>
      <c r="AE50" s="95">
        <f t="shared" si="59"/>
        <v>1</v>
      </c>
      <c r="AG50" s="99"/>
      <c r="AH50" s="95">
        <f t="shared" si="60"/>
        <v>1.5</v>
      </c>
    </row>
    <row r="51" spans="2:54" s="95" customFormat="1" ht="24.75" customHeight="1">
      <c r="B51" s="144">
        <f>取組ﾁｪｯｸｼｰﾄ改訂版!B51</f>
        <v>0</v>
      </c>
      <c r="C51" s="150"/>
      <c r="D51" s="151" t="s">
        <v>155</v>
      </c>
      <c r="E51" s="149"/>
      <c r="F51" s="103"/>
      <c r="G51" s="103"/>
      <c r="H51" s="286"/>
      <c r="I51" s="286"/>
      <c r="J51" s="288"/>
      <c r="K51" s="288"/>
      <c r="L51" s="288"/>
      <c r="M51" s="288"/>
      <c r="N51" s="288"/>
      <c r="O51" s="288"/>
      <c r="P51" s="288"/>
      <c r="Q51" s="288"/>
      <c r="R51" s="288" t="s">
        <v>393</v>
      </c>
      <c r="S51" s="288"/>
      <c r="T51" s="288" t="s">
        <v>393</v>
      </c>
      <c r="U51" s="286"/>
      <c r="V51" s="286"/>
      <c r="W51" s="286"/>
      <c r="X51" s="286"/>
      <c r="Y51" s="137"/>
      <c r="Z51" s="137"/>
      <c r="AA51" s="137"/>
      <c r="AB51" s="103"/>
      <c r="AC51" s="95" t="str">
        <f t="shared" si="2"/>
        <v/>
      </c>
      <c r="AE51" s="95">
        <f t="shared" si="59"/>
        <v>1</v>
      </c>
      <c r="AG51" s="99"/>
      <c r="AH51" s="95">
        <f t="shared" si="60"/>
        <v>2</v>
      </c>
    </row>
    <row r="52" spans="2:54" s="95" customFormat="1" ht="24.75" customHeight="1">
      <c r="B52" s="144">
        <f>取組ﾁｪｯｸｼｰﾄ改訂版!B52</f>
        <v>0</v>
      </c>
      <c r="C52" s="150"/>
      <c r="D52" s="151" t="s">
        <v>156</v>
      </c>
      <c r="E52" s="154"/>
      <c r="F52" s="155"/>
      <c r="G52" s="155"/>
      <c r="H52" s="286"/>
      <c r="I52" s="286"/>
      <c r="J52" s="288"/>
      <c r="K52" s="288"/>
      <c r="L52" s="288"/>
      <c r="M52" s="288"/>
      <c r="N52" s="288"/>
      <c r="O52" s="288"/>
      <c r="P52" s="288"/>
      <c r="Q52" s="288"/>
      <c r="R52" s="288" t="s">
        <v>393</v>
      </c>
      <c r="S52" s="288"/>
      <c r="T52" s="288" t="s">
        <v>393</v>
      </c>
      <c r="U52" s="286"/>
      <c r="V52" s="286"/>
      <c r="W52" s="286"/>
      <c r="X52" s="286"/>
      <c r="Y52" s="137"/>
      <c r="Z52" s="137"/>
      <c r="AA52" s="137"/>
      <c r="AB52" s="103"/>
      <c r="AC52" s="95" t="str">
        <f t="shared" si="2"/>
        <v/>
      </c>
      <c r="AE52" s="95">
        <f t="shared" si="59"/>
        <v>1</v>
      </c>
      <c r="AG52" s="99"/>
      <c r="AH52" s="95">
        <f t="shared" si="60"/>
        <v>2</v>
      </c>
    </row>
    <row r="53" spans="2:54" s="3" customFormat="1" ht="23.15" customHeight="1">
      <c r="B53" s="3" t="str">
        <f>取組ﾁｪｯｸｼｰﾄ改訂版!B53</f>
        <v>2 水質汚濁物質排出量の削減</v>
      </c>
      <c r="D53" s="4"/>
      <c r="E53" s="74"/>
      <c r="F53" s="74"/>
      <c r="G53" s="74"/>
      <c r="H53" s="278">
        <f t="shared" ref="H53" si="61">(SUMPRODUCT((H46:H52="○")*($AC46:$AC52=1))*0.5+SUMPRODUCT((H46:H52="○")*($AC46:$AC52=0.5))*0.25+SUMPRODUCT((H46:H52="○")*($AC46:$AC52=0.1))*0.05+SUMPRODUCT((H46:H52="◎")*($AC46:$AC52=1))+SUMPRODUCT((H46:H52="◎")*($AC46:$AC52=0.5)*0.5)+SUMPRODUCT((H46:H52="◎")*($AC46:$AC52=0.1))*0.1)</f>
        <v>0</v>
      </c>
      <c r="I53" s="278">
        <f t="shared" ref="I53" si="62">(SUMPRODUCT((I46:I52="○")*($AC46:$AC52=1))*0.5+SUMPRODUCT((I46:I52="○")*($AC46:$AC52=0.5))*0.25+SUMPRODUCT((I46:I52="○")*($AC46:$AC52=0.1))*0.05+SUMPRODUCT((I46:I52="◎")*($AC46:$AC52=1))+SUMPRODUCT((I46:I52="◎")*($AC46:$AC52=0.5)*0.5)+SUMPRODUCT((I46:I52="◎")*($AC46:$AC52=0.1))*0.1)</f>
        <v>0</v>
      </c>
      <c r="J53" s="278">
        <f t="shared" ref="J53" si="63">(SUMPRODUCT((J46:J52="○")*($AC46:$AC52=1))*0.5+SUMPRODUCT((J46:J52="○")*($AC46:$AC52=0.5))*0.25+SUMPRODUCT((J46:J52="○")*($AC46:$AC52=0.1))*0.05+SUMPRODUCT((J46:J52="◎")*($AC46:$AC52=1))+SUMPRODUCT((J46:J52="◎")*($AC46:$AC52=0.5)*0.5)+SUMPRODUCT((J46:J52="◎")*($AC46:$AC52=0.1))*0.1)</f>
        <v>0</v>
      </c>
      <c r="K53" s="278">
        <f t="shared" ref="K53" si="64">(SUMPRODUCT((K46:K52="○")*($AC46:$AC52=1))*0.5+SUMPRODUCT((K46:K52="○")*($AC46:$AC52=0.5))*0.25+SUMPRODUCT((K46:K52="○")*($AC46:$AC52=0.1))*0.05+SUMPRODUCT((K46:K52="◎")*($AC46:$AC52=1))+SUMPRODUCT((K46:K52="◎")*($AC46:$AC52=0.5)*0.5)+SUMPRODUCT((K46:K52="◎")*($AC46:$AC52=0.1))*0.1)</f>
        <v>0</v>
      </c>
      <c r="L53" s="278">
        <f t="shared" ref="L53" si="65">(SUMPRODUCT((L46:L52="○")*($AC46:$AC52=1))*0.5+SUMPRODUCT((L46:L52="○")*($AC46:$AC52=0.5))*0.25+SUMPRODUCT((L46:L52="○")*($AC46:$AC52=0.1))*0.05+SUMPRODUCT((L46:L52="◎")*($AC46:$AC52=1))+SUMPRODUCT((L46:L52="◎")*($AC46:$AC52=0.5)*0.5)+SUMPRODUCT((L46:L52="◎")*($AC46:$AC52=0.1))*0.1)</f>
        <v>0</v>
      </c>
      <c r="M53" s="278">
        <f t="shared" ref="M53" si="66">(SUMPRODUCT((M46:M52="○")*($AC46:$AC52=1))*0.5+SUMPRODUCT((M46:M52="○")*($AC46:$AC52=0.5))*0.25+SUMPRODUCT((M46:M52="○")*($AC46:$AC52=0.1))*0.05+SUMPRODUCT((M46:M52="◎")*($AC46:$AC52=1))+SUMPRODUCT((M46:M52="◎")*($AC46:$AC52=0.5)*0.5)+SUMPRODUCT((M46:M52="◎")*($AC46:$AC52=0.1))*0.1)</f>
        <v>0</v>
      </c>
      <c r="N53" s="278">
        <f t="shared" ref="N53" si="67">(SUMPRODUCT((N46:N52="○")*($AC46:$AC52=1))*0.5+SUMPRODUCT((N46:N52="○")*($AC46:$AC52=0.5))*0.25+SUMPRODUCT((N46:N52="○")*($AC46:$AC52=0.1))*0.05+SUMPRODUCT((N46:N52="◎")*($AC46:$AC52=1))+SUMPRODUCT((N46:N52="◎")*($AC46:$AC52=0.5)*0.5)+SUMPRODUCT((N46:N52="◎")*($AC46:$AC52=0.1))*0.1)</f>
        <v>0</v>
      </c>
      <c r="O53" s="278">
        <f t="shared" ref="O53" si="68">(SUMPRODUCT((O46:O52="○")*($AC46:$AC52=1))*0.5+SUMPRODUCT((O46:O52="○")*($AC46:$AC52=0.5))*0.25+SUMPRODUCT((O46:O52="○")*($AC46:$AC52=0.1))*0.05+SUMPRODUCT((O46:O52="◎")*($AC46:$AC52=1))+SUMPRODUCT((O46:O52="◎")*($AC46:$AC52=0.5)*0.5)+SUMPRODUCT((O46:O52="◎")*($AC46:$AC52=0.1))*0.1)</f>
        <v>0</v>
      </c>
      <c r="P53" s="278">
        <f t="shared" ref="P53" si="69">(SUMPRODUCT((P46:P52="○")*($AC46:$AC52=1))*0.5+SUMPRODUCT((P46:P52="○")*($AC46:$AC52=0.5))*0.25+SUMPRODUCT((P46:P52="○")*($AC46:$AC52=0.1))*0.05+SUMPRODUCT((P46:P52="◎")*($AC46:$AC52=1))+SUMPRODUCT((P46:P52="◎")*($AC46:$AC52=0.5)*0.5)+SUMPRODUCT((P46:P52="◎")*($AC46:$AC52=0.1))*0.1)</f>
        <v>0</v>
      </c>
      <c r="Q53" s="278">
        <f t="shared" ref="Q53" si="70">(SUMPRODUCT((Q46:Q52="○")*($AC46:$AC52=1))*0.5+SUMPRODUCT((Q46:Q52="○")*($AC46:$AC52=0.5))*0.25+SUMPRODUCT((Q46:Q52="○")*($AC46:$AC52=0.1))*0.05+SUMPRODUCT((Q46:Q52="◎")*($AC46:$AC52=1))+SUMPRODUCT((Q46:Q52="◎")*($AC46:$AC52=0.5)*0.5)+SUMPRODUCT((Q46:Q52="◎")*($AC46:$AC52=0.1))*0.1)</f>
        <v>0</v>
      </c>
      <c r="R53" s="278">
        <f>(SUMPRODUCT((R46:R52="○")*($AC46:$AC52=1))*0.5+SUMPRODUCT((R46:R52="○")*($AC46:$AC52=0.5))*0.25+SUMPRODUCT((R46:R52="○")*($AC46:$AC52=0.1))*0.05+SUMPRODUCT((R46:R52="◎")*($AC46:$AC52=1))+SUMPRODUCT((R46:R52="◎")*($AC46:$AC52=0.5)*0.5)+SUMPRODUCT((R46:R52="◎")*($AC46:$AC52=0.1))*0.1)</f>
        <v>0</v>
      </c>
      <c r="S53" s="278">
        <f t="shared" ref="S53" si="71">(SUMPRODUCT((S46:S52="○")*($AC46:$AC52=1))*0.5+SUMPRODUCT((S46:S52="○")*($AC46:$AC52=0.5))*0.25+SUMPRODUCT((S46:S52="○")*($AC46:$AC52=0.1))*0.05+SUMPRODUCT((S46:S52="◎")*($AC46:$AC52=1))+SUMPRODUCT((S46:S52="◎")*($AC46:$AC52=0.5)*0.5)+SUMPRODUCT((S46:S52="◎")*($AC46:$AC52=0.1))*0.1)</f>
        <v>0</v>
      </c>
      <c r="T53" s="278">
        <f t="shared" ref="T53" si="72">(SUMPRODUCT((T46:T52="○")*($AC46:$AC52=1))*0.5+SUMPRODUCT((T46:T52="○")*($AC46:$AC52=0.5))*0.25+SUMPRODUCT((T46:T52="○")*($AC46:$AC52=0.1))*0.05+SUMPRODUCT((T46:T52="◎")*($AC46:$AC52=1))+SUMPRODUCT((T46:T52="◎")*($AC46:$AC52=0.5)*0.5)+SUMPRODUCT((T46:T52="◎")*($AC46:$AC52=0.1))*0.1)</f>
        <v>0</v>
      </c>
      <c r="U53" s="278">
        <f t="shared" ref="U53" si="73">(SUMPRODUCT((U46:U52="○")*($AC46:$AC52=1))*0.5+SUMPRODUCT((U46:U52="○")*($AC46:$AC52=0.5))*0.25+SUMPRODUCT((U46:U52="○")*($AC46:$AC52=0.1))*0.05+SUMPRODUCT((U46:U52="◎")*($AC46:$AC52=1))+SUMPRODUCT((U46:U52="◎")*($AC46:$AC52=0.5)*0.5)+SUMPRODUCT((U46:U52="◎")*($AC46:$AC52=0.1))*0.1)</f>
        <v>0</v>
      </c>
      <c r="V53" s="278">
        <f t="shared" ref="V53" si="74">(SUMPRODUCT((V46:V52="○")*($AC46:$AC52=1))*0.5+SUMPRODUCT((V46:V52="○")*($AC46:$AC52=0.5))*0.25+SUMPRODUCT((V46:V52="○")*($AC46:$AC52=0.1))*0.05+SUMPRODUCT((V46:V52="◎")*($AC46:$AC52=1))+SUMPRODUCT((V46:V52="◎")*($AC46:$AC52=0.5)*0.5)+SUMPRODUCT((V46:V52="◎")*($AC46:$AC52=0.1))*0.1)</f>
        <v>0</v>
      </c>
      <c r="W53" s="278">
        <f t="shared" ref="W53" si="75">(SUMPRODUCT((W46:W52="○")*($AC46:$AC52=1))*0.5+SUMPRODUCT((W46:W52="○")*($AC46:$AC52=0.5))*0.25+SUMPRODUCT((W46:W52="○")*($AC46:$AC52=0.1))*0.05+SUMPRODUCT((W46:W52="◎")*($AC46:$AC52=1))+SUMPRODUCT((W46:W52="◎")*($AC46:$AC52=0.5)*0.5)+SUMPRODUCT((W46:W52="◎")*($AC46:$AC52=0.1))*0.1)</f>
        <v>0</v>
      </c>
      <c r="X53" s="278">
        <f t="shared" ref="X53" si="76">(SUMPRODUCT((X46:X52="○")*($AC46:$AC52=1))*0.5+SUMPRODUCT((X46:X52="○")*($AC46:$AC52=0.5))*0.25+SUMPRODUCT((X46:X52="○")*($AC46:$AC52=0.1))*0.05+SUMPRODUCT((X46:X52="◎")*($AC46:$AC52=1))+SUMPRODUCT((X46:X52="◎")*($AC46:$AC52=0.5)*0.5)+SUMPRODUCT((X46:X52="◎")*($AC46:$AC52=0.1))*0.1)</f>
        <v>0</v>
      </c>
      <c r="Y53" s="138"/>
      <c r="Z53" s="138"/>
      <c r="AA53" s="138"/>
      <c r="AB53" s="104"/>
      <c r="AC53" s="95" t="str">
        <f t="shared" si="2"/>
        <v/>
      </c>
      <c r="AD53" s="95"/>
      <c r="AE53" s="101">
        <f>SUBTOTAL(9,AE46:AE52)</f>
        <v>7</v>
      </c>
      <c r="AF53" s="101"/>
      <c r="AG53" s="102"/>
      <c r="AH53" s="101">
        <f>SUM(AH46:AH52)</f>
        <v>11.5</v>
      </c>
      <c r="AI53" s="163">
        <f>IF(AE53=0,"",SUM(H53:X53)/AH53)</f>
        <v>0</v>
      </c>
      <c r="AJ53" s="101"/>
      <c r="AK53" s="101"/>
      <c r="AL53" s="211">
        <f>IFERROR(H53/((SUMPRODUCT((H46:H52="○")*($AC46:$AC52=1))*0.5+SUMPRODUCT((H46:H52="○")*($AC46:$AC52=0.5))*0.5+SUMPRODUCT((H46:H52="○")*($AC46:$AC52=0.1))*0.5+SUMPRODUCT((H46:H52="◎")*($AC46:$AC52=1))+SUMPRODUCT((H46:H52="◎")*($AC46:$AC52=0.5)*0.5)+SUMPRODUCT((H46:H52="◎")*($AC46:$AC52=0.1))*0.1)),0)</f>
        <v>0</v>
      </c>
      <c r="AM53" s="211">
        <f t="shared" ref="AM53:BB53" si="77">IFERROR(I53/((SUMPRODUCT((I46:I52="○")*($AC46:$AC52=1))*0.5+SUMPRODUCT((I46:I52="○")*($AC46:$AC52=0.5))*0.5+SUMPRODUCT((I46:I52="○")*($AC46:$AC52=0.1))*0.5+SUMPRODUCT((I46:I52="◎")*($AC46:$AC52=1))+SUMPRODUCT((I46:I52="◎")*($AC46:$AC52=0.5)*0.5)+SUMPRODUCT((I46:I52="◎")*($AC46:$AC52=0.1))*0.1)),0)</f>
        <v>0</v>
      </c>
      <c r="AN53" s="211">
        <f t="shared" si="77"/>
        <v>0</v>
      </c>
      <c r="AO53" s="211">
        <f t="shared" si="77"/>
        <v>0</v>
      </c>
      <c r="AP53" s="211">
        <f t="shared" si="77"/>
        <v>0</v>
      </c>
      <c r="AQ53" s="211">
        <f t="shared" si="77"/>
        <v>0</v>
      </c>
      <c r="AR53" s="211">
        <f t="shared" si="77"/>
        <v>0</v>
      </c>
      <c r="AS53" s="211">
        <f t="shared" si="77"/>
        <v>0</v>
      </c>
      <c r="AT53" s="211">
        <f t="shared" si="77"/>
        <v>0</v>
      </c>
      <c r="AU53" s="211">
        <f t="shared" si="77"/>
        <v>0</v>
      </c>
      <c r="AV53" s="211">
        <f t="shared" si="77"/>
        <v>0</v>
      </c>
      <c r="AW53" s="211">
        <f t="shared" si="77"/>
        <v>0</v>
      </c>
      <c r="AX53" s="211">
        <f t="shared" si="77"/>
        <v>0</v>
      </c>
      <c r="AY53" s="211">
        <f t="shared" si="77"/>
        <v>0</v>
      </c>
      <c r="AZ53" s="211">
        <f t="shared" si="77"/>
        <v>0</v>
      </c>
      <c r="BA53" s="211">
        <f t="shared" si="77"/>
        <v>0</v>
      </c>
      <c r="BB53" s="211">
        <f t="shared" si="77"/>
        <v>0</v>
      </c>
    </row>
    <row r="54" spans="2:54" s="95" customFormat="1" ht="24.75" customHeight="1">
      <c r="B54" s="144">
        <f>取組ﾁｪｯｸｼｰﾄ改訂版!B54</f>
        <v>0</v>
      </c>
      <c r="C54" s="145"/>
      <c r="D54" s="146" t="s">
        <v>397</v>
      </c>
      <c r="E54" s="147" t="s">
        <v>356</v>
      </c>
      <c r="F54" s="148"/>
      <c r="G54" s="148"/>
      <c r="H54" s="287"/>
      <c r="I54" s="287"/>
      <c r="J54" s="288" t="s">
        <v>160</v>
      </c>
      <c r="K54" s="289"/>
      <c r="L54" s="289"/>
      <c r="M54" s="288" t="s">
        <v>393</v>
      </c>
      <c r="N54" s="289"/>
      <c r="O54" s="289"/>
      <c r="P54" s="289"/>
      <c r="Q54" s="289"/>
      <c r="R54" s="288" t="s">
        <v>393</v>
      </c>
      <c r="S54" s="289"/>
      <c r="T54" s="288" t="s">
        <v>160</v>
      </c>
      <c r="U54" s="287"/>
      <c r="V54" s="287"/>
      <c r="W54" s="287"/>
      <c r="X54" s="287"/>
      <c r="Y54" s="139"/>
      <c r="Z54" s="139"/>
      <c r="AA54" s="139"/>
      <c r="AB54" s="94"/>
      <c r="AC54" s="95" t="str">
        <f t="shared" si="2"/>
        <v/>
      </c>
      <c r="AD54" s="95">
        <f>SUM(AC54:AC62)</f>
        <v>0</v>
      </c>
      <c r="AE54" s="95">
        <f t="shared" ref="AE54:AE62" si="78">COUNTIF(B54,"○")+COUNTIF(B54,"△")+COUNTIF(B54,"×")+COUNTIF(B54,0)</f>
        <v>1</v>
      </c>
      <c r="AF54" s="95">
        <f>SUM(AE54:AE62)</f>
        <v>9</v>
      </c>
      <c r="AG54" s="99">
        <f>AD54/AF54</f>
        <v>0</v>
      </c>
      <c r="AH54" s="95">
        <f t="shared" si="60"/>
        <v>3</v>
      </c>
      <c r="AI54" s="207"/>
    </row>
    <row r="55" spans="2:54" s="95" customFormat="1" ht="24.75" customHeight="1">
      <c r="B55" s="144">
        <f>取組ﾁｪｯｸｼｰﾄ改訂版!B55</f>
        <v>0</v>
      </c>
      <c r="C55" s="145"/>
      <c r="D55" s="146" t="s">
        <v>30</v>
      </c>
      <c r="E55" s="149"/>
      <c r="F55" s="103"/>
      <c r="G55" s="103"/>
      <c r="H55" s="286"/>
      <c r="I55" s="286"/>
      <c r="J55" s="288"/>
      <c r="K55" s="288"/>
      <c r="L55" s="288"/>
      <c r="M55" s="288" t="s">
        <v>393</v>
      </c>
      <c r="N55" s="288"/>
      <c r="O55" s="288"/>
      <c r="P55" s="288"/>
      <c r="Q55" s="288"/>
      <c r="R55" s="288" t="s">
        <v>393</v>
      </c>
      <c r="S55" s="288"/>
      <c r="T55" s="288" t="s">
        <v>160</v>
      </c>
      <c r="U55" s="286"/>
      <c r="V55" s="286"/>
      <c r="W55" s="286"/>
      <c r="X55" s="286"/>
      <c r="Y55" s="137"/>
      <c r="Z55" s="137"/>
      <c r="AA55" s="137"/>
      <c r="AB55" s="103"/>
      <c r="AC55" s="95" t="str">
        <f t="shared" si="2"/>
        <v/>
      </c>
      <c r="AE55" s="95">
        <f t="shared" si="78"/>
        <v>1</v>
      </c>
      <c r="AG55" s="99"/>
      <c r="AH55" s="95">
        <f t="shared" si="60"/>
        <v>2.5</v>
      </c>
    </row>
    <row r="56" spans="2:54" s="95" customFormat="1" ht="24.75" customHeight="1">
      <c r="B56" s="144">
        <f>取組ﾁｪｯｸｼｰﾄ改訂版!B56</f>
        <v>0</v>
      </c>
      <c r="C56" s="150"/>
      <c r="D56" s="151" t="s">
        <v>31</v>
      </c>
      <c r="E56" s="149"/>
      <c r="F56" s="103"/>
      <c r="G56" s="103"/>
      <c r="H56" s="286"/>
      <c r="I56" s="286"/>
      <c r="J56" s="288"/>
      <c r="K56" s="288"/>
      <c r="L56" s="288"/>
      <c r="M56" s="288" t="s">
        <v>393</v>
      </c>
      <c r="N56" s="288"/>
      <c r="O56" s="288"/>
      <c r="P56" s="288"/>
      <c r="Q56" s="288"/>
      <c r="R56" s="288" t="s">
        <v>393</v>
      </c>
      <c r="S56" s="288"/>
      <c r="T56" s="288" t="s">
        <v>160</v>
      </c>
      <c r="U56" s="286"/>
      <c r="V56" s="286"/>
      <c r="W56" s="286"/>
      <c r="X56" s="286"/>
      <c r="Y56" s="137"/>
      <c r="Z56" s="137"/>
      <c r="AA56" s="137"/>
      <c r="AB56" s="103"/>
      <c r="AC56" s="95" t="str">
        <f t="shared" si="2"/>
        <v/>
      </c>
      <c r="AE56" s="95">
        <f t="shared" si="78"/>
        <v>1</v>
      </c>
      <c r="AG56" s="99"/>
      <c r="AH56" s="95">
        <f t="shared" si="60"/>
        <v>2.5</v>
      </c>
    </row>
    <row r="57" spans="2:54" s="95" customFormat="1" ht="24.75" customHeight="1">
      <c r="B57" s="144">
        <f>取組ﾁｪｯｸｼｰﾄ改訂版!B57</f>
        <v>0</v>
      </c>
      <c r="C57" s="152"/>
      <c r="D57" s="153" t="s">
        <v>32</v>
      </c>
      <c r="E57" s="149"/>
      <c r="F57" s="103"/>
      <c r="G57" s="103"/>
      <c r="H57" s="286"/>
      <c r="I57" s="286"/>
      <c r="J57" s="288" t="s">
        <v>160</v>
      </c>
      <c r="K57" s="288"/>
      <c r="L57" s="288"/>
      <c r="M57" s="288" t="s">
        <v>393</v>
      </c>
      <c r="N57" s="288"/>
      <c r="O57" s="288"/>
      <c r="P57" s="288"/>
      <c r="Q57" s="288"/>
      <c r="R57" s="288" t="s">
        <v>393</v>
      </c>
      <c r="S57" s="288"/>
      <c r="T57" s="288" t="s">
        <v>160</v>
      </c>
      <c r="U57" s="286"/>
      <c r="V57" s="286"/>
      <c r="W57" s="286"/>
      <c r="X57" s="286"/>
      <c r="Y57" s="137"/>
      <c r="Z57" s="137"/>
      <c r="AA57" s="137"/>
      <c r="AB57" s="103"/>
      <c r="AC57" s="95" t="str">
        <f t="shared" si="2"/>
        <v/>
      </c>
      <c r="AE57" s="95">
        <f t="shared" si="78"/>
        <v>1</v>
      </c>
      <c r="AG57" s="99"/>
      <c r="AH57" s="95">
        <f t="shared" si="60"/>
        <v>3</v>
      </c>
    </row>
    <row r="58" spans="2:54" s="95" customFormat="1" ht="24.75" customHeight="1">
      <c r="B58" s="144">
        <f>取組ﾁｪｯｸｼｰﾄ改訂版!B58</f>
        <v>0</v>
      </c>
      <c r="C58" s="150"/>
      <c r="D58" s="151" t="s">
        <v>33</v>
      </c>
      <c r="E58" s="149"/>
      <c r="F58" s="103"/>
      <c r="G58" s="103"/>
      <c r="H58" s="286"/>
      <c r="I58" s="286"/>
      <c r="J58" s="288" t="s">
        <v>393</v>
      </c>
      <c r="K58" s="288"/>
      <c r="L58" s="288"/>
      <c r="M58" s="288" t="s">
        <v>393</v>
      </c>
      <c r="N58" s="288"/>
      <c r="O58" s="288"/>
      <c r="P58" s="288"/>
      <c r="Q58" s="288"/>
      <c r="R58" s="288" t="s">
        <v>393</v>
      </c>
      <c r="S58" s="288"/>
      <c r="T58" s="288" t="s">
        <v>160</v>
      </c>
      <c r="U58" s="286"/>
      <c r="V58" s="286"/>
      <c r="W58" s="286"/>
      <c r="X58" s="286"/>
      <c r="Y58" s="137"/>
      <c r="Z58" s="137"/>
      <c r="AA58" s="137"/>
      <c r="AB58" s="103"/>
      <c r="AC58" s="95" t="str">
        <f t="shared" si="2"/>
        <v/>
      </c>
      <c r="AE58" s="95">
        <f t="shared" si="78"/>
        <v>1</v>
      </c>
      <c r="AG58" s="99"/>
      <c r="AH58" s="95">
        <f t="shared" si="60"/>
        <v>3.5</v>
      </c>
    </row>
    <row r="59" spans="2:54" s="95" customFormat="1" ht="24.75" customHeight="1">
      <c r="B59" s="144">
        <f>取組ﾁｪｯｸｼｰﾄ改訂版!B59</f>
        <v>0</v>
      </c>
      <c r="D59" s="156" t="s">
        <v>176</v>
      </c>
      <c r="E59" s="149"/>
      <c r="F59" s="103"/>
      <c r="G59" s="103"/>
      <c r="H59" s="286"/>
      <c r="I59" s="286"/>
      <c r="J59" s="288" t="s">
        <v>393</v>
      </c>
      <c r="K59" s="288"/>
      <c r="L59" s="288"/>
      <c r="M59" s="288" t="s">
        <v>393</v>
      </c>
      <c r="N59" s="288"/>
      <c r="O59" s="288"/>
      <c r="P59" s="288"/>
      <c r="Q59" s="288"/>
      <c r="R59" s="288" t="s">
        <v>393</v>
      </c>
      <c r="S59" s="288"/>
      <c r="T59" s="288" t="s">
        <v>160</v>
      </c>
      <c r="U59" s="286"/>
      <c r="V59" s="286"/>
      <c r="W59" s="286"/>
      <c r="X59" s="286"/>
      <c r="Y59" s="137"/>
      <c r="Z59" s="137"/>
      <c r="AA59" s="137"/>
      <c r="AB59" s="103"/>
      <c r="AC59" s="95" t="str">
        <f t="shared" si="2"/>
        <v/>
      </c>
      <c r="AE59" s="95">
        <f t="shared" si="78"/>
        <v>1</v>
      </c>
      <c r="AG59" s="99"/>
      <c r="AH59" s="95">
        <f t="shared" si="60"/>
        <v>3.5</v>
      </c>
    </row>
    <row r="60" spans="2:54" s="95" customFormat="1" ht="24.75" customHeight="1">
      <c r="B60" s="144">
        <f>取組ﾁｪｯｸｼｰﾄ改訂版!B60</f>
        <v>0</v>
      </c>
      <c r="C60" s="150"/>
      <c r="D60" s="151" t="s">
        <v>34</v>
      </c>
      <c r="E60" s="149"/>
      <c r="F60" s="103"/>
      <c r="G60" s="103"/>
      <c r="H60" s="286"/>
      <c r="I60" s="286"/>
      <c r="J60" s="288" t="s">
        <v>160</v>
      </c>
      <c r="K60" s="288"/>
      <c r="L60" s="288"/>
      <c r="M60" s="288" t="s">
        <v>393</v>
      </c>
      <c r="N60" s="288"/>
      <c r="O60" s="288"/>
      <c r="P60" s="288"/>
      <c r="Q60" s="288"/>
      <c r="R60" s="288" t="s">
        <v>393</v>
      </c>
      <c r="S60" s="288"/>
      <c r="T60" s="288" t="s">
        <v>160</v>
      </c>
      <c r="U60" s="286"/>
      <c r="V60" s="286"/>
      <c r="W60" s="286"/>
      <c r="X60" s="286"/>
      <c r="Y60" s="137"/>
      <c r="Z60" s="137"/>
      <c r="AA60" s="137"/>
      <c r="AB60" s="103"/>
      <c r="AC60" s="95" t="str">
        <f t="shared" si="2"/>
        <v/>
      </c>
      <c r="AE60" s="95">
        <f t="shared" si="78"/>
        <v>1</v>
      </c>
      <c r="AG60" s="99"/>
      <c r="AH60" s="95">
        <f t="shared" si="60"/>
        <v>3</v>
      </c>
    </row>
    <row r="61" spans="2:54" s="95" customFormat="1" ht="24.75" customHeight="1">
      <c r="B61" s="144">
        <f>取組ﾁｪｯｸｼｰﾄ改訂版!B61</f>
        <v>0</v>
      </c>
      <c r="D61" s="156" t="s">
        <v>35</v>
      </c>
      <c r="E61" s="149"/>
      <c r="F61" s="103"/>
      <c r="G61" s="103"/>
      <c r="H61" s="286"/>
      <c r="I61" s="286"/>
      <c r="J61" s="288" t="s">
        <v>160</v>
      </c>
      <c r="K61" s="288"/>
      <c r="L61" s="288"/>
      <c r="M61" s="288" t="s">
        <v>393</v>
      </c>
      <c r="N61" s="288"/>
      <c r="O61" s="288"/>
      <c r="P61" s="288"/>
      <c r="Q61" s="288"/>
      <c r="R61" s="288" t="s">
        <v>393</v>
      </c>
      <c r="S61" s="288"/>
      <c r="T61" s="288" t="s">
        <v>160</v>
      </c>
      <c r="U61" s="286"/>
      <c r="V61" s="286"/>
      <c r="W61" s="286"/>
      <c r="X61" s="286"/>
      <c r="Y61" s="137"/>
      <c r="Z61" s="137"/>
      <c r="AA61" s="137"/>
      <c r="AB61" s="103"/>
      <c r="AC61" s="95" t="str">
        <f t="shared" si="2"/>
        <v/>
      </c>
      <c r="AE61" s="95">
        <f t="shared" si="78"/>
        <v>1</v>
      </c>
      <c r="AG61" s="99"/>
      <c r="AH61" s="95">
        <f t="shared" si="60"/>
        <v>3</v>
      </c>
    </row>
    <row r="62" spans="2:54" s="95" customFormat="1" ht="24.75" customHeight="1">
      <c r="B62" s="144">
        <f>取組ﾁｪｯｸｼｰﾄ改訂版!B62</f>
        <v>0</v>
      </c>
      <c r="C62" s="150"/>
      <c r="D62" s="151" t="s">
        <v>29</v>
      </c>
      <c r="E62" s="154"/>
      <c r="F62" s="155"/>
      <c r="G62" s="155"/>
      <c r="H62" s="286"/>
      <c r="I62" s="286"/>
      <c r="J62" s="288" t="s">
        <v>160</v>
      </c>
      <c r="K62" s="288"/>
      <c r="L62" s="288"/>
      <c r="M62" s="288" t="s">
        <v>393</v>
      </c>
      <c r="N62" s="288"/>
      <c r="O62" s="288"/>
      <c r="P62" s="288"/>
      <c r="Q62" s="288"/>
      <c r="R62" s="288" t="s">
        <v>393</v>
      </c>
      <c r="S62" s="288"/>
      <c r="T62" s="288" t="s">
        <v>160</v>
      </c>
      <c r="U62" s="286"/>
      <c r="V62" s="286"/>
      <c r="W62" s="286"/>
      <c r="X62" s="286"/>
      <c r="Y62" s="137"/>
      <c r="Z62" s="137"/>
      <c r="AA62" s="137"/>
      <c r="AB62" s="103"/>
      <c r="AC62" s="95" t="str">
        <f t="shared" si="2"/>
        <v/>
      </c>
      <c r="AE62" s="95">
        <f t="shared" si="78"/>
        <v>1</v>
      </c>
      <c r="AG62" s="99"/>
      <c r="AH62" s="95">
        <f t="shared" si="60"/>
        <v>3</v>
      </c>
    </row>
    <row r="63" spans="2:54" s="3" customFormat="1" ht="23.15" customHeight="1">
      <c r="B63" s="3" t="str">
        <f>取組ﾁｪｯｸｼｰﾄ改訂版!B63</f>
        <v>3 悪臭、騒音、振動等の防止</v>
      </c>
      <c r="D63" s="4"/>
      <c r="E63" s="74"/>
      <c r="F63" s="74"/>
      <c r="G63" s="74"/>
      <c r="H63" s="278">
        <f t="shared" ref="H63:Q63" si="79">(SUMPRODUCT((H54:H62="○")*($AC54:$AC62=1))*0.5+SUMPRODUCT((H54:H62="○")*($AC54:$AC62=0.5))*0.25+SUMPRODUCT((H54:H62="○")*($AC54:$AC62=0.1))*0.05+SUMPRODUCT((H54:H62="◎")*($AC54:$AC62=1))+SUMPRODUCT((H54:H62="◎")*($AC54:$AC62=0.5)*0.5)+SUMPRODUCT((H54:H62="◎")*($AC54:$AC62=0.1))*0.1)</f>
        <v>0</v>
      </c>
      <c r="I63" s="278">
        <f t="shared" si="79"/>
        <v>0</v>
      </c>
      <c r="J63" s="278">
        <f t="shared" si="79"/>
        <v>0</v>
      </c>
      <c r="K63" s="278">
        <f t="shared" si="79"/>
        <v>0</v>
      </c>
      <c r="L63" s="278">
        <f t="shared" si="79"/>
        <v>0</v>
      </c>
      <c r="M63" s="278">
        <f t="shared" si="79"/>
        <v>0</v>
      </c>
      <c r="N63" s="278">
        <f t="shared" si="79"/>
        <v>0</v>
      </c>
      <c r="O63" s="278">
        <f t="shared" si="79"/>
        <v>0</v>
      </c>
      <c r="P63" s="278">
        <f t="shared" si="79"/>
        <v>0</v>
      </c>
      <c r="Q63" s="278">
        <f t="shared" si="79"/>
        <v>0</v>
      </c>
      <c r="R63" s="278">
        <f>(SUMPRODUCT((R54:R62="○")*($AC54:$AC62=1))*0.5+SUMPRODUCT((R54:R62="○")*($AC54:$AC62=0.5))*0.25+SUMPRODUCT((R54:R62="○")*($AC54:$AC62=0.1))*0.05+SUMPRODUCT((R54:R62="◎")*($AC54:$AC62=1))+SUMPRODUCT((R54:R62="◎")*($AC54:$AC62=0.5)*0.5)+SUMPRODUCT((R54:R62="◎")*($AC54:$AC62=0.1))*0.1)</f>
        <v>0</v>
      </c>
      <c r="S63" s="278">
        <f t="shared" ref="S63:X63" si="80">(SUMPRODUCT((S54:S62="○")*($AC54:$AC62=1))*0.5+SUMPRODUCT((S54:S62="○")*($AC54:$AC62=0.5))*0.25+SUMPRODUCT((S54:S62="○")*($AC54:$AC62=0.1))*0.05+SUMPRODUCT((S54:S62="◎")*($AC54:$AC62=1))+SUMPRODUCT((S54:S62="◎")*($AC54:$AC62=0.5)*0.5)+SUMPRODUCT((S54:S62="◎")*($AC54:$AC62=0.1))*0.1)</f>
        <v>0</v>
      </c>
      <c r="T63" s="278">
        <f t="shared" si="80"/>
        <v>0</v>
      </c>
      <c r="U63" s="278">
        <f t="shared" si="80"/>
        <v>0</v>
      </c>
      <c r="V63" s="278">
        <f t="shared" si="80"/>
        <v>0</v>
      </c>
      <c r="W63" s="278">
        <f t="shared" si="80"/>
        <v>0</v>
      </c>
      <c r="X63" s="278">
        <f t="shared" si="80"/>
        <v>0</v>
      </c>
      <c r="Y63" s="138"/>
      <c r="Z63" s="138"/>
      <c r="AA63" s="138"/>
      <c r="AB63" s="104"/>
      <c r="AC63" s="95" t="str">
        <f t="shared" si="2"/>
        <v/>
      </c>
      <c r="AD63" s="95"/>
      <c r="AE63" s="101">
        <f>SUBTOTAL(9,AE54:AE62)</f>
        <v>9</v>
      </c>
      <c r="AF63" s="101"/>
      <c r="AG63" s="102"/>
      <c r="AH63" s="101">
        <f>SUM(AH54:AH62)</f>
        <v>27</v>
      </c>
      <c r="AI63" s="163">
        <f>IF(AE63=0,"",SUM(H63:X63)/AH63)</f>
        <v>0</v>
      </c>
      <c r="AJ63" s="101"/>
      <c r="AK63" s="101"/>
      <c r="AL63" s="211">
        <f>IFERROR(H63/((SUMPRODUCT((H54:H62="○")*($AC54:$AC62=1))*0.5+SUMPRODUCT((H54:H62="○")*($AC54:$AC62=0.5))*0.5+SUMPRODUCT((H54:H62="○")*($AC54:$AC62=0.1))*0.5+SUMPRODUCT((H54:H62="◎")*($AC54:$AC62=1))+SUMPRODUCT((H54:H62="◎")*($AC54:$AC62=0.5)*0.5)+SUMPRODUCT((H54:H62="◎")*($AC54:$AC62=0.1))*0.1)),0)</f>
        <v>0</v>
      </c>
      <c r="AM63" s="211">
        <f t="shared" ref="AM63:BB63" si="81">IFERROR(I63/((SUMPRODUCT((I54:I62="○")*($AC54:$AC62=1))*0.5+SUMPRODUCT((I54:I62="○")*($AC54:$AC62=0.5))*0.5+SUMPRODUCT((I54:I62="○")*($AC54:$AC62=0.1))*0.5+SUMPRODUCT((I54:I62="◎")*($AC54:$AC62=1))+SUMPRODUCT((I54:I62="◎")*($AC54:$AC62=0.5)*0.5)+SUMPRODUCT((I54:I62="◎")*($AC54:$AC62=0.1))*0.1)),0)</f>
        <v>0</v>
      </c>
      <c r="AN63" s="211">
        <f t="shared" si="81"/>
        <v>0</v>
      </c>
      <c r="AO63" s="211">
        <f t="shared" si="81"/>
        <v>0</v>
      </c>
      <c r="AP63" s="211">
        <f t="shared" si="81"/>
        <v>0</v>
      </c>
      <c r="AQ63" s="211">
        <f t="shared" si="81"/>
        <v>0</v>
      </c>
      <c r="AR63" s="211">
        <f t="shared" si="81"/>
        <v>0</v>
      </c>
      <c r="AS63" s="211">
        <f t="shared" si="81"/>
        <v>0</v>
      </c>
      <c r="AT63" s="211">
        <f t="shared" si="81"/>
        <v>0</v>
      </c>
      <c r="AU63" s="211">
        <f t="shared" si="81"/>
        <v>0</v>
      </c>
      <c r="AV63" s="211">
        <f t="shared" si="81"/>
        <v>0</v>
      </c>
      <c r="AW63" s="211">
        <f t="shared" si="81"/>
        <v>0</v>
      </c>
      <c r="AX63" s="211">
        <f t="shared" si="81"/>
        <v>0</v>
      </c>
      <c r="AY63" s="211">
        <f t="shared" si="81"/>
        <v>0</v>
      </c>
      <c r="AZ63" s="211">
        <f t="shared" si="81"/>
        <v>0</v>
      </c>
      <c r="BA63" s="211">
        <f t="shared" si="81"/>
        <v>0</v>
      </c>
      <c r="BB63" s="211">
        <f t="shared" si="81"/>
        <v>0</v>
      </c>
    </row>
    <row r="64" spans="2:54" s="95" customFormat="1" ht="24.75" customHeight="1">
      <c r="B64" s="144">
        <f>取組ﾁｪｯｸｼｰﾄ改訂版!B64</f>
        <v>0</v>
      </c>
      <c r="C64" s="145"/>
      <c r="D64" s="146" t="s">
        <v>36</v>
      </c>
      <c r="E64" s="157" t="s">
        <v>354</v>
      </c>
      <c r="F64" s="148"/>
      <c r="G64" s="148"/>
      <c r="H64" s="287"/>
      <c r="I64" s="287"/>
      <c r="J64" s="288" t="s">
        <v>393</v>
      </c>
      <c r="K64" s="289"/>
      <c r="L64" s="289"/>
      <c r="M64" s="289"/>
      <c r="N64" s="289"/>
      <c r="O64" s="289"/>
      <c r="P64" s="289"/>
      <c r="Q64" s="288"/>
      <c r="R64" s="288" t="s">
        <v>393</v>
      </c>
      <c r="S64" s="289"/>
      <c r="T64" s="287"/>
      <c r="U64" s="287"/>
      <c r="V64" s="287"/>
      <c r="W64" s="287"/>
      <c r="X64" s="287"/>
      <c r="Y64" s="139"/>
      <c r="Z64" s="139"/>
      <c r="AA64" s="139"/>
      <c r="AB64" s="94"/>
      <c r="AC64" s="95" t="str">
        <f t="shared" si="2"/>
        <v/>
      </c>
      <c r="AD64" s="95">
        <f>SUM(AC64:AC66)</f>
        <v>0</v>
      </c>
      <c r="AE64" s="95">
        <f t="shared" ref="AE64:AE66" si="82">COUNTIF(B64,"○")+COUNTIF(B64,"△")+COUNTIF(B64,"×")+COUNTIF(B64,0)</f>
        <v>1</v>
      </c>
      <c r="AF64" s="95">
        <f>SUM(AE64:AE66)</f>
        <v>3</v>
      </c>
      <c r="AG64" s="99">
        <f>AD64/AF64</f>
        <v>0</v>
      </c>
      <c r="AH64" s="95">
        <f t="shared" si="60"/>
        <v>2</v>
      </c>
    </row>
    <row r="65" spans="2:54" s="95" customFormat="1" ht="24.75" customHeight="1">
      <c r="B65" s="144">
        <f>取組ﾁｪｯｸｼｰﾄ改訂版!B65</f>
        <v>0</v>
      </c>
      <c r="C65" s="150"/>
      <c r="D65" s="151" t="s">
        <v>37</v>
      </c>
      <c r="E65" s="149"/>
      <c r="F65" s="103"/>
      <c r="G65" s="103"/>
      <c r="H65" s="286"/>
      <c r="I65" s="286"/>
      <c r="J65" s="288" t="s">
        <v>393</v>
      </c>
      <c r="K65" s="288"/>
      <c r="L65" s="288"/>
      <c r="M65" s="288"/>
      <c r="N65" s="288"/>
      <c r="O65" s="288"/>
      <c r="P65" s="288"/>
      <c r="Q65" s="288"/>
      <c r="R65" s="288" t="s">
        <v>393</v>
      </c>
      <c r="S65" s="288"/>
      <c r="T65" s="286"/>
      <c r="U65" s="286"/>
      <c r="V65" s="286"/>
      <c r="W65" s="286"/>
      <c r="X65" s="286"/>
      <c r="Y65" s="137"/>
      <c r="Z65" s="137"/>
      <c r="AA65" s="137"/>
      <c r="AB65" s="103"/>
      <c r="AC65" s="95" t="str">
        <f t="shared" si="2"/>
        <v/>
      </c>
      <c r="AE65" s="95">
        <f t="shared" si="82"/>
        <v>1</v>
      </c>
      <c r="AG65" s="99"/>
      <c r="AH65" s="95">
        <f t="shared" si="60"/>
        <v>2</v>
      </c>
    </row>
    <row r="66" spans="2:54" s="95" customFormat="1" ht="24.75" customHeight="1">
      <c r="B66" s="144">
        <f>取組ﾁｪｯｸｼｰﾄ改訂版!B66</f>
        <v>0</v>
      </c>
      <c r="C66" s="152"/>
      <c r="D66" s="153" t="s">
        <v>38</v>
      </c>
      <c r="E66" s="154"/>
      <c r="F66" s="155"/>
      <c r="G66" s="155"/>
      <c r="H66" s="286"/>
      <c r="I66" s="286"/>
      <c r="J66" s="288" t="s">
        <v>393</v>
      </c>
      <c r="K66" s="288"/>
      <c r="L66" s="288"/>
      <c r="M66" s="288"/>
      <c r="N66" s="288"/>
      <c r="O66" s="288"/>
      <c r="P66" s="288"/>
      <c r="Q66" s="288"/>
      <c r="R66" s="288" t="s">
        <v>393</v>
      </c>
      <c r="S66" s="288"/>
      <c r="T66" s="286"/>
      <c r="U66" s="286"/>
      <c r="V66" s="286"/>
      <c r="W66" s="286"/>
      <c r="X66" s="286"/>
      <c r="Y66" s="137"/>
      <c r="Z66" s="137"/>
      <c r="AA66" s="137"/>
      <c r="AB66" s="103"/>
      <c r="AC66" s="95" t="str">
        <f t="shared" si="2"/>
        <v/>
      </c>
      <c r="AE66" s="95">
        <f t="shared" si="82"/>
        <v>1</v>
      </c>
      <c r="AG66" s="99"/>
      <c r="AH66" s="95">
        <f t="shared" si="60"/>
        <v>2</v>
      </c>
    </row>
    <row r="67" spans="2:54" ht="13.5" customHeight="1">
      <c r="C67" s="6" t="s">
        <v>398</v>
      </c>
      <c r="D67" s="8"/>
      <c r="E67" s="70"/>
      <c r="F67" s="70"/>
      <c r="G67" s="70"/>
      <c r="H67" s="277">
        <f t="shared" ref="H67:Q67" si="83">(SUMPRODUCT((H64:H66="○")*($AC64:$AC66=1))*0.5+SUMPRODUCT((H64:H66="○")*($AC64:$AC66=0.5))*0.25+SUMPRODUCT((H64:H66="○")*($AC64:$AC66=0.1))*0.05+SUMPRODUCT((H64:H66="◎")*($AC64:$AC66=1))+SUMPRODUCT((H64:H66="◎")*($AC64:$AC66=0.5)*0.5)+SUMPRODUCT((H64:H66="◎")*($AC64:$AC66=0.1))*0.1)</f>
        <v>0</v>
      </c>
      <c r="I67" s="277">
        <f t="shared" si="83"/>
        <v>0</v>
      </c>
      <c r="J67" s="277">
        <f t="shared" si="83"/>
        <v>0</v>
      </c>
      <c r="K67" s="277">
        <f t="shared" si="83"/>
        <v>0</v>
      </c>
      <c r="L67" s="277">
        <f t="shared" si="83"/>
        <v>0</v>
      </c>
      <c r="M67" s="277">
        <f t="shared" si="83"/>
        <v>0</v>
      </c>
      <c r="N67" s="277">
        <f t="shared" si="83"/>
        <v>0</v>
      </c>
      <c r="O67" s="277">
        <f t="shared" si="83"/>
        <v>0</v>
      </c>
      <c r="P67" s="277">
        <f t="shared" si="83"/>
        <v>0</v>
      </c>
      <c r="Q67" s="277">
        <f t="shared" si="83"/>
        <v>0</v>
      </c>
      <c r="R67" s="277">
        <f>(SUMPRODUCT((R64:R66="○")*($AC64:$AC66=1))*0.5+SUMPRODUCT((R64:R66="○")*($AC64:$AC66=0.5))*0.25+SUMPRODUCT((R64:R66="○")*($AC64:$AC66=0.1))*0.05+SUMPRODUCT((R64:R66="◎")*($AC64:$AC66=1))+SUMPRODUCT((R64:R66="◎")*($AC64:$AC66=0.5)*0.5)+SUMPRODUCT((R64:R66="◎")*($AC64:$AC66=0.1))*0.1)</f>
        <v>0</v>
      </c>
      <c r="S67" s="277">
        <f t="shared" ref="S67:X67" si="84">(SUMPRODUCT((S64:S66="○")*($AC64:$AC66=1))*0.5+SUMPRODUCT((S64:S66="○")*($AC64:$AC66=0.5))*0.25+SUMPRODUCT((S64:S66="○")*($AC64:$AC66=0.1))*0.05+SUMPRODUCT((S64:S66="◎")*($AC64:$AC66=1))+SUMPRODUCT((S64:S66="◎")*($AC64:$AC66=0.5)*0.5)+SUMPRODUCT((S64:S66="◎")*($AC64:$AC66=0.1))*0.1)</f>
        <v>0</v>
      </c>
      <c r="T67" s="277">
        <f t="shared" si="84"/>
        <v>0</v>
      </c>
      <c r="U67" s="277">
        <f t="shared" si="84"/>
        <v>0</v>
      </c>
      <c r="V67" s="277">
        <f t="shared" si="84"/>
        <v>0</v>
      </c>
      <c r="W67" s="277">
        <f t="shared" si="84"/>
        <v>0</v>
      </c>
      <c r="X67" s="277">
        <f t="shared" si="84"/>
        <v>0</v>
      </c>
      <c r="Y67" s="105"/>
      <c r="Z67" s="105"/>
      <c r="AA67" s="105"/>
      <c r="AB67" s="103"/>
      <c r="AD67" s="95">
        <f>SUM(AD46:AD66)</f>
        <v>0</v>
      </c>
      <c r="AE67" s="101">
        <f>SUBTOTAL(9,AE64:AE66)</f>
        <v>3</v>
      </c>
      <c r="AF67" s="95">
        <f>SUM(AF46:AF66)</f>
        <v>19</v>
      </c>
      <c r="AG67" s="106">
        <f>AD67/AF67</f>
        <v>0</v>
      </c>
      <c r="AH67" s="101">
        <f>SUM(AH64:AH66)</f>
        <v>6</v>
      </c>
      <c r="AI67" s="163">
        <f>IF(AE67=0,"",SUM(H67:X67)/AH67)</f>
        <v>0</v>
      </c>
      <c r="AL67" s="211">
        <f>IFERROR(H67/((SUMPRODUCT((H64:H66="○")*($AC64:$AC66=1))*0.5+SUMPRODUCT((H64:H66="○")*($AC64:$AC66=0.5))*0.5+SUMPRODUCT((H64:H66="○")*($AC64:$AC66=0.1))*0.5+SUMPRODUCT((H64:H66="◎")*($AC64:$AC66=1))+SUMPRODUCT((H64:H66="◎")*($AC64:$AC66=0.5)*0.5)+SUMPRODUCT((H64:H66="◎")*($AC64:$AC66=0.1))*0.1)),0)</f>
        <v>0</v>
      </c>
      <c r="AM67" s="211">
        <f t="shared" ref="AM67:BB67" si="85">IFERROR(I67/((SUMPRODUCT((I64:I66="○")*($AC64:$AC66=1))*0.5+SUMPRODUCT((I64:I66="○")*($AC64:$AC66=0.5))*0.5+SUMPRODUCT((I64:I66="○")*($AC64:$AC66=0.1))*0.5+SUMPRODUCT((I64:I66="◎")*($AC64:$AC66=1))+SUMPRODUCT((I64:I66="◎")*($AC64:$AC66=0.5)*0.5)+SUMPRODUCT((I64:I66="◎")*($AC64:$AC66=0.1))*0.1)),0)</f>
        <v>0</v>
      </c>
      <c r="AN67" s="211">
        <f t="shared" si="85"/>
        <v>0</v>
      </c>
      <c r="AO67" s="211">
        <f t="shared" si="85"/>
        <v>0</v>
      </c>
      <c r="AP67" s="211">
        <f t="shared" si="85"/>
        <v>0</v>
      </c>
      <c r="AQ67" s="211">
        <f t="shared" si="85"/>
        <v>0</v>
      </c>
      <c r="AR67" s="211">
        <f t="shared" si="85"/>
        <v>0</v>
      </c>
      <c r="AS67" s="211">
        <f t="shared" si="85"/>
        <v>0</v>
      </c>
      <c r="AT67" s="211">
        <f t="shared" si="85"/>
        <v>0</v>
      </c>
      <c r="AU67" s="211">
        <f t="shared" si="85"/>
        <v>0</v>
      </c>
      <c r="AV67" s="211">
        <f t="shared" si="85"/>
        <v>0</v>
      </c>
      <c r="AW67" s="211">
        <f t="shared" si="85"/>
        <v>0</v>
      </c>
      <c r="AX67" s="211">
        <f t="shared" si="85"/>
        <v>0</v>
      </c>
      <c r="AY67" s="211">
        <f t="shared" si="85"/>
        <v>0</v>
      </c>
      <c r="AZ67" s="211">
        <f t="shared" si="85"/>
        <v>0</v>
      </c>
      <c r="BA67" s="211">
        <f t="shared" si="85"/>
        <v>0</v>
      </c>
      <c r="BB67" s="211">
        <f t="shared" si="85"/>
        <v>0</v>
      </c>
    </row>
    <row r="68" spans="2:54" ht="17.25" customHeight="1">
      <c r="D68" s="5" t="str">
        <f>IF( (COUNTIF(項目③チェック欄,"○")+COUNTIF(項目③チェック欄,"△")+COUNTIF(項目③チェック欄,"×")+COUNTIF(項目③チェック欄,"―"))=0,"達成率　　　　%",IF( (COUNTIF(項目③チェック欄,"○")+COUNTIF(項目③チェック欄,"△")+COUNTIF(項目③チェック欄,"×"))=0,"達成率　　―　%",(COUNTIF(項目③チェック欄,"○")+COUNTIF(項目③チェック欄,"△")*0.5+COUNTIF(項目③チェック欄,"×")*0.1)/(COUNTIF(項目③チェック欄,"○")+COUNTIF(項目③チェック欄,"△")+COUNTIF(項目③チェック欄,"×")+COUNTIF(項目③チェック欄,""))*100))</f>
        <v>達成率　　　　%</v>
      </c>
      <c r="E68" s="84"/>
      <c r="F68" s="84"/>
      <c r="G68" s="84"/>
      <c r="H68" s="283"/>
      <c r="I68" s="284"/>
      <c r="J68" s="284"/>
      <c r="K68" s="284"/>
      <c r="L68" s="284"/>
      <c r="M68" s="284"/>
      <c r="N68" s="284"/>
      <c r="O68" s="284"/>
      <c r="P68" s="284"/>
      <c r="Q68" s="284"/>
      <c r="R68" s="284"/>
      <c r="S68" s="284"/>
      <c r="T68" s="284"/>
      <c r="U68" s="284"/>
      <c r="V68" s="284"/>
      <c r="W68" s="284"/>
      <c r="X68" s="284"/>
      <c r="Y68" s="118"/>
      <c r="Z68" s="118"/>
      <c r="AA68" s="118"/>
      <c r="AB68" s="107"/>
    </row>
    <row r="69" spans="2:54" s="95" customFormat="1" ht="27" customHeight="1">
      <c r="B69" s="141" t="str">
        <f>取組ﾁｪｯｸｼｰﾄ改訂版!B69</f>
        <v>&lt;項目③ ： 化学物質対策&gt;</v>
      </c>
      <c r="C69" s="142"/>
      <c r="D69" s="143"/>
      <c r="E69" s="108"/>
      <c r="F69" s="108"/>
      <c r="G69" s="108"/>
      <c r="H69" s="105"/>
      <c r="I69" s="105"/>
      <c r="J69" s="105"/>
      <c r="K69" s="105"/>
      <c r="L69" s="105"/>
      <c r="M69" s="105"/>
      <c r="N69" s="105"/>
      <c r="O69" s="105"/>
      <c r="P69" s="105"/>
      <c r="Q69" s="105"/>
      <c r="R69" s="105"/>
      <c r="S69" s="105"/>
      <c r="T69" s="105"/>
      <c r="U69" s="105"/>
      <c r="V69" s="105"/>
      <c r="W69" s="105"/>
      <c r="X69" s="105"/>
      <c r="Y69" s="105"/>
      <c r="Z69" s="105"/>
      <c r="AA69" s="105"/>
      <c r="AB69" s="108"/>
      <c r="AG69" s="99"/>
    </row>
    <row r="70" spans="2:54" ht="15" customHeight="1">
      <c r="B70" s="6" t="str">
        <f>取組ﾁｪｯｸｼｰﾄ改訂版!B70</f>
        <v>（チェック欄）</v>
      </c>
      <c r="D70" s="8"/>
      <c r="E70" s="295" t="s">
        <v>352</v>
      </c>
      <c r="F70" s="295"/>
      <c r="G70" s="295"/>
      <c r="H70" s="119"/>
      <c r="I70" s="119"/>
      <c r="J70" s="119"/>
      <c r="K70" s="119"/>
      <c r="L70" s="119"/>
      <c r="M70" s="119"/>
      <c r="N70" s="119"/>
      <c r="O70" s="119"/>
      <c r="P70" s="119"/>
      <c r="Q70" s="119"/>
      <c r="R70" s="119"/>
      <c r="S70" s="119"/>
      <c r="T70" s="119"/>
      <c r="U70" s="119"/>
      <c r="V70" s="119"/>
      <c r="W70" s="119"/>
      <c r="X70" s="119"/>
      <c r="Y70" s="119"/>
      <c r="Z70" s="119"/>
      <c r="AA70" s="119"/>
      <c r="AB70" s="109"/>
    </row>
    <row r="71" spans="2:54" s="3" customFormat="1" ht="23.15" customHeight="1">
      <c r="B71" s="3" t="str">
        <f>取組ﾁｪｯｸｼｰﾄ改訂版!B71</f>
        <v>1 化学物質の管理の徹底</v>
      </c>
      <c r="D71" s="4"/>
      <c r="E71" s="296"/>
      <c r="F71" s="296"/>
      <c r="G71" s="296"/>
      <c r="H71" s="120"/>
      <c r="I71" s="120"/>
      <c r="J71" s="120"/>
      <c r="K71" s="120"/>
      <c r="L71" s="120"/>
      <c r="M71" s="120"/>
      <c r="N71" s="120"/>
      <c r="O71" s="120"/>
      <c r="P71" s="120"/>
      <c r="Q71" s="120"/>
      <c r="R71" s="120"/>
      <c r="S71" s="120"/>
      <c r="T71" s="120"/>
      <c r="U71" s="120"/>
      <c r="V71" s="120"/>
      <c r="W71" s="120"/>
      <c r="X71" s="120"/>
      <c r="Y71" s="119"/>
      <c r="Z71" s="119"/>
      <c r="AA71" s="119"/>
      <c r="AB71" s="109"/>
      <c r="AC71" s="95"/>
      <c r="AD71" s="95"/>
      <c r="AE71" s="95"/>
      <c r="AF71" s="101"/>
      <c r="AG71" s="102"/>
      <c r="AH71" s="95"/>
      <c r="AI71" s="101"/>
      <c r="AJ71" s="101"/>
      <c r="AK71" s="101"/>
      <c r="AL71" s="101"/>
    </row>
    <row r="72" spans="2:54" ht="26.15" customHeight="1">
      <c r="B72" s="67">
        <f>取組ﾁｪｯｸｼｰﾄ改訂版!B72</f>
        <v>0</v>
      </c>
      <c r="C72" s="14"/>
      <c r="D72" s="15" t="s">
        <v>39</v>
      </c>
      <c r="E72" s="68" t="s">
        <v>357</v>
      </c>
      <c r="F72" s="75"/>
      <c r="G72" s="75"/>
      <c r="H72" s="287"/>
      <c r="I72" s="287"/>
      <c r="J72" s="288" t="s">
        <v>393</v>
      </c>
      <c r="K72" s="289"/>
      <c r="L72" s="289"/>
      <c r="M72" s="289"/>
      <c r="N72" s="289"/>
      <c r="O72" s="289"/>
      <c r="P72" s="289"/>
      <c r="Q72" s="289"/>
      <c r="R72" s="288" t="s">
        <v>160</v>
      </c>
      <c r="S72" s="288" t="s">
        <v>393</v>
      </c>
      <c r="T72" s="289"/>
      <c r="U72" s="289"/>
      <c r="V72" s="288" t="s">
        <v>160</v>
      </c>
      <c r="W72" s="287"/>
      <c r="X72" s="287"/>
      <c r="Y72" s="139"/>
      <c r="Z72" s="139"/>
      <c r="AA72" s="139"/>
      <c r="AC72" s="95" t="str">
        <f t="shared" ref="AC72:AC83" si="86">IF(B72="○",1,IF(B72="△",0.5,IF(B72="×",0.1,"")))</f>
        <v/>
      </c>
      <c r="AD72" s="95">
        <f>SUM(AC72:AC83)</f>
        <v>0</v>
      </c>
      <c r="AE72" s="95">
        <f t="shared" ref="AE72:AE83" si="87">COUNTIF(B72,"○")+COUNTIF(B72,"△")+COUNTIF(B72,"×")+COUNTIF(B72,0)</f>
        <v>1</v>
      </c>
      <c r="AF72" s="95">
        <f>SUM(AE72:AE83)</f>
        <v>12</v>
      </c>
      <c r="AG72" s="99">
        <f>AD72/AF72</f>
        <v>0</v>
      </c>
      <c r="AH72" s="95">
        <f t="shared" ref="AH72:AH93" si="88">SUMPRODUCT((H72:X72="○")*($AE72=1))*0.5+SUMPRODUCT((H72:X72="◎")*($AE72=1))</f>
        <v>3</v>
      </c>
    </row>
    <row r="73" spans="2:54" s="95" customFormat="1" ht="24.75" customHeight="1">
      <c r="B73" s="144">
        <f>取組ﾁｪｯｸｼｰﾄ改訂版!B73</f>
        <v>0</v>
      </c>
      <c r="C73" s="145"/>
      <c r="D73" s="146" t="s">
        <v>40</v>
      </c>
      <c r="E73" s="149"/>
      <c r="F73" s="103"/>
      <c r="G73" s="103"/>
      <c r="H73" s="286"/>
      <c r="I73" s="286"/>
      <c r="J73" s="288" t="s">
        <v>393</v>
      </c>
      <c r="K73" s="288"/>
      <c r="L73" s="288"/>
      <c r="M73" s="288"/>
      <c r="N73" s="288"/>
      <c r="O73" s="288"/>
      <c r="P73" s="288"/>
      <c r="Q73" s="288"/>
      <c r="R73" s="288" t="s">
        <v>160</v>
      </c>
      <c r="S73" s="288" t="s">
        <v>393</v>
      </c>
      <c r="T73" s="288"/>
      <c r="U73" s="288"/>
      <c r="V73" s="288" t="s">
        <v>160</v>
      </c>
      <c r="W73" s="286"/>
      <c r="X73" s="286"/>
      <c r="Y73" s="137"/>
      <c r="Z73" s="137"/>
      <c r="AA73" s="137"/>
      <c r="AB73" s="103"/>
      <c r="AC73" s="95" t="str">
        <f t="shared" si="86"/>
        <v/>
      </c>
      <c r="AE73" s="95">
        <f t="shared" si="87"/>
        <v>1</v>
      </c>
      <c r="AG73" s="99"/>
      <c r="AH73" s="95">
        <f t="shared" si="88"/>
        <v>3</v>
      </c>
    </row>
    <row r="74" spans="2:54" s="95" customFormat="1" ht="24.75" customHeight="1">
      <c r="B74" s="144">
        <f>取組ﾁｪｯｸｼｰﾄ改訂版!B74</f>
        <v>0</v>
      </c>
      <c r="C74" s="150"/>
      <c r="D74" s="151" t="s">
        <v>41</v>
      </c>
      <c r="E74" s="149"/>
      <c r="F74" s="103"/>
      <c r="G74" s="103"/>
      <c r="H74" s="286"/>
      <c r="I74" s="286"/>
      <c r="J74" s="288" t="s">
        <v>393</v>
      </c>
      <c r="K74" s="288"/>
      <c r="L74" s="288"/>
      <c r="M74" s="288"/>
      <c r="N74" s="288"/>
      <c r="O74" s="288"/>
      <c r="P74" s="288"/>
      <c r="Q74" s="288"/>
      <c r="R74" s="288" t="s">
        <v>160</v>
      </c>
      <c r="S74" s="288" t="s">
        <v>393</v>
      </c>
      <c r="T74" s="288"/>
      <c r="U74" s="288"/>
      <c r="V74" s="288" t="s">
        <v>160</v>
      </c>
      <c r="W74" s="286"/>
      <c r="X74" s="286"/>
      <c r="Y74" s="137"/>
      <c r="Z74" s="137"/>
      <c r="AA74" s="137"/>
      <c r="AB74" s="103"/>
      <c r="AC74" s="95" t="str">
        <f t="shared" si="86"/>
        <v/>
      </c>
      <c r="AE74" s="95">
        <f t="shared" si="87"/>
        <v>1</v>
      </c>
      <c r="AG74" s="99"/>
      <c r="AH74" s="95">
        <f t="shared" si="88"/>
        <v>3</v>
      </c>
    </row>
    <row r="75" spans="2:54" s="95" customFormat="1" ht="24.75" customHeight="1">
      <c r="B75" s="144">
        <f>取組ﾁｪｯｸｼｰﾄ改訂版!B75</f>
        <v>0</v>
      </c>
      <c r="C75" s="152"/>
      <c r="D75" s="153" t="s">
        <v>399</v>
      </c>
      <c r="E75" s="149"/>
      <c r="F75" s="103"/>
      <c r="G75" s="103"/>
      <c r="H75" s="286"/>
      <c r="I75" s="286"/>
      <c r="J75" s="288" t="s">
        <v>393</v>
      </c>
      <c r="K75" s="288" t="s">
        <v>160</v>
      </c>
      <c r="L75" s="288"/>
      <c r="M75" s="288"/>
      <c r="N75" s="288"/>
      <c r="O75" s="288"/>
      <c r="P75" s="288"/>
      <c r="Q75" s="288"/>
      <c r="R75" s="288" t="s">
        <v>160</v>
      </c>
      <c r="S75" s="288" t="s">
        <v>393</v>
      </c>
      <c r="T75" s="288"/>
      <c r="U75" s="288"/>
      <c r="V75" s="288" t="s">
        <v>160</v>
      </c>
      <c r="W75" s="286"/>
      <c r="X75" s="286"/>
      <c r="Y75" s="137"/>
      <c r="Z75" s="137"/>
      <c r="AA75" s="137"/>
      <c r="AB75" s="103"/>
      <c r="AC75" s="95" t="str">
        <f t="shared" si="86"/>
        <v/>
      </c>
      <c r="AE75" s="95">
        <f t="shared" si="87"/>
        <v>1</v>
      </c>
      <c r="AG75" s="99"/>
      <c r="AH75" s="95">
        <f t="shared" si="88"/>
        <v>3.5</v>
      </c>
    </row>
    <row r="76" spans="2:54" s="95" customFormat="1" ht="24.75" customHeight="1">
      <c r="B76" s="144">
        <f>取組ﾁｪｯｸｼｰﾄ改訂版!B76</f>
        <v>0</v>
      </c>
      <c r="C76" s="152"/>
      <c r="D76" s="153" t="s">
        <v>400</v>
      </c>
      <c r="E76" s="149"/>
      <c r="F76" s="103"/>
      <c r="G76" s="103"/>
      <c r="H76" s="286"/>
      <c r="I76" s="286"/>
      <c r="J76" s="288" t="s">
        <v>393</v>
      </c>
      <c r="K76" s="288" t="s">
        <v>160</v>
      </c>
      <c r="L76" s="288"/>
      <c r="M76" s="288"/>
      <c r="N76" s="288"/>
      <c r="O76" s="288"/>
      <c r="P76" s="288"/>
      <c r="Q76" s="288"/>
      <c r="R76" s="288" t="s">
        <v>160</v>
      </c>
      <c r="S76" s="288" t="s">
        <v>393</v>
      </c>
      <c r="T76" s="288"/>
      <c r="U76" s="288"/>
      <c r="V76" s="288" t="s">
        <v>160</v>
      </c>
      <c r="W76" s="286"/>
      <c r="X76" s="286"/>
      <c r="Y76" s="137"/>
      <c r="Z76" s="137"/>
      <c r="AA76" s="137"/>
      <c r="AB76" s="103"/>
      <c r="AC76" s="95" t="str">
        <f t="shared" si="86"/>
        <v/>
      </c>
      <c r="AE76" s="95">
        <f t="shared" si="87"/>
        <v>1</v>
      </c>
      <c r="AG76" s="99"/>
      <c r="AH76" s="95">
        <f t="shared" si="88"/>
        <v>3.5</v>
      </c>
    </row>
    <row r="77" spans="2:54" s="95" customFormat="1" ht="24.75" customHeight="1">
      <c r="B77" s="144">
        <f>取組ﾁｪｯｸｼｰﾄ改訂版!B77</f>
        <v>0</v>
      </c>
      <c r="D77" s="156" t="s">
        <v>401</v>
      </c>
      <c r="E77" s="149"/>
      <c r="F77" s="103"/>
      <c r="G77" s="103"/>
      <c r="H77" s="286"/>
      <c r="I77" s="286"/>
      <c r="J77" s="288" t="s">
        <v>393</v>
      </c>
      <c r="K77" s="288"/>
      <c r="L77" s="288"/>
      <c r="M77" s="288"/>
      <c r="N77" s="288"/>
      <c r="O77" s="288"/>
      <c r="P77" s="288"/>
      <c r="Q77" s="288"/>
      <c r="R77" s="288" t="s">
        <v>160</v>
      </c>
      <c r="S77" s="288" t="s">
        <v>393</v>
      </c>
      <c r="T77" s="288"/>
      <c r="U77" s="288"/>
      <c r="V77" s="288" t="s">
        <v>160</v>
      </c>
      <c r="W77" s="286"/>
      <c r="X77" s="286"/>
      <c r="Y77" s="137"/>
      <c r="Z77" s="137"/>
      <c r="AA77" s="137"/>
      <c r="AB77" s="103"/>
      <c r="AC77" s="95" t="str">
        <f t="shared" si="86"/>
        <v/>
      </c>
      <c r="AE77" s="95">
        <f t="shared" si="87"/>
        <v>1</v>
      </c>
      <c r="AG77" s="99"/>
      <c r="AH77" s="95">
        <f t="shared" si="88"/>
        <v>3</v>
      </c>
    </row>
    <row r="78" spans="2:54" s="95" customFormat="1" ht="24.75" customHeight="1">
      <c r="B78" s="144">
        <f>取組ﾁｪｯｸｼｰﾄ改訂版!B78</f>
        <v>0</v>
      </c>
      <c r="C78" s="145"/>
      <c r="D78" s="146" t="s">
        <v>42</v>
      </c>
      <c r="E78" s="149"/>
      <c r="F78" s="103"/>
      <c r="G78" s="103"/>
      <c r="H78" s="286"/>
      <c r="I78" s="286"/>
      <c r="J78" s="288" t="s">
        <v>393</v>
      </c>
      <c r="K78" s="288"/>
      <c r="L78" s="288"/>
      <c r="M78" s="288"/>
      <c r="N78" s="288"/>
      <c r="O78" s="288"/>
      <c r="P78" s="288"/>
      <c r="Q78" s="288"/>
      <c r="R78" s="288" t="s">
        <v>160</v>
      </c>
      <c r="S78" s="288" t="s">
        <v>393</v>
      </c>
      <c r="T78" s="288"/>
      <c r="U78" s="288"/>
      <c r="V78" s="288" t="s">
        <v>160</v>
      </c>
      <c r="W78" s="286"/>
      <c r="X78" s="286"/>
      <c r="Y78" s="137"/>
      <c r="Z78" s="137"/>
      <c r="AA78" s="137"/>
      <c r="AB78" s="103"/>
      <c r="AC78" s="95" t="str">
        <f t="shared" si="86"/>
        <v/>
      </c>
      <c r="AE78" s="95">
        <f t="shared" si="87"/>
        <v>1</v>
      </c>
      <c r="AG78" s="99"/>
      <c r="AH78" s="95">
        <f t="shared" si="88"/>
        <v>3</v>
      </c>
    </row>
    <row r="79" spans="2:54" s="95" customFormat="1" ht="24.75" customHeight="1">
      <c r="B79" s="144">
        <f>取組ﾁｪｯｸｼｰﾄ改訂版!B79</f>
        <v>0</v>
      </c>
      <c r="C79" s="150"/>
      <c r="D79" s="151" t="s">
        <v>43</v>
      </c>
      <c r="E79" s="149"/>
      <c r="F79" s="103"/>
      <c r="G79" s="103"/>
      <c r="H79" s="286"/>
      <c r="I79" s="286"/>
      <c r="J79" s="288" t="s">
        <v>393</v>
      </c>
      <c r="K79" s="288"/>
      <c r="L79" s="288"/>
      <c r="M79" s="288"/>
      <c r="N79" s="288"/>
      <c r="O79" s="288"/>
      <c r="P79" s="288"/>
      <c r="Q79" s="288"/>
      <c r="R79" s="288" t="s">
        <v>160</v>
      </c>
      <c r="S79" s="288" t="s">
        <v>393</v>
      </c>
      <c r="T79" s="288"/>
      <c r="U79" s="288"/>
      <c r="V79" s="288" t="s">
        <v>160</v>
      </c>
      <c r="W79" s="286"/>
      <c r="X79" s="286"/>
      <c r="Y79" s="137"/>
      <c r="Z79" s="137"/>
      <c r="AA79" s="137"/>
      <c r="AB79" s="103"/>
      <c r="AC79" s="95" t="str">
        <f t="shared" si="86"/>
        <v/>
      </c>
      <c r="AE79" s="95">
        <f t="shared" si="87"/>
        <v>1</v>
      </c>
      <c r="AG79" s="99"/>
      <c r="AH79" s="95">
        <f t="shared" si="88"/>
        <v>3</v>
      </c>
    </row>
    <row r="80" spans="2:54" s="95" customFormat="1" ht="24.75" customHeight="1">
      <c r="B80" s="144">
        <f>取組ﾁｪｯｸｼｰﾄ改訂版!B80</f>
        <v>0</v>
      </c>
      <c r="C80" s="152"/>
      <c r="D80" s="153" t="s">
        <v>44</v>
      </c>
      <c r="E80" s="149"/>
      <c r="F80" s="103"/>
      <c r="G80" s="103"/>
      <c r="H80" s="286"/>
      <c r="I80" s="286"/>
      <c r="J80" s="288" t="s">
        <v>393</v>
      </c>
      <c r="K80" s="288"/>
      <c r="L80" s="288"/>
      <c r="M80" s="288"/>
      <c r="N80" s="288"/>
      <c r="O80" s="288"/>
      <c r="P80" s="288"/>
      <c r="Q80" s="288"/>
      <c r="R80" s="288" t="s">
        <v>160</v>
      </c>
      <c r="S80" s="288" t="s">
        <v>393</v>
      </c>
      <c r="T80" s="288"/>
      <c r="U80" s="288"/>
      <c r="V80" s="288" t="s">
        <v>160</v>
      </c>
      <c r="W80" s="286"/>
      <c r="X80" s="286"/>
      <c r="Y80" s="137"/>
      <c r="Z80" s="137"/>
      <c r="AA80" s="137"/>
      <c r="AB80" s="103"/>
      <c r="AC80" s="95" t="str">
        <f t="shared" si="86"/>
        <v/>
      </c>
      <c r="AE80" s="95">
        <f t="shared" si="87"/>
        <v>1</v>
      </c>
      <c r="AG80" s="99"/>
      <c r="AH80" s="95">
        <f t="shared" si="88"/>
        <v>3</v>
      </c>
    </row>
    <row r="81" spans="2:54" s="95" customFormat="1" ht="24.75" customHeight="1">
      <c r="B81" s="144">
        <f>取組ﾁｪｯｸｼｰﾄ改訂版!B81</f>
        <v>0</v>
      </c>
      <c r="D81" s="156" t="s">
        <v>45</v>
      </c>
      <c r="E81" s="149"/>
      <c r="F81" s="103"/>
      <c r="G81" s="103"/>
      <c r="H81" s="286"/>
      <c r="I81" s="286"/>
      <c r="J81" s="288" t="s">
        <v>393</v>
      </c>
      <c r="K81" s="288"/>
      <c r="L81" s="288"/>
      <c r="M81" s="288"/>
      <c r="N81" s="288"/>
      <c r="O81" s="288"/>
      <c r="P81" s="288"/>
      <c r="Q81" s="288"/>
      <c r="R81" s="288" t="s">
        <v>160</v>
      </c>
      <c r="S81" s="288" t="s">
        <v>393</v>
      </c>
      <c r="T81" s="288"/>
      <c r="U81" s="288"/>
      <c r="V81" s="288" t="s">
        <v>160</v>
      </c>
      <c r="W81" s="286"/>
      <c r="X81" s="286"/>
      <c r="Y81" s="137"/>
      <c r="Z81" s="137"/>
      <c r="AA81" s="137"/>
      <c r="AB81" s="103"/>
      <c r="AC81" s="95" t="str">
        <f t="shared" si="86"/>
        <v/>
      </c>
      <c r="AE81" s="95">
        <f t="shared" si="87"/>
        <v>1</v>
      </c>
      <c r="AG81" s="99"/>
      <c r="AH81" s="95">
        <f t="shared" si="88"/>
        <v>3</v>
      </c>
    </row>
    <row r="82" spans="2:54" s="95" customFormat="1" ht="24.75" customHeight="1">
      <c r="B82" s="144">
        <f>取組ﾁｪｯｸｼｰﾄ改訂版!B82</f>
        <v>0</v>
      </c>
      <c r="C82" s="150"/>
      <c r="D82" s="151" t="s">
        <v>46</v>
      </c>
      <c r="E82" s="149"/>
      <c r="F82" s="103"/>
      <c r="G82" s="103"/>
      <c r="H82" s="286"/>
      <c r="I82" s="286"/>
      <c r="J82" s="288" t="s">
        <v>393</v>
      </c>
      <c r="K82" s="288"/>
      <c r="L82" s="288"/>
      <c r="M82" s="288"/>
      <c r="N82" s="288"/>
      <c r="O82" s="288"/>
      <c r="P82" s="288"/>
      <c r="Q82" s="288"/>
      <c r="R82" s="288" t="s">
        <v>160</v>
      </c>
      <c r="S82" s="288" t="s">
        <v>393</v>
      </c>
      <c r="T82" s="288"/>
      <c r="U82" s="288"/>
      <c r="V82" s="288" t="s">
        <v>160</v>
      </c>
      <c r="W82" s="286"/>
      <c r="X82" s="286"/>
      <c r="Y82" s="137"/>
      <c r="Z82" s="137"/>
      <c r="AA82" s="137"/>
      <c r="AB82" s="103"/>
      <c r="AC82" s="95" t="str">
        <f t="shared" si="86"/>
        <v/>
      </c>
      <c r="AE82" s="95">
        <f t="shared" si="87"/>
        <v>1</v>
      </c>
      <c r="AG82" s="99"/>
      <c r="AH82" s="95">
        <f t="shared" si="88"/>
        <v>3</v>
      </c>
    </row>
    <row r="83" spans="2:54" s="95" customFormat="1" ht="24.75" customHeight="1">
      <c r="B83" s="144">
        <f>取組ﾁｪｯｸｼｰﾄ改訂版!B83</f>
        <v>0</v>
      </c>
      <c r="C83" s="152"/>
      <c r="D83" s="153" t="s">
        <v>47</v>
      </c>
      <c r="E83" s="154"/>
      <c r="F83" s="155"/>
      <c r="G83" s="155"/>
      <c r="H83" s="286"/>
      <c r="I83" s="286"/>
      <c r="J83" s="288" t="s">
        <v>393</v>
      </c>
      <c r="K83" s="288"/>
      <c r="L83" s="288"/>
      <c r="M83" s="288"/>
      <c r="N83" s="288"/>
      <c r="O83" s="288"/>
      <c r="P83" s="288"/>
      <c r="Q83" s="288"/>
      <c r="R83" s="288" t="s">
        <v>160</v>
      </c>
      <c r="S83" s="288" t="s">
        <v>393</v>
      </c>
      <c r="T83" s="288"/>
      <c r="U83" s="288"/>
      <c r="V83" s="288" t="s">
        <v>160</v>
      </c>
      <c r="W83" s="286"/>
      <c r="X83" s="286"/>
      <c r="Y83" s="137"/>
      <c r="Z83" s="137"/>
      <c r="AA83" s="137"/>
      <c r="AB83" s="103"/>
      <c r="AC83" s="95" t="str">
        <f t="shared" si="86"/>
        <v/>
      </c>
      <c r="AE83" s="95">
        <f t="shared" si="87"/>
        <v>1</v>
      </c>
      <c r="AG83" s="99"/>
      <c r="AH83" s="95">
        <f t="shared" si="88"/>
        <v>3</v>
      </c>
    </row>
    <row r="84" spans="2:54" s="3" customFormat="1" ht="23.15" customHeight="1">
      <c r="B84" s="3" t="str">
        <f>取組ﾁｪｯｸｼｰﾄ改訂版!B84</f>
        <v>2 温室効果ガス特定フロン（CFC,CHFC等)、代替フロン（ＨＦＣ、ＰＦＣ、ＳＦ６ 等）の排出抑制、削減、適正処理</v>
      </c>
      <c r="D84" s="4"/>
      <c r="E84" s="74"/>
      <c r="F84" s="74"/>
      <c r="G84" s="74"/>
      <c r="H84" s="278">
        <f t="shared" ref="H84:Q84" si="89">(SUMPRODUCT((H72:H83="○")*($AC72:$AC83=1))*0.5+SUMPRODUCT((H72:H83="○")*($AC72:$AC83=0.5))*0.25+SUMPRODUCT((H72:H83="○")*($AC72:$AC83=0.1))*0.05+SUMPRODUCT((H72:H83="◎")*($AC72:$AC83=1))+SUMPRODUCT((H72:H83="◎")*($AC72:$AC83=0.5)*0.5)+SUMPRODUCT((H72:H83="◎")*($AC72:$AC83=0.1))*0.1)</f>
        <v>0</v>
      </c>
      <c r="I84" s="278">
        <f t="shared" si="89"/>
        <v>0</v>
      </c>
      <c r="J84" s="278">
        <f t="shared" si="89"/>
        <v>0</v>
      </c>
      <c r="K84" s="278">
        <f t="shared" si="89"/>
        <v>0</v>
      </c>
      <c r="L84" s="278">
        <f t="shared" si="89"/>
        <v>0</v>
      </c>
      <c r="M84" s="278">
        <f t="shared" si="89"/>
        <v>0</v>
      </c>
      <c r="N84" s="278">
        <f t="shared" si="89"/>
        <v>0</v>
      </c>
      <c r="O84" s="278">
        <f t="shared" si="89"/>
        <v>0</v>
      </c>
      <c r="P84" s="278">
        <f t="shared" si="89"/>
        <v>0</v>
      </c>
      <c r="Q84" s="278">
        <f t="shared" si="89"/>
        <v>0</v>
      </c>
      <c r="R84" s="278">
        <f>(SUMPRODUCT((R72:R83="○")*($AC72:$AC83=1))*0.5+SUMPRODUCT((R72:R83="○")*($AC72:$AC83=0.5))*0.25+SUMPRODUCT((R72:R83="○")*($AC72:$AC83=0.1))*0.05+SUMPRODUCT((R72:R83="◎")*($AC72:$AC83=1))+SUMPRODUCT((R72:R83="◎")*($AC72:$AC83=0.5)*0.5)+SUMPRODUCT((R72:R83="◎")*($AC72:$AC83=0.1))*0.1)</f>
        <v>0</v>
      </c>
      <c r="S84" s="278">
        <f t="shared" ref="S84:X84" si="90">(SUMPRODUCT((S72:S83="○")*($AC72:$AC83=1))*0.5+SUMPRODUCT((S72:S83="○")*($AC72:$AC83=0.5))*0.25+SUMPRODUCT((S72:S83="○")*($AC72:$AC83=0.1))*0.05+SUMPRODUCT((S72:S83="◎")*($AC72:$AC83=1))+SUMPRODUCT((S72:S83="◎")*($AC72:$AC83=0.5)*0.5)+SUMPRODUCT((S72:S83="◎")*($AC72:$AC83=0.1))*0.1)</f>
        <v>0</v>
      </c>
      <c r="T84" s="278">
        <f t="shared" si="90"/>
        <v>0</v>
      </c>
      <c r="U84" s="278">
        <f t="shared" si="90"/>
        <v>0</v>
      </c>
      <c r="V84" s="278">
        <f t="shared" si="90"/>
        <v>0</v>
      </c>
      <c r="W84" s="278">
        <f t="shared" si="90"/>
        <v>0</v>
      </c>
      <c r="X84" s="278">
        <f t="shared" si="90"/>
        <v>0</v>
      </c>
      <c r="Y84" s="138"/>
      <c r="Z84" s="138"/>
      <c r="AA84" s="138"/>
      <c r="AB84" s="104"/>
      <c r="AC84" s="95" t="str">
        <f t="shared" ref="AC84:AC133" si="91">IF(B84="○",1,IF(B84="△",0.5,IF(B84="×",0.1,"")))</f>
        <v/>
      </c>
      <c r="AD84" s="95"/>
      <c r="AE84" s="101">
        <f>SUBTOTAL(9,AE81:AE83)</f>
        <v>3</v>
      </c>
      <c r="AF84" s="101"/>
      <c r="AG84" s="102"/>
      <c r="AH84" s="101">
        <f>SUM(AH72:AH83)</f>
        <v>37</v>
      </c>
      <c r="AI84" s="163">
        <f>IF(AE84=0,"",SUM(H84:X84)/AH84)</f>
        <v>0</v>
      </c>
      <c r="AJ84" s="101"/>
      <c r="AK84" s="101"/>
      <c r="AL84" s="211">
        <f>IFERROR(H84/((SUMPRODUCT((H72:H83="○")*($AC72:$AC83=1))*0.5+SUMPRODUCT((H72:H83="○")*($AC72:$AC83=0.5))*0.5+SUMPRODUCT((H72:H83="○")*($AC72:$AC83=0.1))*0.5+SUMPRODUCT((H72:H83="◎")*($AC72:$AC83=1))+SUMPRODUCT((H72:H83="◎")*($AC72:$AC83=0.5)*0.5)+SUMPRODUCT((H72:H83="◎")*($AC72:$AC83=0.1))*0.1)),0)</f>
        <v>0</v>
      </c>
      <c r="AM84" s="211">
        <f t="shared" ref="AM84:BB84" si="92">IFERROR(I84/((SUMPRODUCT((I72:I83="○")*($AC72:$AC83=1))*0.5+SUMPRODUCT((I72:I83="○")*($AC72:$AC83=0.5))*0.5+SUMPRODUCT((I72:I83="○")*($AC72:$AC83=0.1))*0.5+SUMPRODUCT((I72:I83="◎")*($AC72:$AC83=1))+SUMPRODUCT((I72:I83="◎")*($AC72:$AC83=0.5)*0.5)+SUMPRODUCT((I72:I83="◎")*($AC72:$AC83=0.1))*0.1)),0)</f>
        <v>0</v>
      </c>
      <c r="AN84" s="211">
        <f t="shared" si="92"/>
        <v>0</v>
      </c>
      <c r="AO84" s="211">
        <f t="shared" si="92"/>
        <v>0</v>
      </c>
      <c r="AP84" s="211">
        <f t="shared" si="92"/>
        <v>0</v>
      </c>
      <c r="AQ84" s="211">
        <f t="shared" si="92"/>
        <v>0</v>
      </c>
      <c r="AR84" s="211">
        <f t="shared" si="92"/>
        <v>0</v>
      </c>
      <c r="AS84" s="211">
        <f t="shared" si="92"/>
        <v>0</v>
      </c>
      <c r="AT84" s="211">
        <f t="shared" si="92"/>
        <v>0</v>
      </c>
      <c r="AU84" s="211">
        <f t="shared" si="92"/>
        <v>0</v>
      </c>
      <c r="AV84" s="211">
        <f t="shared" si="92"/>
        <v>0</v>
      </c>
      <c r="AW84" s="211">
        <f t="shared" si="92"/>
        <v>0</v>
      </c>
      <c r="AX84" s="211">
        <f t="shared" si="92"/>
        <v>0</v>
      </c>
      <c r="AY84" s="211">
        <f t="shared" si="92"/>
        <v>0</v>
      </c>
      <c r="AZ84" s="211">
        <f t="shared" si="92"/>
        <v>0</v>
      </c>
      <c r="BA84" s="211">
        <f t="shared" si="92"/>
        <v>0</v>
      </c>
      <c r="BB84" s="211">
        <f t="shared" si="92"/>
        <v>0</v>
      </c>
    </row>
    <row r="85" spans="2:54" ht="26.15" customHeight="1">
      <c r="B85" s="67">
        <f>取組ﾁｪｯｸｼｰﾄ改訂版!B85</f>
        <v>0</v>
      </c>
      <c r="C85" s="14"/>
      <c r="D85" s="15" t="s">
        <v>402</v>
      </c>
      <c r="E85" s="86" t="s">
        <v>358</v>
      </c>
      <c r="F85" s="69"/>
      <c r="G85" s="69"/>
      <c r="H85" s="286"/>
      <c r="I85" s="286"/>
      <c r="J85" s="288" t="s">
        <v>160</v>
      </c>
      <c r="K85" s="288"/>
      <c r="L85" s="288"/>
      <c r="M85" s="288"/>
      <c r="N85" s="288"/>
      <c r="O85" s="288"/>
      <c r="P85" s="288"/>
      <c r="Q85" s="288"/>
      <c r="R85" s="288" t="s">
        <v>160</v>
      </c>
      <c r="S85" s="288"/>
      <c r="T85" s="288" t="s">
        <v>393</v>
      </c>
      <c r="U85" s="288"/>
      <c r="V85" s="286"/>
      <c r="W85" s="286"/>
      <c r="X85" s="286"/>
      <c r="Y85" s="137"/>
      <c r="Z85" s="137"/>
      <c r="AA85" s="137"/>
      <c r="AB85" s="103"/>
      <c r="AC85" s="95" t="str">
        <f t="shared" si="91"/>
        <v/>
      </c>
      <c r="AD85" s="95">
        <f>SUM(AC85:AC93)</f>
        <v>0</v>
      </c>
      <c r="AE85" s="95">
        <f t="shared" ref="AE85:AE93" si="93">COUNTIF(B85,"○")+COUNTIF(B85,"△")+COUNTIF(B85,"×")+COUNTIF(B85,0)</f>
        <v>1</v>
      </c>
      <c r="AF85" s="95">
        <f>SUM(AE85:AE93)</f>
        <v>9</v>
      </c>
      <c r="AG85" s="99">
        <f>AD85/AF85</f>
        <v>0</v>
      </c>
      <c r="AH85" s="95">
        <f t="shared" si="88"/>
        <v>2</v>
      </c>
    </row>
    <row r="86" spans="2:54" s="95" customFormat="1" ht="24.75" customHeight="1">
      <c r="B86" s="144">
        <f>取組ﾁｪｯｸｼｰﾄ改訂版!B86</f>
        <v>0</v>
      </c>
      <c r="C86" s="150"/>
      <c r="D86" s="151" t="s">
        <v>348</v>
      </c>
      <c r="E86" s="149"/>
      <c r="F86" s="103"/>
      <c r="G86" s="103"/>
      <c r="H86" s="286"/>
      <c r="I86" s="286"/>
      <c r="J86" s="288" t="s">
        <v>413</v>
      </c>
      <c r="K86" s="288"/>
      <c r="L86" s="288"/>
      <c r="M86" s="288"/>
      <c r="N86" s="288"/>
      <c r="O86" s="288"/>
      <c r="P86" s="288"/>
      <c r="Q86" s="288"/>
      <c r="R86" s="288"/>
      <c r="S86" s="288"/>
      <c r="T86" s="288" t="s">
        <v>393</v>
      </c>
      <c r="U86" s="288"/>
      <c r="V86" s="286"/>
      <c r="W86" s="286"/>
      <c r="X86" s="286"/>
      <c r="Y86" s="137"/>
      <c r="Z86" s="137"/>
      <c r="AA86" s="137"/>
      <c r="AB86" s="103"/>
      <c r="AC86" s="95" t="str">
        <f t="shared" si="91"/>
        <v/>
      </c>
      <c r="AE86" s="95">
        <f t="shared" si="93"/>
        <v>1</v>
      </c>
      <c r="AG86" s="99"/>
      <c r="AH86" s="95">
        <f t="shared" si="88"/>
        <v>1.5</v>
      </c>
    </row>
    <row r="87" spans="2:54" s="95" customFormat="1" ht="24.75" customHeight="1">
      <c r="B87" s="144">
        <f>取組ﾁｪｯｸｼｰﾄ改訂版!B87</f>
        <v>0</v>
      </c>
      <c r="C87" s="145"/>
      <c r="D87" s="146" t="s">
        <v>196</v>
      </c>
      <c r="E87" s="149"/>
      <c r="F87" s="103"/>
      <c r="G87" s="103"/>
      <c r="H87" s="286"/>
      <c r="I87" s="286"/>
      <c r="J87" s="288" t="s">
        <v>160</v>
      </c>
      <c r="K87" s="288"/>
      <c r="L87" s="288"/>
      <c r="M87" s="288"/>
      <c r="N87" s="288"/>
      <c r="O87" s="288"/>
      <c r="P87" s="288"/>
      <c r="Q87" s="288"/>
      <c r="R87" s="288" t="s">
        <v>160</v>
      </c>
      <c r="S87" s="288"/>
      <c r="T87" s="288" t="s">
        <v>393</v>
      </c>
      <c r="U87" s="288"/>
      <c r="V87" s="286"/>
      <c r="W87" s="286"/>
      <c r="X87" s="286"/>
      <c r="Y87" s="137"/>
      <c r="Z87" s="137"/>
      <c r="AA87" s="137"/>
      <c r="AB87" s="103"/>
      <c r="AC87" s="95" t="str">
        <f t="shared" si="91"/>
        <v/>
      </c>
      <c r="AE87" s="95">
        <f t="shared" si="93"/>
        <v>1</v>
      </c>
      <c r="AG87" s="99"/>
      <c r="AH87" s="95">
        <f t="shared" si="88"/>
        <v>2</v>
      </c>
    </row>
    <row r="88" spans="2:54" s="95" customFormat="1" ht="24.75" customHeight="1">
      <c r="B88" s="144">
        <f>取組ﾁｪｯｸｼｰﾄ改訂版!B88</f>
        <v>0</v>
      </c>
      <c r="C88" s="145"/>
      <c r="D88" s="146" t="s">
        <v>403</v>
      </c>
      <c r="E88" s="149"/>
      <c r="F88" s="103"/>
      <c r="G88" s="103"/>
      <c r="H88" s="286"/>
      <c r="I88" s="286"/>
      <c r="J88" s="288" t="s">
        <v>160</v>
      </c>
      <c r="K88" s="288"/>
      <c r="L88" s="288"/>
      <c r="M88" s="288"/>
      <c r="N88" s="288"/>
      <c r="O88" s="288"/>
      <c r="P88" s="288"/>
      <c r="Q88" s="288"/>
      <c r="R88" s="288" t="s">
        <v>160</v>
      </c>
      <c r="S88" s="288"/>
      <c r="T88" s="288" t="s">
        <v>393</v>
      </c>
      <c r="U88" s="288"/>
      <c r="V88" s="286"/>
      <c r="W88" s="286"/>
      <c r="X88" s="286"/>
      <c r="Y88" s="137"/>
      <c r="Z88" s="137"/>
      <c r="AA88" s="137"/>
      <c r="AB88" s="103"/>
      <c r="AC88" s="95" t="str">
        <f t="shared" si="91"/>
        <v/>
      </c>
      <c r="AE88" s="95">
        <f t="shared" si="93"/>
        <v>1</v>
      </c>
      <c r="AG88" s="99"/>
      <c r="AH88" s="95">
        <f t="shared" si="88"/>
        <v>2</v>
      </c>
    </row>
    <row r="89" spans="2:54" s="95" customFormat="1" ht="24.75" customHeight="1">
      <c r="B89" s="144">
        <f>取組ﾁｪｯｸｼｰﾄ改訂版!B89</f>
        <v>0</v>
      </c>
      <c r="C89" s="145"/>
      <c r="D89" s="146" t="s">
        <v>404</v>
      </c>
      <c r="E89" s="149"/>
      <c r="F89" s="103"/>
      <c r="G89" s="103"/>
      <c r="H89" s="286"/>
      <c r="I89" s="286"/>
      <c r="J89" s="288" t="s">
        <v>160</v>
      </c>
      <c r="K89" s="288"/>
      <c r="L89" s="288"/>
      <c r="M89" s="288"/>
      <c r="N89" s="288"/>
      <c r="O89" s="288"/>
      <c r="P89" s="288"/>
      <c r="Q89" s="288"/>
      <c r="R89" s="288"/>
      <c r="S89" s="288"/>
      <c r="T89" s="288" t="s">
        <v>393</v>
      </c>
      <c r="U89" s="288"/>
      <c r="V89" s="286"/>
      <c r="W89" s="286"/>
      <c r="X89" s="286"/>
      <c r="Y89" s="137"/>
      <c r="Z89" s="137"/>
      <c r="AA89" s="137"/>
      <c r="AB89" s="103"/>
      <c r="AC89" s="95" t="str">
        <f t="shared" si="91"/>
        <v/>
      </c>
      <c r="AE89" s="95">
        <f t="shared" si="93"/>
        <v>1</v>
      </c>
      <c r="AG89" s="99"/>
      <c r="AH89" s="95">
        <f t="shared" si="88"/>
        <v>1.5</v>
      </c>
    </row>
    <row r="90" spans="2:54" s="95" customFormat="1" ht="24.75" customHeight="1">
      <c r="B90" s="144">
        <f>取組ﾁｪｯｸｼｰﾄ改訂版!B90</f>
        <v>0</v>
      </c>
      <c r="C90" s="150"/>
      <c r="D90" s="151" t="s">
        <v>48</v>
      </c>
      <c r="E90" s="149"/>
      <c r="F90" s="103"/>
      <c r="G90" s="103"/>
      <c r="H90" s="286"/>
      <c r="I90" s="286"/>
      <c r="J90" s="288" t="s">
        <v>160</v>
      </c>
      <c r="K90" s="288"/>
      <c r="L90" s="288"/>
      <c r="M90" s="288"/>
      <c r="N90" s="288"/>
      <c r="O90" s="288"/>
      <c r="P90" s="288"/>
      <c r="Q90" s="288"/>
      <c r="R90" s="288"/>
      <c r="S90" s="288"/>
      <c r="T90" s="288" t="s">
        <v>393</v>
      </c>
      <c r="U90" s="288"/>
      <c r="V90" s="286"/>
      <c r="W90" s="286"/>
      <c r="X90" s="286"/>
      <c r="Y90" s="137"/>
      <c r="Z90" s="137"/>
      <c r="AA90" s="137"/>
      <c r="AB90" s="103"/>
      <c r="AC90" s="95" t="str">
        <f t="shared" si="91"/>
        <v/>
      </c>
      <c r="AE90" s="95">
        <f t="shared" si="93"/>
        <v>1</v>
      </c>
      <c r="AG90" s="99"/>
      <c r="AH90" s="95">
        <f t="shared" si="88"/>
        <v>1.5</v>
      </c>
    </row>
    <row r="91" spans="2:54" s="95" customFormat="1" ht="24.75" customHeight="1">
      <c r="B91" s="144">
        <f>取組ﾁｪｯｸｼｰﾄ改訂版!B91</f>
        <v>0</v>
      </c>
      <c r="C91" s="152"/>
      <c r="D91" s="153" t="s">
        <v>405</v>
      </c>
      <c r="E91" s="149"/>
      <c r="F91" s="103"/>
      <c r="G91" s="103"/>
      <c r="H91" s="286"/>
      <c r="I91" s="286"/>
      <c r="J91" s="288" t="s">
        <v>160</v>
      </c>
      <c r="K91" s="288"/>
      <c r="L91" s="288"/>
      <c r="M91" s="288"/>
      <c r="N91" s="288"/>
      <c r="O91" s="288"/>
      <c r="P91" s="288"/>
      <c r="Q91" s="288"/>
      <c r="R91" s="288"/>
      <c r="S91" s="288"/>
      <c r="T91" s="288" t="s">
        <v>393</v>
      </c>
      <c r="U91" s="288"/>
      <c r="V91" s="286"/>
      <c r="W91" s="286"/>
      <c r="X91" s="286"/>
      <c r="Y91" s="137"/>
      <c r="Z91" s="137"/>
      <c r="AA91" s="137"/>
      <c r="AB91" s="103"/>
      <c r="AC91" s="95" t="str">
        <f t="shared" si="91"/>
        <v/>
      </c>
      <c r="AE91" s="95">
        <f t="shared" si="93"/>
        <v>1</v>
      </c>
      <c r="AG91" s="99"/>
      <c r="AH91" s="95">
        <f t="shared" si="88"/>
        <v>1.5</v>
      </c>
    </row>
    <row r="92" spans="2:54" s="95" customFormat="1" ht="24.75" customHeight="1">
      <c r="B92" s="144">
        <f>取組ﾁｪｯｸｼｰﾄ改訂版!B92</f>
        <v>0</v>
      </c>
      <c r="C92" s="152"/>
      <c r="D92" s="153" t="s">
        <v>49</v>
      </c>
      <c r="E92" s="149"/>
      <c r="F92" s="103"/>
      <c r="G92" s="103"/>
      <c r="H92" s="286"/>
      <c r="I92" s="286"/>
      <c r="J92" s="288" t="s">
        <v>160</v>
      </c>
      <c r="K92" s="288"/>
      <c r="L92" s="288"/>
      <c r="M92" s="288"/>
      <c r="N92" s="288"/>
      <c r="O92" s="288"/>
      <c r="P92" s="288"/>
      <c r="Q92" s="288"/>
      <c r="R92" s="288" t="s">
        <v>160</v>
      </c>
      <c r="S92" s="288"/>
      <c r="T92" s="288" t="s">
        <v>393</v>
      </c>
      <c r="U92" s="288"/>
      <c r="V92" s="286"/>
      <c r="W92" s="286"/>
      <c r="X92" s="286"/>
      <c r="Y92" s="137"/>
      <c r="Z92" s="137"/>
      <c r="AA92" s="137"/>
      <c r="AB92" s="103"/>
      <c r="AC92" s="95" t="str">
        <f t="shared" si="91"/>
        <v/>
      </c>
      <c r="AE92" s="95">
        <f t="shared" si="93"/>
        <v>1</v>
      </c>
      <c r="AG92" s="99"/>
      <c r="AH92" s="95">
        <f t="shared" si="88"/>
        <v>2</v>
      </c>
    </row>
    <row r="93" spans="2:54" s="95" customFormat="1" ht="24.75" customHeight="1">
      <c r="B93" s="144">
        <f>取組ﾁｪｯｸｼｰﾄ改訂版!B93</f>
        <v>0</v>
      </c>
      <c r="C93" s="152"/>
      <c r="D93" s="153" t="s">
        <v>197</v>
      </c>
      <c r="E93" s="154"/>
      <c r="F93" s="155"/>
      <c r="G93" s="155"/>
      <c r="H93" s="286"/>
      <c r="I93" s="286"/>
      <c r="J93" s="288"/>
      <c r="K93" s="288"/>
      <c r="L93" s="288"/>
      <c r="M93" s="288"/>
      <c r="N93" s="288"/>
      <c r="O93" s="288"/>
      <c r="P93" s="288"/>
      <c r="Q93" s="288"/>
      <c r="R93" s="288" t="s">
        <v>160</v>
      </c>
      <c r="S93" s="288"/>
      <c r="T93" s="288" t="s">
        <v>393</v>
      </c>
      <c r="U93" s="288"/>
      <c r="V93" s="286"/>
      <c r="W93" s="286"/>
      <c r="X93" s="286"/>
      <c r="Y93" s="137"/>
      <c r="Z93" s="137"/>
      <c r="AA93" s="137"/>
      <c r="AB93" s="103"/>
      <c r="AC93" s="95" t="str">
        <f t="shared" si="91"/>
        <v/>
      </c>
      <c r="AE93" s="95">
        <f t="shared" si="93"/>
        <v>1</v>
      </c>
      <c r="AG93" s="99"/>
      <c r="AH93" s="95">
        <f t="shared" si="88"/>
        <v>1.5</v>
      </c>
    </row>
    <row r="94" spans="2:54" ht="23.15" customHeight="1">
      <c r="C94" s="6" t="s">
        <v>298</v>
      </c>
      <c r="D94" s="8"/>
      <c r="E94" s="70"/>
      <c r="F94" s="70"/>
      <c r="G94" s="70"/>
      <c r="H94" s="277">
        <f t="shared" ref="H94:Q94" si="94">(SUMPRODUCT((H85:H93="○")*($AC85:$AC93=1))*0.5+SUMPRODUCT((H85:H93="○")*($AC85:$AC93=0.5))*0.25+SUMPRODUCT((H85:H93="○")*($AC85:$AC93=0.1))*0.05+SUMPRODUCT((H85:H93="◎")*($AC85:$AC93=1))+SUMPRODUCT((H85:H93="◎")*($AC85:$AC93=0.5)*0.5)+SUMPRODUCT((H85:H93="◎")*($AC85:$AC93=0.1))*0.1)</f>
        <v>0</v>
      </c>
      <c r="I94" s="277">
        <f t="shared" si="94"/>
        <v>0</v>
      </c>
      <c r="J94" s="277">
        <f t="shared" si="94"/>
        <v>0</v>
      </c>
      <c r="K94" s="277">
        <f t="shared" si="94"/>
        <v>0</v>
      </c>
      <c r="L94" s="277">
        <f t="shared" si="94"/>
        <v>0</v>
      </c>
      <c r="M94" s="277">
        <f t="shared" si="94"/>
        <v>0</v>
      </c>
      <c r="N94" s="277">
        <f t="shared" si="94"/>
        <v>0</v>
      </c>
      <c r="O94" s="277">
        <f t="shared" si="94"/>
        <v>0</v>
      </c>
      <c r="P94" s="277">
        <f t="shared" si="94"/>
        <v>0</v>
      </c>
      <c r="Q94" s="277">
        <f t="shared" si="94"/>
        <v>0</v>
      </c>
      <c r="R94" s="277">
        <f>(SUMPRODUCT((R85:R93="○")*($AC85:$AC93=1))*0.5+SUMPRODUCT((R85:R93="○")*($AC85:$AC93=0.5))*0.25+SUMPRODUCT((R85:R93="○")*($AC85:$AC93=0.1))*0.05+SUMPRODUCT((R85:R93="◎")*($AC85:$AC93=1))+SUMPRODUCT((R85:R93="◎")*($AC85:$AC93=0.5)*0.5)+SUMPRODUCT((R85:R93="◎")*($AC85:$AC93=0.1))*0.1)</f>
        <v>0</v>
      </c>
      <c r="S94" s="277">
        <f t="shared" ref="S94:X94" si="95">(SUMPRODUCT((S85:S93="○")*($AC85:$AC93=1))*0.5+SUMPRODUCT((S85:S93="○")*($AC85:$AC93=0.5))*0.25+SUMPRODUCT((S85:S93="○")*($AC85:$AC93=0.1))*0.05+SUMPRODUCT((S85:S93="◎")*($AC85:$AC93=1))+SUMPRODUCT((S85:S93="◎")*($AC85:$AC93=0.5)*0.5)+SUMPRODUCT((S85:S93="◎")*($AC85:$AC93=0.1))*0.1)</f>
        <v>0</v>
      </c>
      <c r="T94" s="277">
        <f t="shared" si="95"/>
        <v>0</v>
      </c>
      <c r="U94" s="277">
        <f t="shared" si="95"/>
        <v>0</v>
      </c>
      <c r="V94" s="277">
        <f t="shared" si="95"/>
        <v>0</v>
      </c>
      <c r="W94" s="277">
        <f t="shared" si="95"/>
        <v>0</v>
      </c>
      <c r="X94" s="277">
        <f t="shared" si="95"/>
        <v>0</v>
      </c>
      <c r="Y94" s="105"/>
      <c r="Z94" s="105"/>
      <c r="AA94" s="105"/>
      <c r="AB94" s="103"/>
      <c r="AD94" s="95">
        <f>SUM(AD72:AD93)</f>
        <v>0</v>
      </c>
      <c r="AE94" s="101">
        <f>SUBTOTAL(9,AE85:AE93)</f>
        <v>9</v>
      </c>
      <c r="AF94" s="95">
        <f>SUM(AF72:AF93)</f>
        <v>21</v>
      </c>
      <c r="AG94" s="106">
        <f>AD94/AF94</f>
        <v>0</v>
      </c>
      <c r="AH94" s="101">
        <f>SUM(AH85:AH93)</f>
        <v>15.5</v>
      </c>
      <c r="AI94" s="163">
        <f>IF(AE94=0,"",SUM(H94:X94)/AH94)</f>
        <v>0</v>
      </c>
      <c r="AL94" s="211">
        <f>IFERROR(H94/((SUMPRODUCT((H85:H93="○")*($AC85:$AC93=1))*0.5+SUMPRODUCT((H85:H93="○")*($AC85:$AC93=0.5))*0.5+SUMPRODUCT((H85:H93="○")*($AC85:$AC93=0.1))*0.5+SUMPRODUCT((H85:H93="◎")*($AC85:$AC93=1))+SUMPRODUCT((H85:H93="◎")*($AC85:$AC93=0.5)*0.5)+SUMPRODUCT((H85:H93="◎")*($AC85:$AC93=0.1))*0.1)),0)</f>
        <v>0</v>
      </c>
      <c r="AM94" s="211">
        <f t="shared" ref="AM94" si="96">IFERROR(I94/((SUMPRODUCT((I85:I93="○")*($AC85:$AC93=1))*0.5+SUMPRODUCT((I85:I93="○")*($AC85:$AC93=0.5))*0.5+SUMPRODUCT((I85:I93="○")*($AC85:$AC93=0.1))*0.5+SUMPRODUCT((I85:I93="◎")*($AC85:$AC93=1))+SUMPRODUCT((I85:I93="◎")*($AC85:$AC93=0.5)*0.5)+SUMPRODUCT((I85:I93="◎")*($AC85:$AC93=0.1))*0.1)),0)</f>
        <v>0</v>
      </c>
      <c r="AN94" s="211">
        <f t="shared" ref="AN94" si="97">IFERROR(J94/((SUMPRODUCT((J85:J93="○")*($AC85:$AC93=1))*0.5+SUMPRODUCT((J85:J93="○")*($AC85:$AC93=0.5))*0.5+SUMPRODUCT((J85:J93="○")*($AC85:$AC93=0.1))*0.5+SUMPRODUCT((J85:J93="◎")*($AC85:$AC93=1))+SUMPRODUCT((J85:J93="◎")*($AC85:$AC93=0.5)*0.5)+SUMPRODUCT((J85:J93="◎")*($AC85:$AC93=0.1))*0.1)),0)</f>
        <v>0</v>
      </c>
      <c r="AO94" s="211">
        <f t="shared" ref="AO94" si="98">IFERROR(K94/((SUMPRODUCT((K85:K93="○")*($AC85:$AC93=1))*0.5+SUMPRODUCT((K85:K93="○")*($AC85:$AC93=0.5))*0.5+SUMPRODUCT((K85:K93="○")*($AC85:$AC93=0.1))*0.5+SUMPRODUCT((K85:K93="◎")*($AC85:$AC93=1))+SUMPRODUCT((K85:K93="◎")*($AC85:$AC93=0.5)*0.5)+SUMPRODUCT((K85:K93="◎")*($AC85:$AC93=0.1))*0.1)),0)</f>
        <v>0</v>
      </c>
      <c r="AP94" s="211">
        <f t="shared" ref="AP94" si="99">IFERROR(L94/((SUMPRODUCT((L85:L93="○")*($AC85:$AC93=1))*0.5+SUMPRODUCT((L85:L93="○")*($AC85:$AC93=0.5))*0.5+SUMPRODUCT((L85:L93="○")*($AC85:$AC93=0.1))*0.5+SUMPRODUCT((L85:L93="◎")*($AC85:$AC93=1))+SUMPRODUCT((L85:L93="◎")*($AC85:$AC93=0.5)*0.5)+SUMPRODUCT((L85:L93="◎")*($AC85:$AC93=0.1))*0.1)),0)</f>
        <v>0</v>
      </c>
      <c r="AQ94" s="211">
        <f t="shared" ref="AQ94" si="100">IFERROR(M94/((SUMPRODUCT((M85:M93="○")*($AC85:$AC93=1))*0.5+SUMPRODUCT((M85:M93="○")*($AC85:$AC93=0.5))*0.5+SUMPRODUCT((M85:M93="○")*($AC85:$AC93=0.1))*0.5+SUMPRODUCT((M85:M93="◎")*($AC85:$AC93=1))+SUMPRODUCT((M85:M93="◎")*($AC85:$AC93=0.5)*0.5)+SUMPRODUCT((M85:M93="◎")*($AC85:$AC93=0.1))*0.1)),0)</f>
        <v>0</v>
      </c>
      <c r="AR94" s="211">
        <f t="shared" ref="AR94" si="101">IFERROR(N94/((SUMPRODUCT((N85:N93="○")*($AC85:$AC93=1))*0.5+SUMPRODUCT((N85:N93="○")*($AC85:$AC93=0.5))*0.5+SUMPRODUCT((N85:N93="○")*($AC85:$AC93=0.1))*0.5+SUMPRODUCT((N85:N93="◎")*($AC85:$AC93=1))+SUMPRODUCT((N85:N93="◎")*($AC85:$AC93=0.5)*0.5)+SUMPRODUCT((N85:N93="◎")*($AC85:$AC93=0.1))*0.1)),0)</f>
        <v>0</v>
      </c>
      <c r="AS94" s="211">
        <f t="shared" ref="AS94" si="102">IFERROR(O94/((SUMPRODUCT((O85:O93="○")*($AC85:$AC93=1))*0.5+SUMPRODUCT((O85:O93="○")*($AC85:$AC93=0.5))*0.5+SUMPRODUCT((O85:O93="○")*($AC85:$AC93=0.1))*0.5+SUMPRODUCT((O85:O93="◎")*($AC85:$AC93=1))+SUMPRODUCT((O85:O93="◎")*($AC85:$AC93=0.5)*0.5)+SUMPRODUCT((O85:O93="◎")*($AC85:$AC93=0.1))*0.1)),0)</f>
        <v>0</v>
      </c>
      <c r="AT94" s="211">
        <f t="shared" ref="AT94" si="103">IFERROR(P94/((SUMPRODUCT((P85:P93="○")*($AC85:$AC93=1))*0.5+SUMPRODUCT((P85:P93="○")*($AC85:$AC93=0.5))*0.5+SUMPRODUCT((P85:P93="○")*($AC85:$AC93=0.1))*0.5+SUMPRODUCT((P85:P93="◎")*($AC85:$AC93=1))+SUMPRODUCT((P85:P93="◎")*($AC85:$AC93=0.5)*0.5)+SUMPRODUCT((P85:P93="◎")*($AC85:$AC93=0.1))*0.1)),0)</f>
        <v>0</v>
      </c>
      <c r="AU94" s="211">
        <f t="shared" ref="AU94" si="104">IFERROR(Q94/((SUMPRODUCT((Q85:Q93="○")*($AC85:$AC93=1))*0.5+SUMPRODUCT((Q85:Q93="○")*($AC85:$AC93=0.5))*0.5+SUMPRODUCT((Q85:Q93="○")*($AC85:$AC93=0.1))*0.5+SUMPRODUCT((Q85:Q93="◎")*($AC85:$AC93=1))+SUMPRODUCT((Q85:Q93="◎")*($AC85:$AC93=0.5)*0.5)+SUMPRODUCT((Q85:Q93="◎")*($AC85:$AC93=0.1))*0.1)),0)</f>
        <v>0</v>
      </c>
      <c r="AV94" s="211">
        <f t="shared" ref="AV94" si="105">IFERROR(R94/((SUMPRODUCT((R85:R93="○")*($AC85:$AC93=1))*0.5+SUMPRODUCT((R85:R93="○")*($AC85:$AC93=0.5))*0.5+SUMPRODUCT((R85:R93="○")*($AC85:$AC93=0.1))*0.5+SUMPRODUCT((R85:R93="◎")*($AC85:$AC93=1))+SUMPRODUCT((R85:R93="◎")*($AC85:$AC93=0.5)*0.5)+SUMPRODUCT((R85:R93="◎")*($AC85:$AC93=0.1))*0.1)),0)</f>
        <v>0</v>
      </c>
      <c r="AW94" s="211">
        <f t="shared" ref="AW94" si="106">IFERROR(S94/((SUMPRODUCT((S85:S93="○")*($AC85:$AC93=1))*0.5+SUMPRODUCT((S85:S93="○")*($AC85:$AC93=0.5))*0.5+SUMPRODUCT((S85:S93="○")*($AC85:$AC93=0.1))*0.5+SUMPRODUCT((S85:S93="◎")*($AC85:$AC93=1))+SUMPRODUCT((S85:S93="◎")*($AC85:$AC93=0.5)*0.5)+SUMPRODUCT((S85:S93="◎")*($AC85:$AC93=0.1))*0.1)),0)</f>
        <v>0</v>
      </c>
      <c r="AX94" s="211">
        <f t="shared" ref="AX94" si="107">IFERROR(T94/((SUMPRODUCT((T85:T93="○")*($AC85:$AC93=1))*0.5+SUMPRODUCT((T85:T93="○")*($AC85:$AC93=0.5))*0.5+SUMPRODUCT((T85:T93="○")*($AC85:$AC93=0.1))*0.5+SUMPRODUCT((T85:T93="◎")*($AC85:$AC93=1))+SUMPRODUCT((T85:T93="◎")*($AC85:$AC93=0.5)*0.5)+SUMPRODUCT((T85:T93="◎")*($AC85:$AC93=0.1))*0.1)),0)</f>
        <v>0</v>
      </c>
      <c r="AY94" s="211">
        <f t="shared" ref="AY94" si="108">IFERROR(U94/((SUMPRODUCT((U85:U93="○")*($AC85:$AC93=1))*0.5+SUMPRODUCT((U85:U93="○")*($AC85:$AC93=0.5))*0.5+SUMPRODUCT((U85:U93="○")*($AC85:$AC93=0.1))*0.5+SUMPRODUCT((U85:U93="◎")*($AC85:$AC93=1))+SUMPRODUCT((U85:U93="◎")*($AC85:$AC93=0.5)*0.5)+SUMPRODUCT((U85:U93="◎")*($AC85:$AC93=0.1))*0.1)),0)</f>
        <v>0</v>
      </c>
      <c r="AZ94" s="211">
        <f t="shared" ref="AZ94" si="109">IFERROR(V94/((SUMPRODUCT((V85:V93="○")*($AC85:$AC93=1))*0.5+SUMPRODUCT((V85:V93="○")*($AC85:$AC93=0.5))*0.5+SUMPRODUCT((V85:V93="○")*($AC85:$AC93=0.1))*0.5+SUMPRODUCT((V85:V93="◎")*($AC85:$AC93=1))+SUMPRODUCT((V85:V93="◎")*($AC85:$AC93=0.5)*0.5)+SUMPRODUCT((V85:V93="◎")*($AC85:$AC93=0.1))*0.1)),0)</f>
        <v>0</v>
      </c>
      <c r="BA94" s="211">
        <f t="shared" ref="BA94" si="110">IFERROR(W94/((SUMPRODUCT((W85:W93="○")*($AC85:$AC93=1))*0.5+SUMPRODUCT((W85:W93="○")*($AC85:$AC93=0.5))*0.5+SUMPRODUCT((W85:W93="○")*($AC85:$AC93=0.1))*0.5+SUMPRODUCT((W85:W93="◎")*($AC85:$AC93=1))+SUMPRODUCT((W85:W93="◎")*($AC85:$AC93=0.5)*0.5)+SUMPRODUCT((W85:W93="◎")*($AC85:$AC93=0.1))*0.1)),0)</f>
        <v>0</v>
      </c>
      <c r="BB94" s="211">
        <f t="shared" ref="BB94" si="111">IFERROR(X94/((SUMPRODUCT((X85:X93="○")*($AC85:$AC93=1))*0.5+SUMPRODUCT((X85:X93="○")*($AC85:$AC93=0.5))*0.5+SUMPRODUCT((X85:X93="○")*($AC85:$AC93=0.1))*0.5+SUMPRODUCT((X85:X93="◎")*($AC85:$AC93=1))+SUMPRODUCT((X85:X93="◎")*($AC85:$AC93=0.5)*0.5)+SUMPRODUCT((X85:X93="◎")*($AC85:$AC93=0.1))*0.1)),0)</f>
        <v>0</v>
      </c>
    </row>
    <row r="95" spans="2:54" ht="18" customHeight="1">
      <c r="D95" s="5" t="str">
        <f>IF((COUNTIF(項目⑤チェック欄,"○")+COUNTIF(項目⑤チェック欄,"△")+COUNTIF(項目⑤チェック欄,"×")+COUNTIF(項目⑤チェック欄,"―"))=0,"達成率　　　　%",IF((COUNTIF(項目⑤チェック欄,"○")+COUNTIF(項目⑤チェック欄,"△")+COUNTIF(項目⑤チェック欄,"×"))=0,"達成率　　―　%",(COUNTIF(項目⑤チェック欄,"○")+COUNTIF(項目⑤チェック欄,"△")*0.5+COUNTIF(項目⑤チェック欄,"×")*0.1)/(COUNTIF(項目⑤チェック欄,"○")+COUNTIF(項目⑤チェック欄,"△")+COUNTIF(項目⑤チェック欄,"×")+COUNTIF(項目⑤チェック欄,""))*100))</f>
        <v>達成率　　　　%</v>
      </c>
      <c r="E95" s="84"/>
      <c r="F95" s="84"/>
      <c r="G95" s="84"/>
      <c r="H95" s="118"/>
      <c r="I95" s="118"/>
      <c r="J95" s="118"/>
      <c r="K95" s="118"/>
      <c r="L95" s="118"/>
      <c r="M95" s="118"/>
      <c r="N95" s="118"/>
      <c r="O95" s="118"/>
      <c r="P95" s="118"/>
      <c r="Q95" s="118"/>
      <c r="R95" s="118"/>
      <c r="S95" s="118"/>
      <c r="T95" s="118"/>
      <c r="U95" s="118"/>
      <c r="V95" s="118"/>
      <c r="W95" s="118"/>
      <c r="X95" s="118"/>
      <c r="Y95" s="118"/>
      <c r="Z95" s="118"/>
      <c r="AA95" s="118"/>
      <c r="AB95" s="107"/>
    </row>
    <row r="96" spans="2:54" ht="27" customHeight="1">
      <c r="B96" s="2" t="str">
        <f>取組ﾁｪｯｸｼｰﾄ改訂版!B96</f>
        <v xml:space="preserve"> &lt;項目④ ： 節水・水の効率利用&gt;</v>
      </c>
      <c r="C96" s="7"/>
      <c r="D96" s="16"/>
      <c r="E96" s="295" t="s">
        <v>352</v>
      </c>
      <c r="F96" s="295"/>
      <c r="G96" s="295"/>
      <c r="H96" s="119"/>
      <c r="I96" s="119"/>
      <c r="J96" s="119"/>
      <c r="K96" s="119"/>
      <c r="L96" s="119"/>
      <c r="M96" s="119"/>
      <c r="N96" s="119"/>
      <c r="O96" s="119"/>
      <c r="P96" s="119"/>
      <c r="Q96" s="119"/>
      <c r="R96" s="119"/>
      <c r="S96" s="119"/>
      <c r="T96" s="119"/>
      <c r="U96" s="119"/>
      <c r="V96" s="119"/>
      <c r="W96" s="119"/>
      <c r="X96" s="119"/>
      <c r="Y96" s="119"/>
      <c r="Z96" s="119"/>
      <c r="AA96" s="119"/>
      <c r="AB96" s="109"/>
    </row>
    <row r="97" spans="2:54" ht="15" customHeight="1">
      <c r="B97" s="6" t="str">
        <f>取組ﾁｪｯｸｼｰﾄ改訂版!B97</f>
        <v>（チェック欄）</v>
      </c>
      <c r="D97" s="8"/>
      <c r="E97" s="296"/>
      <c r="F97" s="296"/>
      <c r="G97" s="296"/>
      <c r="H97" s="120"/>
      <c r="I97" s="120"/>
      <c r="J97" s="120"/>
      <c r="K97" s="120"/>
      <c r="L97" s="120"/>
      <c r="M97" s="120"/>
      <c r="N97" s="120"/>
      <c r="O97" s="120"/>
      <c r="P97" s="120"/>
      <c r="Q97" s="120"/>
      <c r="R97" s="120"/>
      <c r="S97" s="120"/>
      <c r="T97" s="120"/>
      <c r="U97" s="120"/>
      <c r="V97" s="120"/>
      <c r="W97" s="120"/>
      <c r="X97" s="120"/>
      <c r="Y97" s="119"/>
      <c r="Z97" s="119"/>
      <c r="AA97" s="119"/>
      <c r="AB97" s="109"/>
    </row>
    <row r="98" spans="2:54" s="95" customFormat="1" ht="24.75" customHeight="1">
      <c r="B98" s="144">
        <f>取組ﾁｪｯｸｼｰﾄ改訂版!B98</f>
        <v>0</v>
      </c>
      <c r="C98" s="145"/>
      <c r="D98" s="146" t="s">
        <v>50</v>
      </c>
      <c r="E98" s="157" t="s">
        <v>359</v>
      </c>
      <c r="F98" s="158"/>
      <c r="G98" s="158"/>
      <c r="H98" s="286"/>
      <c r="I98" s="286"/>
      <c r="J98" s="286"/>
      <c r="K98" s="286"/>
      <c r="L98" s="286"/>
      <c r="M98" s="288" t="s">
        <v>393</v>
      </c>
      <c r="N98" s="288"/>
      <c r="O98" s="288"/>
      <c r="P98" s="288"/>
      <c r="Q98" s="288"/>
      <c r="R98" s="288" t="s">
        <v>160</v>
      </c>
      <c r="S98" s="286"/>
      <c r="T98" s="286"/>
      <c r="U98" s="286"/>
      <c r="V98" s="286"/>
      <c r="W98" s="286"/>
      <c r="X98" s="286"/>
      <c r="Y98" s="137"/>
      <c r="Z98" s="137"/>
      <c r="AA98" s="137"/>
      <c r="AB98" s="103"/>
      <c r="AC98" s="95" t="str">
        <f t="shared" si="91"/>
        <v/>
      </c>
      <c r="AD98" s="95">
        <f>SUM(AC98:AC104)</f>
        <v>0</v>
      </c>
      <c r="AE98" s="95">
        <f t="shared" ref="AE98:AE104" si="112">COUNTIF(B98,"○")+COUNTIF(B98,"△")+COUNTIF(B98,"×")+COUNTIF(B98,0)</f>
        <v>1</v>
      </c>
      <c r="AF98" s="95">
        <f>SUM(AE98:AE104)</f>
        <v>7</v>
      </c>
      <c r="AG98" s="99">
        <f>AD98/AF98</f>
        <v>0</v>
      </c>
      <c r="AH98" s="95">
        <f t="shared" ref="AH98:AH104" si="113">SUMPRODUCT((H98:X98="○")*($AE98=1))*0.5+SUMPRODUCT((H98:X98="◎")*($AE98=1))</f>
        <v>1.5</v>
      </c>
    </row>
    <row r="99" spans="2:54" s="95" customFormat="1" ht="24.75" customHeight="1">
      <c r="B99" s="144">
        <f>取組ﾁｪｯｸｼｰﾄ改訂版!B99</f>
        <v>0</v>
      </c>
      <c r="C99" s="145"/>
      <c r="D99" s="146" t="s">
        <v>406</v>
      </c>
      <c r="E99" s="149"/>
      <c r="F99" s="103"/>
      <c r="G99" s="103"/>
      <c r="H99" s="286"/>
      <c r="I99" s="286"/>
      <c r="J99" s="286"/>
      <c r="K99" s="286"/>
      <c r="L99" s="286"/>
      <c r="M99" s="288" t="s">
        <v>393</v>
      </c>
      <c r="N99" s="288"/>
      <c r="O99" s="288"/>
      <c r="P99" s="288"/>
      <c r="Q99" s="288"/>
      <c r="R99" s="288" t="s">
        <v>160</v>
      </c>
      <c r="S99" s="286"/>
      <c r="T99" s="286"/>
      <c r="U99" s="286"/>
      <c r="V99" s="286"/>
      <c r="W99" s="286"/>
      <c r="X99" s="286"/>
      <c r="Y99" s="137"/>
      <c r="Z99" s="137"/>
      <c r="AA99" s="137"/>
      <c r="AB99" s="103"/>
      <c r="AC99" s="95" t="str">
        <f t="shared" si="91"/>
        <v/>
      </c>
      <c r="AE99" s="95">
        <f t="shared" si="112"/>
        <v>1</v>
      </c>
      <c r="AG99" s="99"/>
      <c r="AH99" s="95">
        <f t="shared" si="113"/>
        <v>1.5</v>
      </c>
    </row>
    <row r="100" spans="2:54" s="95" customFormat="1" ht="24.75" customHeight="1">
      <c r="B100" s="144">
        <f>取組ﾁｪｯｸｼｰﾄ改訂版!B100</f>
        <v>0</v>
      </c>
      <c r="C100" s="150"/>
      <c r="D100" s="151" t="s">
        <v>51</v>
      </c>
      <c r="E100" s="149"/>
      <c r="F100" s="103"/>
      <c r="G100" s="103"/>
      <c r="H100" s="286"/>
      <c r="I100" s="286"/>
      <c r="J100" s="286"/>
      <c r="K100" s="286"/>
      <c r="L100" s="286"/>
      <c r="M100" s="288" t="s">
        <v>393</v>
      </c>
      <c r="N100" s="288"/>
      <c r="O100" s="288"/>
      <c r="P100" s="288"/>
      <c r="Q100" s="288"/>
      <c r="R100" s="288" t="s">
        <v>160</v>
      </c>
      <c r="S100" s="286"/>
      <c r="T100" s="286"/>
      <c r="U100" s="286"/>
      <c r="V100" s="286"/>
      <c r="W100" s="286"/>
      <c r="X100" s="286"/>
      <c r="Y100" s="137"/>
      <c r="Z100" s="137"/>
      <c r="AA100" s="137"/>
      <c r="AB100" s="103"/>
      <c r="AC100" s="95" t="str">
        <f t="shared" si="91"/>
        <v/>
      </c>
      <c r="AE100" s="95">
        <f t="shared" si="112"/>
        <v>1</v>
      </c>
      <c r="AG100" s="99"/>
      <c r="AH100" s="95">
        <f t="shared" si="113"/>
        <v>1.5</v>
      </c>
    </row>
    <row r="101" spans="2:54" s="95" customFormat="1" ht="24.75" customHeight="1">
      <c r="B101" s="144">
        <f>取組ﾁｪｯｸｼｰﾄ改訂版!B101</f>
        <v>0</v>
      </c>
      <c r="C101" s="152"/>
      <c r="D101" s="153" t="s">
        <v>52</v>
      </c>
      <c r="E101" s="149"/>
      <c r="F101" s="103"/>
      <c r="G101" s="103"/>
      <c r="H101" s="286"/>
      <c r="I101" s="286"/>
      <c r="J101" s="286"/>
      <c r="K101" s="286"/>
      <c r="L101" s="286"/>
      <c r="M101" s="288" t="s">
        <v>393</v>
      </c>
      <c r="N101" s="288"/>
      <c r="O101" s="288"/>
      <c r="P101" s="288"/>
      <c r="Q101" s="288"/>
      <c r="R101" s="288" t="s">
        <v>160</v>
      </c>
      <c r="S101" s="286"/>
      <c r="T101" s="286"/>
      <c r="U101" s="286"/>
      <c r="V101" s="286"/>
      <c r="W101" s="286"/>
      <c r="X101" s="286"/>
      <c r="Y101" s="137"/>
      <c r="Z101" s="137"/>
      <c r="AA101" s="137"/>
      <c r="AB101" s="103"/>
      <c r="AC101" s="95" t="str">
        <f t="shared" si="91"/>
        <v/>
      </c>
      <c r="AE101" s="95">
        <f t="shared" si="112"/>
        <v>1</v>
      </c>
      <c r="AG101" s="99"/>
      <c r="AH101" s="95">
        <f t="shared" si="113"/>
        <v>1.5</v>
      </c>
    </row>
    <row r="102" spans="2:54" s="95" customFormat="1" ht="24.75" customHeight="1">
      <c r="B102" s="144">
        <f>取組ﾁｪｯｸｼｰﾄ改訂版!B102</f>
        <v>0</v>
      </c>
      <c r="D102" s="156" t="s">
        <v>53</v>
      </c>
      <c r="E102" s="149"/>
      <c r="F102" s="103"/>
      <c r="G102" s="103"/>
      <c r="H102" s="286"/>
      <c r="I102" s="286"/>
      <c r="J102" s="286"/>
      <c r="K102" s="286"/>
      <c r="L102" s="286"/>
      <c r="M102" s="288" t="s">
        <v>393</v>
      </c>
      <c r="N102" s="288"/>
      <c r="O102" s="288"/>
      <c r="P102" s="288"/>
      <c r="Q102" s="288"/>
      <c r="R102" s="288" t="s">
        <v>160</v>
      </c>
      <c r="S102" s="286"/>
      <c r="T102" s="286"/>
      <c r="U102" s="286"/>
      <c r="V102" s="286"/>
      <c r="W102" s="286"/>
      <c r="X102" s="286"/>
      <c r="Y102" s="137"/>
      <c r="Z102" s="137"/>
      <c r="AA102" s="137"/>
      <c r="AB102" s="103"/>
      <c r="AC102" s="95" t="str">
        <f t="shared" si="91"/>
        <v/>
      </c>
      <c r="AE102" s="95">
        <f t="shared" si="112"/>
        <v>1</v>
      </c>
      <c r="AG102" s="99"/>
      <c r="AH102" s="95">
        <f t="shared" si="113"/>
        <v>1.5</v>
      </c>
    </row>
    <row r="103" spans="2:54" s="95" customFormat="1" ht="24.75" customHeight="1">
      <c r="B103" s="144">
        <f>取組ﾁｪｯｸｼｰﾄ改訂版!B103</f>
        <v>0</v>
      </c>
      <c r="C103" s="150"/>
      <c r="D103" s="151" t="s">
        <v>54</v>
      </c>
      <c r="E103" s="149"/>
      <c r="F103" s="103"/>
      <c r="G103" s="103"/>
      <c r="H103" s="286"/>
      <c r="I103" s="286"/>
      <c r="J103" s="286"/>
      <c r="K103" s="286"/>
      <c r="L103" s="286"/>
      <c r="M103" s="288" t="s">
        <v>393</v>
      </c>
      <c r="N103" s="288"/>
      <c r="O103" s="288"/>
      <c r="P103" s="288"/>
      <c r="Q103" s="288"/>
      <c r="R103" s="288" t="s">
        <v>160</v>
      </c>
      <c r="S103" s="286"/>
      <c r="T103" s="286"/>
      <c r="U103" s="286"/>
      <c r="V103" s="286"/>
      <c r="W103" s="286"/>
      <c r="X103" s="286"/>
      <c r="Y103" s="137"/>
      <c r="Z103" s="137"/>
      <c r="AA103" s="137"/>
      <c r="AB103" s="103"/>
      <c r="AC103" s="95" t="str">
        <f t="shared" si="91"/>
        <v/>
      </c>
      <c r="AE103" s="95">
        <f t="shared" si="112"/>
        <v>1</v>
      </c>
      <c r="AG103" s="99"/>
      <c r="AH103" s="95">
        <f t="shared" si="113"/>
        <v>1.5</v>
      </c>
    </row>
    <row r="104" spans="2:54" s="95" customFormat="1" ht="24.75" customHeight="1">
      <c r="B104" s="144">
        <f>取組ﾁｪｯｸｼｰﾄ改訂版!B104</f>
        <v>0</v>
      </c>
      <c r="C104" s="152"/>
      <c r="D104" s="153" t="s">
        <v>55</v>
      </c>
      <c r="E104" s="154"/>
      <c r="F104" s="155"/>
      <c r="G104" s="155"/>
      <c r="H104" s="286"/>
      <c r="I104" s="286"/>
      <c r="J104" s="286"/>
      <c r="K104" s="286"/>
      <c r="L104" s="286"/>
      <c r="M104" s="288" t="s">
        <v>393</v>
      </c>
      <c r="N104" s="288"/>
      <c r="O104" s="288"/>
      <c r="P104" s="288"/>
      <c r="Q104" s="288"/>
      <c r="R104" s="288" t="s">
        <v>160</v>
      </c>
      <c r="S104" s="286"/>
      <c r="T104" s="286"/>
      <c r="U104" s="286"/>
      <c r="V104" s="286"/>
      <c r="W104" s="286"/>
      <c r="X104" s="286"/>
      <c r="Y104" s="137"/>
      <c r="Z104" s="137"/>
      <c r="AA104" s="137"/>
      <c r="AB104" s="103"/>
      <c r="AC104" s="95" t="str">
        <f t="shared" si="91"/>
        <v/>
      </c>
      <c r="AE104" s="95">
        <f t="shared" si="112"/>
        <v>1</v>
      </c>
      <c r="AG104" s="99"/>
      <c r="AH104" s="95">
        <f t="shared" si="113"/>
        <v>1.5</v>
      </c>
    </row>
    <row r="105" spans="2:54" ht="27" customHeight="1">
      <c r="C105" s="6" t="s">
        <v>56</v>
      </c>
      <c r="D105" s="8"/>
      <c r="E105" s="70"/>
      <c r="F105" s="70"/>
      <c r="G105" s="70"/>
      <c r="H105" s="277">
        <f t="shared" ref="H105:Q105" si="114">(SUMPRODUCT((H98:H104="○")*($AC98:$AC104=1))*0.5+SUMPRODUCT((H98:H104="○")*($AC98:$AC104=0.5))*0.25+SUMPRODUCT((H98:H104="○")*($AC98:$AC104=0.1))*0.05+SUMPRODUCT((H98:H104="◎")*($AC98:$AC104=1))+SUMPRODUCT((H98:H104="◎")*($AC98:$AC104=0.5)*0.5)+SUMPRODUCT((H98:H104="◎")*($AC98:$AC104=0.1))*0.1)</f>
        <v>0</v>
      </c>
      <c r="I105" s="277">
        <f t="shared" si="114"/>
        <v>0</v>
      </c>
      <c r="J105" s="277">
        <f t="shared" si="114"/>
        <v>0</v>
      </c>
      <c r="K105" s="277">
        <f t="shared" si="114"/>
        <v>0</v>
      </c>
      <c r="L105" s="277">
        <f t="shared" si="114"/>
        <v>0</v>
      </c>
      <c r="M105" s="277">
        <f t="shared" si="114"/>
        <v>0</v>
      </c>
      <c r="N105" s="277">
        <f t="shared" si="114"/>
        <v>0</v>
      </c>
      <c r="O105" s="277">
        <f t="shared" si="114"/>
        <v>0</v>
      </c>
      <c r="P105" s="277">
        <f t="shared" si="114"/>
        <v>0</v>
      </c>
      <c r="Q105" s="277">
        <f t="shared" si="114"/>
        <v>0</v>
      </c>
      <c r="R105" s="277">
        <f>(SUMPRODUCT((R98:R104="○")*($AC98:$AC104=1))*0.5+SUMPRODUCT((R98:R104="○")*($AC98:$AC104=0.5))*0.25+SUMPRODUCT((R98:R104="○")*($AC98:$AC104=0.1))*0.05+SUMPRODUCT((R98:R104="◎")*($AC98:$AC104=1))+SUMPRODUCT((R98:R104="◎")*($AC98:$AC104=0.5)*0.5)+SUMPRODUCT((R98:R104="◎")*($AC98:$AC104=0.1))*0.1)</f>
        <v>0</v>
      </c>
      <c r="S105" s="277">
        <f t="shared" ref="S105:X105" si="115">(SUMPRODUCT((S98:S104="○")*($AC98:$AC104=1))*0.5+SUMPRODUCT((S98:S104="○")*($AC98:$AC104=0.5))*0.25+SUMPRODUCT((S98:S104="○")*($AC98:$AC104=0.1))*0.05+SUMPRODUCT((S98:S104="◎")*($AC98:$AC104=1))+SUMPRODUCT((S98:S104="◎")*($AC98:$AC104=0.5)*0.5)+SUMPRODUCT((S98:S104="◎")*($AC98:$AC104=0.1))*0.1)</f>
        <v>0</v>
      </c>
      <c r="T105" s="277">
        <f t="shared" si="115"/>
        <v>0</v>
      </c>
      <c r="U105" s="277">
        <f t="shared" si="115"/>
        <v>0</v>
      </c>
      <c r="V105" s="277">
        <f t="shared" si="115"/>
        <v>0</v>
      </c>
      <c r="W105" s="277">
        <f t="shared" si="115"/>
        <v>0</v>
      </c>
      <c r="X105" s="277">
        <f t="shared" si="115"/>
        <v>0</v>
      </c>
      <c r="Y105" s="105"/>
      <c r="Z105" s="105"/>
      <c r="AA105" s="105"/>
      <c r="AB105" s="103"/>
      <c r="AD105" s="95">
        <f>SUM(AD98:AD104)</f>
        <v>0</v>
      </c>
      <c r="AE105" s="101">
        <f>SUBTOTAL(9,AE98:AE104)</f>
        <v>7</v>
      </c>
      <c r="AF105" s="95">
        <f>SUM(AF98:AF104)</f>
        <v>7</v>
      </c>
      <c r="AG105" s="106">
        <f>AD105/AF105</f>
        <v>0</v>
      </c>
      <c r="AH105" s="101">
        <f>SUM(AH98:AH104)</f>
        <v>10.5</v>
      </c>
      <c r="AI105" s="163">
        <f>IF(AE105=0,"",SUM(H105:X105)/AH105)</f>
        <v>0</v>
      </c>
      <c r="AL105" s="211">
        <f>IFERROR(H105/((SUMPRODUCT((H98:H104="○")*($AC98:$AC104=1))*0.5+SUMPRODUCT((H98:H104="○")*($AC98:$AC104=0.5))*0.5+SUMPRODUCT((H98:H104="○")*($AC98:$AC104=0.1))*0.5+SUMPRODUCT((H98:H104="◎")*($AC98:$AC104=1))+SUMPRODUCT((H98:H104="◎")*($AC98:$AC104=0.5)*0.5)+SUMPRODUCT((H98:H104="◎")*($AC98:$AC104=0.1))*0.1)),0)</f>
        <v>0</v>
      </c>
      <c r="AM105" s="211">
        <f t="shared" ref="AM105" si="116">IFERROR(I105/((SUMPRODUCT((I98:I104="○")*($AC98:$AC104=1))*0.5+SUMPRODUCT((I98:I104="○")*($AC98:$AC104=0.5))*0.5+SUMPRODUCT((I98:I104="○")*($AC98:$AC104=0.1))*0.5+SUMPRODUCT((I98:I104="◎")*($AC98:$AC104=1))+SUMPRODUCT((I98:I104="◎")*($AC98:$AC104=0.5)*0.5)+SUMPRODUCT((I98:I104="◎")*($AC98:$AC104=0.1))*0.1)),0)</f>
        <v>0</v>
      </c>
      <c r="AN105" s="211">
        <f t="shared" ref="AN105" si="117">IFERROR(J105/((SUMPRODUCT((J98:J104="○")*($AC98:$AC104=1))*0.5+SUMPRODUCT((J98:J104="○")*($AC98:$AC104=0.5))*0.5+SUMPRODUCT((J98:J104="○")*($AC98:$AC104=0.1))*0.5+SUMPRODUCT((J98:J104="◎")*($AC98:$AC104=1))+SUMPRODUCT((J98:J104="◎")*($AC98:$AC104=0.5)*0.5)+SUMPRODUCT((J98:J104="◎")*($AC98:$AC104=0.1))*0.1)),0)</f>
        <v>0</v>
      </c>
      <c r="AO105" s="211">
        <f t="shared" ref="AO105" si="118">IFERROR(K105/((SUMPRODUCT((K98:K104="○")*($AC98:$AC104=1))*0.5+SUMPRODUCT((K98:K104="○")*($AC98:$AC104=0.5))*0.5+SUMPRODUCT((K98:K104="○")*($AC98:$AC104=0.1))*0.5+SUMPRODUCT((K98:K104="◎")*($AC98:$AC104=1))+SUMPRODUCT((K98:K104="◎")*($AC98:$AC104=0.5)*0.5)+SUMPRODUCT((K98:K104="◎")*($AC98:$AC104=0.1))*0.1)),0)</f>
        <v>0</v>
      </c>
      <c r="AP105" s="211">
        <f t="shared" ref="AP105" si="119">IFERROR(L105/((SUMPRODUCT((L98:L104="○")*($AC98:$AC104=1))*0.5+SUMPRODUCT((L98:L104="○")*($AC98:$AC104=0.5))*0.5+SUMPRODUCT((L98:L104="○")*($AC98:$AC104=0.1))*0.5+SUMPRODUCT((L98:L104="◎")*($AC98:$AC104=1))+SUMPRODUCT((L98:L104="◎")*($AC98:$AC104=0.5)*0.5)+SUMPRODUCT((L98:L104="◎")*($AC98:$AC104=0.1))*0.1)),0)</f>
        <v>0</v>
      </c>
      <c r="AQ105" s="211">
        <f t="shared" ref="AQ105" si="120">IFERROR(M105/((SUMPRODUCT((M98:M104="○")*($AC98:$AC104=1))*0.5+SUMPRODUCT((M98:M104="○")*($AC98:$AC104=0.5))*0.5+SUMPRODUCT((M98:M104="○")*($AC98:$AC104=0.1))*0.5+SUMPRODUCT((M98:M104="◎")*($AC98:$AC104=1))+SUMPRODUCT((M98:M104="◎")*($AC98:$AC104=0.5)*0.5)+SUMPRODUCT((M98:M104="◎")*($AC98:$AC104=0.1))*0.1)),0)</f>
        <v>0</v>
      </c>
      <c r="AR105" s="211">
        <f t="shared" ref="AR105" si="121">IFERROR(N105/((SUMPRODUCT((N98:N104="○")*($AC98:$AC104=1))*0.5+SUMPRODUCT((N98:N104="○")*($AC98:$AC104=0.5))*0.5+SUMPRODUCT((N98:N104="○")*($AC98:$AC104=0.1))*0.5+SUMPRODUCT((N98:N104="◎")*($AC98:$AC104=1))+SUMPRODUCT((N98:N104="◎")*($AC98:$AC104=0.5)*0.5)+SUMPRODUCT((N98:N104="◎")*($AC98:$AC104=0.1))*0.1)),0)</f>
        <v>0</v>
      </c>
      <c r="AS105" s="211">
        <f t="shared" ref="AS105" si="122">IFERROR(O105/((SUMPRODUCT((O98:O104="○")*($AC98:$AC104=1))*0.5+SUMPRODUCT((O98:O104="○")*($AC98:$AC104=0.5))*0.5+SUMPRODUCT((O98:O104="○")*($AC98:$AC104=0.1))*0.5+SUMPRODUCT((O98:O104="◎")*($AC98:$AC104=1))+SUMPRODUCT((O98:O104="◎")*($AC98:$AC104=0.5)*0.5)+SUMPRODUCT((O98:O104="◎")*($AC98:$AC104=0.1))*0.1)),0)</f>
        <v>0</v>
      </c>
      <c r="AT105" s="211">
        <f t="shared" ref="AT105" si="123">IFERROR(P105/((SUMPRODUCT((P98:P104="○")*($AC98:$AC104=1))*0.5+SUMPRODUCT((P98:P104="○")*($AC98:$AC104=0.5))*0.5+SUMPRODUCT((P98:P104="○")*($AC98:$AC104=0.1))*0.5+SUMPRODUCT((P98:P104="◎")*($AC98:$AC104=1))+SUMPRODUCT((P98:P104="◎")*($AC98:$AC104=0.5)*0.5)+SUMPRODUCT((P98:P104="◎")*($AC98:$AC104=0.1))*0.1)),0)</f>
        <v>0</v>
      </c>
      <c r="AU105" s="211">
        <f t="shared" ref="AU105" si="124">IFERROR(Q105/((SUMPRODUCT((Q98:Q104="○")*($AC98:$AC104=1))*0.5+SUMPRODUCT((Q98:Q104="○")*($AC98:$AC104=0.5))*0.5+SUMPRODUCT((Q98:Q104="○")*($AC98:$AC104=0.1))*0.5+SUMPRODUCT((Q98:Q104="◎")*($AC98:$AC104=1))+SUMPRODUCT((Q98:Q104="◎")*($AC98:$AC104=0.5)*0.5)+SUMPRODUCT((Q98:Q104="◎")*($AC98:$AC104=0.1))*0.1)),0)</f>
        <v>0</v>
      </c>
      <c r="AV105" s="211">
        <f t="shared" ref="AV105" si="125">IFERROR(R105/((SUMPRODUCT((R98:R104="○")*($AC98:$AC104=1))*0.5+SUMPRODUCT((R98:R104="○")*($AC98:$AC104=0.5))*0.5+SUMPRODUCT((R98:R104="○")*($AC98:$AC104=0.1))*0.5+SUMPRODUCT((R98:R104="◎")*($AC98:$AC104=1))+SUMPRODUCT((R98:R104="◎")*($AC98:$AC104=0.5)*0.5)+SUMPRODUCT((R98:R104="◎")*($AC98:$AC104=0.1))*0.1)),0)</f>
        <v>0</v>
      </c>
      <c r="AW105" s="211">
        <f t="shared" ref="AW105" si="126">IFERROR(S105/((SUMPRODUCT((S98:S104="○")*($AC98:$AC104=1))*0.5+SUMPRODUCT((S98:S104="○")*($AC98:$AC104=0.5))*0.5+SUMPRODUCT((S98:S104="○")*($AC98:$AC104=0.1))*0.5+SUMPRODUCT((S98:S104="◎")*($AC98:$AC104=1))+SUMPRODUCT((S98:S104="◎")*($AC98:$AC104=0.5)*0.5)+SUMPRODUCT((S98:S104="◎")*($AC98:$AC104=0.1))*0.1)),0)</f>
        <v>0</v>
      </c>
      <c r="AX105" s="211">
        <f t="shared" ref="AX105" si="127">IFERROR(T105/((SUMPRODUCT((T98:T104="○")*($AC98:$AC104=1))*0.5+SUMPRODUCT((T98:T104="○")*($AC98:$AC104=0.5))*0.5+SUMPRODUCT((T98:T104="○")*($AC98:$AC104=0.1))*0.5+SUMPRODUCT((T98:T104="◎")*($AC98:$AC104=1))+SUMPRODUCT((T98:T104="◎")*($AC98:$AC104=0.5)*0.5)+SUMPRODUCT((T98:T104="◎")*($AC98:$AC104=0.1))*0.1)),0)</f>
        <v>0</v>
      </c>
      <c r="AY105" s="211">
        <f t="shared" ref="AY105" si="128">IFERROR(U105/((SUMPRODUCT((U98:U104="○")*($AC98:$AC104=1))*0.5+SUMPRODUCT((U98:U104="○")*($AC98:$AC104=0.5))*0.5+SUMPRODUCT((U98:U104="○")*($AC98:$AC104=0.1))*0.5+SUMPRODUCT((U98:U104="◎")*($AC98:$AC104=1))+SUMPRODUCT((U98:U104="◎")*($AC98:$AC104=0.5)*0.5)+SUMPRODUCT((U98:U104="◎")*($AC98:$AC104=0.1))*0.1)),0)</f>
        <v>0</v>
      </c>
      <c r="AZ105" s="211">
        <f t="shared" ref="AZ105" si="129">IFERROR(V105/((SUMPRODUCT((V98:V104="○")*($AC98:$AC104=1))*0.5+SUMPRODUCT((V98:V104="○")*($AC98:$AC104=0.5))*0.5+SUMPRODUCT((V98:V104="○")*($AC98:$AC104=0.1))*0.5+SUMPRODUCT((V98:V104="◎")*($AC98:$AC104=1))+SUMPRODUCT((V98:V104="◎")*($AC98:$AC104=0.5)*0.5)+SUMPRODUCT((V98:V104="◎")*($AC98:$AC104=0.1))*0.1)),0)</f>
        <v>0</v>
      </c>
      <c r="BA105" s="211">
        <f t="shared" ref="BA105" si="130">IFERROR(W105/((SUMPRODUCT((W98:W104="○")*($AC98:$AC104=1))*0.5+SUMPRODUCT((W98:W104="○")*($AC98:$AC104=0.5))*0.5+SUMPRODUCT((W98:W104="○")*($AC98:$AC104=0.1))*0.5+SUMPRODUCT((W98:W104="◎")*($AC98:$AC104=1))+SUMPRODUCT((W98:W104="◎")*($AC98:$AC104=0.5)*0.5)+SUMPRODUCT((W98:W104="◎")*($AC98:$AC104=0.1))*0.1)),0)</f>
        <v>0</v>
      </c>
      <c r="BB105" s="211">
        <f t="shared" ref="BB105" si="131">IFERROR(X105/((SUMPRODUCT((X98:X104="○")*($AC98:$AC104=1))*0.5+SUMPRODUCT((X98:X104="○")*($AC98:$AC104=0.5))*0.5+SUMPRODUCT((X98:X104="○")*($AC98:$AC104=0.1))*0.5+SUMPRODUCT((X98:X104="◎")*($AC98:$AC104=1))+SUMPRODUCT((X98:X104="◎")*($AC98:$AC104=0.5)*0.5)+SUMPRODUCT((X98:X104="◎")*($AC98:$AC104=0.1))*0.1)),0)</f>
        <v>0</v>
      </c>
    </row>
    <row r="106" spans="2:54" ht="18" customHeight="1">
      <c r="D106" s="5" t="str">
        <f>IF( (COUNTIF(項目⑥チェック欄,"○")+COUNTIF(項目⑥チェック欄,"△")+COUNTIF(項目⑥チェック欄,"×")+COUNTIF(項目⑥チェック欄,"―"))=0,"達成率　　　　%",IF( (COUNTIF(項目⑥チェック欄,"○")+COUNTIF(項目⑥チェック欄,"△")+COUNTIF(項目⑥チェック欄,"×"))=0,"達成率　　―　%",(COUNTIF(項目⑥チェック欄,"○")+COUNTIF(項目⑥チェック欄,"△")*0.5+COUNTIF(項目⑥チェック欄,"×")*0.1)/(COUNTIF(項目⑥チェック欄,"○")+COUNTIF(項目⑥チェック欄,"△")+COUNTIF(項目⑥チェック欄,"×")+COUNTIF(項目⑥チェック欄,""))*100))</f>
        <v>達成率　　　　%</v>
      </c>
      <c r="E106" s="84"/>
      <c r="F106" s="84"/>
      <c r="G106" s="84"/>
      <c r="H106" s="118"/>
      <c r="I106" s="118"/>
      <c r="J106" s="118"/>
      <c r="K106" s="118"/>
      <c r="L106" s="118"/>
      <c r="M106" s="118"/>
      <c r="N106" s="118"/>
      <c r="O106" s="118"/>
      <c r="P106" s="118"/>
      <c r="Q106" s="118"/>
      <c r="R106" s="118"/>
      <c r="S106" s="118"/>
      <c r="T106" s="118"/>
      <c r="U106" s="118"/>
      <c r="V106" s="118"/>
      <c r="W106" s="118"/>
      <c r="X106" s="118"/>
      <c r="Y106" s="118"/>
      <c r="Z106" s="118"/>
      <c r="AA106" s="118"/>
      <c r="AB106" s="107"/>
    </row>
    <row r="107" spans="2:54" ht="27" customHeight="1">
      <c r="B107" s="2" t="str">
        <f>取組ﾁｪｯｸｼｰﾄ改訂版!B107</f>
        <v>&lt;項目⑤ ： 製品の開発・設計等における環境配慮&gt;</v>
      </c>
      <c r="C107" s="7"/>
      <c r="D107" s="16"/>
      <c r="E107" s="85"/>
      <c r="F107" s="85"/>
      <c r="G107" s="85"/>
      <c r="H107" s="119"/>
      <c r="I107" s="119"/>
      <c r="J107" s="119"/>
      <c r="K107" s="119"/>
      <c r="L107" s="119"/>
      <c r="M107" s="119"/>
      <c r="N107" s="119"/>
      <c r="O107" s="119"/>
      <c r="P107" s="119"/>
      <c r="Q107" s="119"/>
      <c r="R107" s="119"/>
      <c r="S107" s="119"/>
      <c r="T107" s="119"/>
      <c r="U107" s="119"/>
      <c r="V107" s="119"/>
      <c r="W107" s="119"/>
      <c r="X107" s="119"/>
      <c r="Y107" s="119"/>
      <c r="Z107" s="119"/>
      <c r="AA107" s="119"/>
      <c r="AB107" s="108"/>
    </row>
    <row r="108" spans="2:54" ht="15" customHeight="1">
      <c r="B108" s="6" t="str">
        <f>取組ﾁｪｯｸｼｰﾄ改訂版!B108</f>
        <v>（チェック欄）</v>
      </c>
      <c r="D108" s="8"/>
      <c r="E108" s="295" t="s">
        <v>352</v>
      </c>
      <c r="F108" s="295"/>
      <c r="G108" s="295"/>
      <c r="H108" s="119"/>
      <c r="I108" s="119"/>
      <c r="J108" s="119"/>
      <c r="K108" s="119"/>
      <c r="L108" s="119"/>
      <c r="M108" s="119"/>
      <c r="N108" s="119"/>
      <c r="O108" s="119"/>
      <c r="P108" s="119"/>
      <c r="Q108" s="119"/>
      <c r="R108" s="119"/>
      <c r="S108" s="119"/>
      <c r="T108" s="119"/>
      <c r="U108" s="119"/>
      <c r="V108" s="119"/>
      <c r="W108" s="119"/>
      <c r="X108" s="119"/>
      <c r="Y108" s="119"/>
      <c r="Z108" s="119"/>
      <c r="AA108" s="119"/>
      <c r="AB108" s="109"/>
    </row>
    <row r="109" spans="2:54" s="3" customFormat="1" ht="27" customHeight="1">
      <c r="B109" s="3" t="str">
        <f>取組ﾁｪｯｸｼｰﾄ改訂版!B109</f>
        <v>1 製品（プライベートブランド商品を含む）設計に当たっての環境配慮</v>
      </c>
      <c r="D109" s="4"/>
      <c r="E109" s="296"/>
      <c r="F109" s="296"/>
      <c r="G109" s="296"/>
      <c r="H109" s="120"/>
      <c r="I109" s="120"/>
      <c r="J109" s="120"/>
      <c r="K109" s="120"/>
      <c r="L109" s="120"/>
      <c r="M109" s="120"/>
      <c r="N109" s="120"/>
      <c r="O109" s="120"/>
      <c r="P109" s="120"/>
      <c r="Q109" s="120"/>
      <c r="R109" s="120"/>
      <c r="S109" s="120"/>
      <c r="T109" s="120"/>
      <c r="U109" s="120"/>
      <c r="V109" s="120"/>
      <c r="W109" s="120"/>
      <c r="X109" s="120"/>
      <c r="Y109" s="119"/>
      <c r="Z109" s="119"/>
      <c r="AA109" s="119"/>
      <c r="AB109" s="109"/>
      <c r="AC109" s="95"/>
      <c r="AD109" s="95"/>
      <c r="AE109" s="95"/>
      <c r="AF109" s="101"/>
      <c r="AG109" s="102"/>
      <c r="AH109" s="95"/>
      <c r="AI109" s="101"/>
      <c r="AJ109" s="101"/>
      <c r="AK109" s="101"/>
      <c r="AL109" s="101"/>
    </row>
    <row r="110" spans="2:54" s="95" customFormat="1" ht="24.75" customHeight="1">
      <c r="B110" s="144">
        <f>取組ﾁｪｯｸｼｰﾄ改訂版!B110</f>
        <v>0</v>
      </c>
      <c r="C110" s="145"/>
      <c r="D110" s="146" t="s">
        <v>57</v>
      </c>
      <c r="E110" s="157" t="s">
        <v>361</v>
      </c>
      <c r="F110" s="158"/>
      <c r="G110" s="158"/>
      <c r="H110" s="285"/>
      <c r="I110" s="285"/>
      <c r="J110" s="285"/>
      <c r="K110" s="285"/>
      <c r="L110" s="285"/>
      <c r="M110" s="285"/>
      <c r="N110" s="290" t="s">
        <v>160</v>
      </c>
      <c r="O110" s="290"/>
      <c r="P110" s="290" t="s">
        <v>393</v>
      </c>
      <c r="Q110" s="290"/>
      <c r="R110" s="290" t="s">
        <v>160</v>
      </c>
      <c r="S110" s="290" t="s">
        <v>160</v>
      </c>
      <c r="T110" s="285"/>
      <c r="U110" s="285"/>
      <c r="V110" s="285"/>
      <c r="W110" s="285"/>
      <c r="X110" s="285"/>
      <c r="Y110" s="137"/>
      <c r="Z110" s="137"/>
      <c r="AA110" s="137"/>
      <c r="AB110" s="103"/>
      <c r="AC110" s="95" t="str">
        <f t="shared" si="91"/>
        <v/>
      </c>
      <c r="AD110" s="95">
        <f>SUM(AC110:AC117)</f>
        <v>0</v>
      </c>
      <c r="AE110" s="95">
        <f t="shared" ref="AE110:AE117" si="132">COUNTIF(B110,"○")+COUNTIF(B110,"△")+COUNTIF(B110,"×")+COUNTIF(B110,0)</f>
        <v>1</v>
      </c>
      <c r="AF110" s="95">
        <f>SUM(AE110:AE117)</f>
        <v>8</v>
      </c>
      <c r="AG110" s="99">
        <f>AD110/AF110</f>
        <v>0</v>
      </c>
      <c r="AH110" s="95">
        <f t="shared" ref="AH110:AH133" si="133">SUMPRODUCT((H110:X110="○")*($AE110=1))*0.5+SUMPRODUCT((H110:X110="◎")*($AE110=1))</f>
        <v>2.5</v>
      </c>
    </row>
    <row r="111" spans="2:54" s="95" customFormat="1" ht="24.75" customHeight="1">
      <c r="B111" s="144">
        <f>取組ﾁｪｯｸｼｰﾄ改訂版!B111</f>
        <v>0</v>
      </c>
      <c r="C111" s="150"/>
      <c r="D111" s="151" t="s">
        <v>58</v>
      </c>
      <c r="E111" s="149"/>
      <c r="F111" s="103"/>
      <c r="G111" s="103"/>
      <c r="H111" s="285"/>
      <c r="I111" s="285"/>
      <c r="J111" s="285"/>
      <c r="K111" s="285"/>
      <c r="L111" s="285"/>
      <c r="M111" s="285"/>
      <c r="N111" s="290"/>
      <c r="O111" s="290"/>
      <c r="P111" s="290" t="s">
        <v>393</v>
      </c>
      <c r="Q111" s="290"/>
      <c r="R111" s="290" t="s">
        <v>160</v>
      </c>
      <c r="S111" s="290" t="s">
        <v>160</v>
      </c>
      <c r="T111" s="285"/>
      <c r="U111" s="285"/>
      <c r="V111" s="285"/>
      <c r="W111" s="285"/>
      <c r="X111" s="285"/>
      <c r="Y111" s="137"/>
      <c r="Z111" s="137"/>
      <c r="AA111" s="137"/>
      <c r="AB111" s="103"/>
      <c r="AC111" s="95" t="str">
        <f t="shared" si="91"/>
        <v/>
      </c>
      <c r="AE111" s="95">
        <f t="shared" si="132"/>
        <v>1</v>
      </c>
      <c r="AG111" s="99"/>
      <c r="AH111" s="95">
        <f t="shared" si="133"/>
        <v>2</v>
      </c>
    </row>
    <row r="112" spans="2:54" s="95" customFormat="1" ht="24.75" customHeight="1">
      <c r="B112" s="144">
        <f>取組ﾁｪｯｸｼｰﾄ改訂版!B112</f>
        <v>0</v>
      </c>
      <c r="D112" s="156" t="s">
        <v>59</v>
      </c>
      <c r="E112" s="149"/>
      <c r="F112" s="103"/>
      <c r="G112" s="103"/>
      <c r="H112" s="285"/>
      <c r="I112" s="285"/>
      <c r="J112" s="285"/>
      <c r="K112" s="285"/>
      <c r="L112" s="285"/>
      <c r="M112" s="285"/>
      <c r="N112" s="290" t="s">
        <v>393</v>
      </c>
      <c r="O112" s="290"/>
      <c r="P112" s="290" t="s">
        <v>393</v>
      </c>
      <c r="Q112" s="290"/>
      <c r="R112" s="290" t="s">
        <v>160</v>
      </c>
      <c r="S112" s="290" t="s">
        <v>160</v>
      </c>
      <c r="T112" s="285"/>
      <c r="U112" s="285"/>
      <c r="V112" s="285"/>
      <c r="W112" s="285"/>
      <c r="X112" s="285"/>
      <c r="Y112" s="137"/>
      <c r="Z112" s="137"/>
      <c r="AA112" s="137"/>
      <c r="AB112" s="103"/>
      <c r="AC112" s="95" t="str">
        <f t="shared" si="91"/>
        <v/>
      </c>
      <c r="AE112" s="95">
        <f t="shared" si="132"/>
        <v>1</v>
      </c>
      <c r="AG112" s="99"/>
      <c r="AH112" s="95">
        <f t="shared" si="133"/>
        <v>3</v>
      </c>
    </row>
    <row r="113" spans="2:54" s="95" customFormat="1" ht="24.75" customHeight="1">
      <c r="B113" s="144">
        <f>取組ﾁｪｯｸｼｰﾄ改訂版!B113</f>
        <v>0</v>
      </c>
      <c r="C113" s="150"/>
      <c r="D113" s="151" t="s">
        <v>60</v>
      </c>
      <c r="E113" s="149"/>
      <c r="F113" s="103"/>
      <c r="G113" s="103"/>
      <c r="H113" s="285"/>
      <c r="I113" s="285"/>
      <c r="J113" s="285"/>
      <c r="K113" s="285"/>
      <c r="L113" s="285"/>
      <c r="M113" s="285"/>
      <c r="N113" s="290"/>
      <c r="O113" s="290"/>
      <c r="P113" s="290" t="s">
        <v>393</v>
      </c>
      <c r="Q113" s="290"/>
      <c r="R113" s="290" t="s">
        <v>160</v>
      </c>
      <c r="S113" s="290" t="s">
        <v>160</v>
      </c>
      <c r="T113" s="285"/>
      <c r="U113" s="285"/>
      <c r="V113" s="285"/>
      <c r="W113" s="285"/>
      <c r="X113" s="285"/>
      <c r="Y113" s="137"/>
      <c r="Z113" s="137"/>
      <c r="AA113" s="137"/>
      <c r="AB113" s="103"/>
      <c r="AC113" s="95" t="str">
        <f t="shared" si="91"/>
        <v/>
      </c>
      <c r="AE113" s="95">
        <f t="shared" si="132"/>
        <v>1</v>
      </c>
      <c r="AG113" s="99"/>
      <c r="AH113" s="95">
        <f t="shared" si="133"/>
        <v>2</v>
      </c>
    </row>
    <row r="114" spans="2:54" s="95" customFormat="1" ht="24.75" customHeight="1">
      <c r="B114" s="144">
        <f>取組ﾁｪｯｸｼｰﾄ改訂版!B114</f>
        <v>0</v>
      </c>
      <c r="C114" s="150"/>
      <c r="D114" s="151" t="s">
        <v>61</v>
      </c>
      <c r="E114" s="149"/>
      <c r="F114" s="103"/>
      <c r="G114" s="103"/>
      <c r="H114" s="285"/>
      <c r="I114" s="285"/>
      <c r="J114" s="285"/>
      <c r="K114" s="285"/>
      <c r="L114" s="285"/>
      <c r="M114" s="285"/>
      <c r="N114" s="290"/>
      <c r="O114" s="290"/>
      <c r="P114" s="290" t="s">
        <v>393</v>
      </c>
      <c r="Q114" s="290"/>
      <c r="R114" s="290" t="s">
        <v>160</v>
      </c>
      <c r="S114" s="290" t="s">
        <v>160</v>
      </c>
      <c r="T114" s="285"/>
      <c r="U114" s="285"/>
      <c r="V114" s="285"/>
      <c r="W114" s="285"/>
      <c r="X114" s="285"/>
      <c r="Y114" s="137"/>
      <c r="Z114" s="137"/>
      <c r="AA114" s="137"/>
      <c r="AB114" s="103"/>
      <c r="AC114" s="95" t="str">
        <f t="shared" si="91"/>
        <v/>
      </c>
      <c r="AE114" s="95">
        <f t="shared" si="132"/>
        <v>1</v>
      </c>
      <c r="AG114" s="99"/>
      <c r="AH114" s="95">
        <f t="shared" si="133"/>
        <v>2</v>
      </c>
    </row>
    <row r="115" spans="2:54" s="95" customFormat="1" ht="24.75" customHeight="1">
      <c r="B115" s="144">
        <f>取組ﾁｪｯｸｼｰﾄ改訂版!B115</f>
        <v>0</v>
      </c>
      <c r="D115" s="156" t="s">
        <v>62</v>
      </c>
      <c r="E115" s="149"/>
      <c r="F115" s="103"/>
      <c r="G115" s="103"/>
      <c r="H115" s="285"/>
      <c r="I115" s="285"/>
      <c r="J115" s="285"/>
      <c r="K115" s="285"/>
      <c r="L115" s="285"/>
      <c r="M115" s="285"/>
      <c r="N115" s="290"/>
      <c r="O115" s="290"/>
      <c r="P115" s="290" t="s">
        <v>393</v>
      </c>
      <c r="Q115" s="290"/>
      <c r="R115" s="290" t="s">
        <v>160</v>
      </c>
      <c r="S115" s="290" t="s">
        <v>160</v>
      </c>
      <c r="T115" s="285"/>
      <c r="U115" s="285"/>
      <c r="V115" s="285"/>
      <c r="W115" s="285"/>
      <c r="X115" s="285"/>
      <c r="Y115" s="137"/>
      <c r="Z115" s="137"/>
      <c r="AA115" s="137"/>
      <c r="AB115" s="103"/>
      <c r="AC115" s="95" t="str">
        <f t="shared" si="91"/>
        <v/>
      </c>
      <c r="AE115" s="95">
        <f t="shared" si="132"/>
        <v>1</v>
      </c>
      <c r="AG115" s="99"/>
      <c r="AH115" s="95">
        <f t="shared" si="133"/>
        <v>2</v>
      </c>
    </row>
    <row r="116" spans="2:54" s="95" customFormat="1" ht="24.75" customHeight="1">
      <c r="B116" s="144">
        <f>取組ﾁｪｯｸｼｰﾄ改訂版!B116</f>
        <v>0</v>
      </c>
      <c r="C116" s="150"/>
      <c r="D116" s="151" t="s">
        <v>63</v>
      </c>
      <c r="E116" s="149"/>
      <c r="F116" s="103"/>
      <c r="G116" s="103"/>
      <c r="H116" s="285"/>
      <c r="I116" s="285"/>
      <c r="J116" s="285"/>
      <c r="K116" s="285"/>
      <c r="L116" s="285"/>
      <c r="M116" s="285"/>
      <c r="N116" s="290"/>
      <c r="O116" s="290"/>
      <c r="P116" s="290" t="s">
        <v>393</v>
      </c>
      <c r="Q116" s="290"/>
      <c r="R116" s="290" t="s">
        <v>160</v>
      </c>
      <c r="S116" s="290" t="s">
        <v>160</v>
      </c>
      <c r="T116" s="285"/>
      <c r="U116" s="285"/>
      <c r="V116" s="285"/>
      <c r="W116" s="285"/>
      <c r="X116" s="285"/>
      <c r="Y116" s="137"/>
      <c r="Z116" s="137"/>
      <c r="AA116" s="137"/>
      <c r="AB116" s="103"/>
      <c r="AC116" s="95" t="str">
        <f t="shared" si="91"/>
        <v/>
      </c>
      <c r="AE116" s="95">
        <f t="shared" si="132"/>
        <v>1</v>
      </c>
      <c r="AG116" s="99"/>
      <c r="AH116" s="95">
        <f t="shared" si="133"/>
        <v>2</v>
      </c>
    </row>
    <row r="117" spans="2:54" s="95" customFormat="1" ht="24.75" customHeight="1">
      <c r="B117" s="144">
        <f>取組ﾁｪｯｸｼｰﾄ改訂版!B117</f>
        <v>0</v>
      </c>
      <c r="C117" s="152"/>
      <c r="D117" s="153" t="s">
        <v>64</v>
      </c>
      <c r="E117" s="154"/>
      <c r="F117" s="155"/>
      <c r="G117" s="155"/>
      <c r="H117" s="285"/>
      <c r="I117" s="285"/>
      <c r="J117" s="285"/>
      <c r="K117" s="285"/>
      <c r="L117" s="285"/>
      <c r="M117" s="285"/>
      <c r="N117" s="290"/>
      <c r="O117" s="290"/>
      <c r="P117" s="290" t="s">
        <v>393</v>
      </c>
      <c r="Q117" s="290"/>
      <c r="R117" s="290" t="s">
        <v>160</v>
      </c>
      <c r="S117" s="290" t="s">
        <v>160</v>
      </c>
      <c r="T117" s="285"/>
      <c r="U117" s="285"/>
      <c r="V117" s="285"/>
      <c r="W117" s="285"/>
      <c r="X117" s="285"/>
      <c r="Y117" s="137"/>
      <c r="Z117" s="137"/>
      <c r="AA117" s="137"/>
      <c r="AB117" s="103"/>
      <c r="AC117" s="95" t="str">
        <f t="shared" si="91"/>
        <v/>
      </c>
      <c r="AE117" s="95">
        <f t="shared" si="132"/>
        <v>1</v>
      </c>
      <c r="AG117" s="99"/>
      <c r="AH117" s="95">
        <f t="shared" si="133"/>
        <v>2</v>
      </c>
    </row>
    <row r="118" spans="2:54" ht="27" customHeight="1">
      <c r="B118" s="3" t="str">
        <f>取組ﾁｪｯｸｼｰﾄ改訂版!B118</f>
        <v>2 製品の出荷、販売後における環境負荷の削減</v>
      </c>
      <c r="D118" s="4"/>
      <c r="E118" s="74"/>
      <c r="F118" s="74"/>
      <c r="G118" s="74"/>
      <c r="H118" s="277">
        <f t="shared" ref="H118:Q118" si="134">(SUMPRODUCT((H110:H117="○")*($AC110:$AC117=1))*0.5+SUMPRODUCT((H110:H117="○")*($AC110:$AC117=0.5))*0.25+SUMPRODUCT((H110:H117="○")*($AC110:$AC117=0.1))*0.05+SUMPRODUCT((H110:H117="◎")*($AC110:$AC117=1))+SUMPRODUCT((H110:H117="◎")*($AC110:$AC117=0.5)*0.5)+SUMPRODUCT((H110:H117="◎")*($AC110:$AC117=0.1))*0.1)</f>
        <v>0</v>
      </c>
      <c r="I118" s="277">
        <f t="shared" si="134"/>
        <v>0</v>
      </c>
      <c r="J118" s="277">
        <f t="shared" si="134"/>
        <v>0</v>
      </c>
      <c r="K118" s="277">
        <f t="shared" si="134"/>
        <v>0</v>
      </c>
      <c r="L118" s="277">
        <f t="shared" si="134"/>
        <v>0</v>
      </c>
      <c r="M118" s="277">
        <f t="shared" si="134"/>
        <v>0</v>
      </c>
      <c r="N118" s="277">
        <f t="shared" si="134"/>
        <v>0</v>
      </c>
      <c r="O118" s="277">
        <f t="shared" si="134"/>
        <v>0</v>
      </c>
      <c r="P118" s="277">
        <f t="shared" si="134"/>
        <v>0</v>
      </c>
      <c r="Q118" s="277">
        <f t="shared" si="134"/>
        <v>0</v>
      </c>
      <c r="R118" s="277">
        <f>(SUMPRODUCT((R110:R117="○")*($AC110:$AC117=1))*0.5+SUMPRODUCT((R110:R117="○")*($AC110:$AC117=0.5))*0.25+SUMPRODUCT((R110:R117="○")*($AC110:$AC117=0.1))*0.05+SUMPRODUCT((R110:R117="◎")*($AC110:$AC117=1))+SUMPRODUCT((R110:R117="◎")*($AC110:$AC117=0.5)*0.5)+SUMPRODUCT((R110:R117="◎")*($AC110:$AC117=0.1))*0.1)</f>
        <v>0</v>
      </c>
      <c r="S118" s="277">
        <f t="shared" ref="S118:X118" si="135">(SUMPRODUCT((S110:S117="○")*($AC110:$AC117=1))*0.5+SUMPRODUCT((S110:S117="○")*($AC110:$AC117=0.5))*0.25+SUMPRODUCT((S110:S117="○")*($AC110:$AC117=0.1))*0.05+SUMPRODUCT((S110:S117="◎")*($AC110:$AC117=1))+SUMPRODUCT((S110:S117="◎")*($AC110:$AC117=0.5)*0.5)+SUMPRODUCT((S110:S117="◎")*($AC110:$AC117=0.1))*0.1)</f>
        <v>0</v>
      </c>
      <c r="T118" s="277">
        <f t="shared" si="135"/>
        <v>0</v>
      </c>
      <c r="U118" s="277">
        <f t="shared" si="135"/>
        <v>0</v>
      </c>
      <c r="V118" s="277">
        <f t="shared" si="135"/>
        <v>0</v>
      </c>
      <c r="W118" s="277">
        <f t="shared" si="135"/>
        <v>0</v>
      </c>
      <c r="X118" s="277">
        <f t="shared" si="135"/>
        <v>0</v>
      </c>
      <c r="Y118" s="138"/>
      <c r="Z118" s="138"/>
      <c r="AA118" s="138"/>
      <c r="AB118" s="104"/>
      <c r="AC118" s="95" t="str">
        <f t="shared" si="91"/>
        <v/>
      </c>
      <c r="AE118" s="101">
        <f>SUBTOTAL(9,AE110:AE117)</f>
        <v>8</v>
      </c>
      <c r="AH118" s="101">
        <f>SUM(AH110:AH117)</f>
        <v>17.5</v>
      </c>
      <c r="AI118" s="163">
        <f>IF(AE118=0,"",SUM(H118:X118)/AH118)</f>
        <v>0</v>
      </c>
      <c r="AL118" s="211">
        <f>IFERROR(H118/((SUMPRODUCT((H110:H117="○")*($AC110:$AC117=1))*0.5+SUMPRODUCT((H110:H117="○")*($AC110:$AC117=0.5))*0.5+SUMPRODUCT((H110:H117="○")*($AC110:$AC117=0.1))*0.5+SUMPRODUCT((H110:H117="◎")*($AC110:$AC117=1))+SUMPRODUCT((H110:H117="◎")*($AC110:$AC117=0.5)*0.5)+SUMPRODUCT((H110:H117="◎")*($AC110:$AC117=0.1))*0.1)),0)</f>
        <v>0</v>
      </c>
      <c r="AM118" s="211">
        <f t="shared" ref="AM118:BB118" si="136">IFERROR(I118/((SUMPRODUCT((I110:I117="○")*($AC110:$AC117=1))*0.5+SUMPRODUCT((I110:I117="○")*($AC110:$AC117=0.5))*0.5+SUMPRODUCT((I110:I117="○")*($AC110:$AC117=0.1))*0.5+SUMPRODUCT((I110:I117="◎")*($AC110:$AC117=1))+SUMPRODUCT((I110:I117="◎")*($AC110:$AC117=0.5)*0.5)+SUMPRODUCT((I110:I117="◎")*($AC110:$AC117=0.1))*0.1)),0)</f>
        <v>0</v>
      </c>
      <c r="AN118" s="211">
        <f t="shared" si="136"/>
        <v>0</v>
      </c>
      <c r="AO118" s="211">
        <f t="shared" si="136"/>
        <v>0</v>
      </c>
      <c r="AP118" s="211">
        <f t="shared" si="136"/>
        <v>0</v>
      </c>
      <c r="AQ118" s="211">
        <f t="shared" si="136"/>
        <v>0</v>
      </c>
      <c r="AR118" s="211">
        <f t="shared" si="136"/>
        <v>0</v>
      </c>
      <c r="AS118" s="211">
        <f t="shared" si="136"/>
        <v>0</v>
      </c>
      <c r="AT118" s="211">
        <f t="shared" si="136"/>
        <v>0</v>
      </c>
      <c r="AU118" s="211">
        <f t="shared" si="136"/>
        <v>0</v>
      </c>
      <c r="AV118" s="211">
        <f t="shared" si="136"/>
        <v>0</v>
      </c>
      <c r="AW118" s="211">
        <f t="shared" si="136"/>
        <v>0</v>
      </c>
      <c r="AX118" s="211">
        <f t="shared" si="136"/>
        <v>0</v>
      </c>
      <c r="AY118" s="211">
        <f t="shared" si="136"/>
        <v>0</v>
      </c>
      <c r="AZ118" s="211">
        <f t="shared" si="136"/>
        <v>0</v>
      </c>
      <c r="BA118" s="211">
        <f t="shared" si="136"/>
        <v>0</v>
      </c>
      <c r="BB118" s="211">
        <f t="shared" si="136"/>
        <v>0</v>
      </c>
    </row>
    <row r="119" spans="2:54" s="95" customFormat="1" ht="24.75" customHeight="1">
      <c r="B119" s="144">
        <f>取組ﾁｪｯｸｼｰﾄ改訂版!B119</f>
        <v>0</v>
      </c>
      <c r="C119" s="145"/>
      <c r="D119" s="146" t="s">
        <v>65</v>
      </c>
      <c r="E119" s="157" t="s">
        <v>360</v>
      </c>
      <c r="F119" s="158"/>
      <c r="G119" s="158"/>
      <c r="H119" s="286"/>
      <c r="I119" s="286"/>
      <c r="J119" s="288"/>
      <c r="K119" s="288"/>
      <c r="L119" s="288"/>
      <c r="M119" s="288"/>
      <c r="N119" s="288"/>
      <c r="O119" s="288"/>
      <c r="P119" s="288"/>
      <c r="Q119" s="288"/>
      <c r="R119" s="288"/>
      <c r="S119" s="288"/>
      <c r="T119" s="288" t="s">
        <v>393</v>
      </c>
      <c r="U119" s="286"/>
      <c r="V119" s="286"/>
      <c r="W119" s="286"/>
      <c r="X119" s="286"/>
      <c r="Y119" s="137"/>
      <c r="Z119" s="137"/>
      <c r="AA119" s="137"/>
      <c r="AB119" s="103"/>
      <c r="AC119" s="95" t="str">
        <f t="shared" si="91"/>
        <v/>
      </c>
      <c r="AD119" s="95">
        <f>SUM(AC119:AC122)</f>
        <v>0</v>
      </c>
      <c r="AE119" s="95">
        <f t="shared" ref="AE119:AE122" si="137">COUNTIF(B119,"○")+COUNTIF(B119,"△")+COUNTIF(B119,"×")+COUNTIF(B119,0)</f>
        <v>1</v>
      </c>
      <c r="AF119" s="95">
        <f>SUM(AE119:AE122)</f>
        <v>4</v>
      </c>
      <c r="AG119" s="99">
        <f>AD119/AF119</f>
        <v>0</v>
      </c>
      <c r="AH119" s="95">
        <f t="shared" si="133"/>
        <v>1</v>
      </c>
    </row>
    <row r="120" spans="2:54" s="95" customFormat="1" ht="24.75" customHeight="1">
      <c r="B120" s="144">
        <f>取組ﾁｪｯｸｼｰﾄ改訂版!B120</f>
        <v>0</v>
      </c>
      <c r="C120" s="145"/>
      <c r="D120" s="146" t="s">
        <v>66</v>
      </c>
      <c r="E120" s="149"/>
      <c r="F120" s="103"/>
      <c r="G120" s="103"/>
      <c r="H120" s="286"/>
      <c r="I120" s="286"/>
      <c r="J120" s="288"/>
      <c r="K120" s="288"/>
      <c r="L120" s="288"/>
      <c r="M120" s="288"/>
      <c r="N120" s="288"/>
      <c r="O120" s="288"/>
      <c r="P120" s="288"/>
      <c r="Q120" s="288"/>
      <c r="R120" s="288"/>
      <c r="S120" s="288"/>
      <c r="T120" s="288" t="s">
        <v>393</v>
      </c>
      <c r="U120" s="286"/>
      <c r="V120" s="286"/>
      <c r="W120" s="286"/>
      <c r="X120" s="286"/>
      <c r="Y120" s="137"/>
      <c r="Z120" s="137"/>
      <c r="AA120" s="137"/>
      <c r="AB120" s="103"/>
      <c r="AC120" s="95" t="str">
        <f t="shared" si="91"/>
        <v/>
      </c>
      <c r="AE120" s="95">
        <f t="shared" si="137"/>
        <v>1</v>
      </c>
      <c r="AG120" s="99"/>
      <c r="AH120" s="95">
        <f t="shared" si="133"/>
        <v>1</v>
      </c>
    </row>
    <row r="121" spans="2:54" s="95" customFormat="1" ht="24.75" customHeight="1">
      <c r="B121" s="144">
        <f>取組ﾁｪｯｸｼｰﾄ改訂版!B121</f>
        <v>0</v>
      </c>
      <c r="C121" s="150"/>
      <c r="D121" s="151" t="s">
        <v>67</v>
      </c>
      <c r="E121" s="149"/>
      <c r="F121" s="103"/>
      <c r="G121" s="103"/>
      <c r="H121" s="286"/>
      <c r="I121" s="286"/>
      <c r="J121" s="288"/>
      <c r="K121" s="288"/>
      <c r="L121" s="288"/>
      <c r="M121" s="288"/>
      <c r="N121" s="288"/>
      <c r="O121" s="288"/>
      <c r="P121" s="288"/>
      <c r="Q121" s="288"/>
      <c r="R121" s="288"/>
      <c r="S121" s="288" t="s">
        <v>160</v>
      </c>
      <c r="T121" s="288"/>
      <c r="U121" s="286"/>
      <c r="V121" s="286"/>
      <c r="W121" s="286"/>
      <c r="X121" s="286"/>
      <c r="Y121" s="137"/>
      <c r="Z121" s="137"/>
      <c r="AA121" s="137"/>
      <c r="AB121" s="103"/>
      <c r="AC121" s="95" t="str">
        <f t="shared" si="91"/>
        <v/>
      </c>
      <c r="AE121" s="95">
        <f t="shared" si="137"/>
        <v>1</v>
      </c>
      <c r="AG121" s="99"/>
      <c r="AH121" s="95">
        <f t="shared" si="133"/>
        <v>0.5</v>
      </c>
    </row>
    <row r="122" spans="2:54" s="95" customFormat="1" ht="24.75" customHeight="1">
      <c r="B122" s="144">
        <f>取組ﾁｪｯｸｼｰﾄ改訂版!B122</f>
        <v>0</v>
      </c>
      <c r="C122" s="152"/>
      <c r="D122" s="153" t="s">
        <v>68</v>
      </c>
      <c r="E122" s="154"/>
      <c r="F122" s="155"/>
      <c r="G122" s="155"/>
      <c r="H122" s="286"/>
      <c r="I122" s="286"/>
      <c r="J122" s="288"/>
      <c r="K122" s="288"/>
      <c r="L122" s="288"/>
      <c r="M122" s="288"/>
      <c r="N122" s="288"/>
      <c r="O122" s="288"/>
      <c r="P122" s="288"/>
      <c r="Q122" s="288"/>
      <c r="R122" s="288" t="s">
        <v>160</v>
      </c>
      <c r="S122" s="288" t="s">
        <v>160</v>
      </c>
      <c r="T122" s="288"/>
      <c r="U122" s="286"/>
      <c r="V122" s="286"/>
      <c r="W122" s="286"/>
      <c r="X122" s="286"/>
      <c r="Y122" s="137"/>
      <c r="Z122" s="137"/>
      <c r="AA122" s="137"/>
      <c r="AB122" s="103"/>
      <c r="AC122" s="95" t="str">
        <f t="shared" si="91"/>
        <v/>
      </c>
      <c r="AE122" s="95">
        <f t="shared" si="137"/>
        <v>1</v>
      </c>
      <c r="AG122" s="99"/>
      <c r="AH122" s="95">
        <f t="shared" si="133"/>
        <v>1</v>
      </c>
    </row>
    <row r="123" spans="2:54" s="101" customFormat="1" ht="24.75" customHeight="1">
      <c r="B123" s="101" t="str">
        <f>取組ﾁｪｯｸｼｰﾄ改訂版!B123</f>
        <v>3 製品（プライベートブランド商品を含む）に係る製品アセスメント等</v>
      </c>
      <c r="D123" s="159"/>
      <c r="E123" s="104"/>
      <c r="F123" s="104"/>
      <c r="G123" s="104"/>
      <c r="H123" s="278">
        <f t="shared" ref="H123:R123" si="138">(SUMPRODUCT((H119:H122="○")*($AC119:$AC122=1))*0.5+SUMPRODUCT((H119:H122="○")*($AC119:$AC122=0.5))*0.25+SUMPRODUCT((H119:H122="○")*($AC119:$AC122=0.1))*0.05+SUMPRODUCT((H119:H122="◎")*($AC119:$AC122=1))+SUMPRODUCT((H119:H122="◎")*($AC119:$AC122=0.5)*0.5)+SUMPRODUCT((H119:H122="◎")*($AC119:$AC122=0.1))*0.1)</f>
        <v>0</v>
      </c>
      <c r="I123" s="278">
        <f t="shared" si="138"/>
        <v>0</v>
      </c>
      <c r="J123" s="278">
        <f t="shared" si="138"/>
        <v>0</v>
      </c>
      <c r="K123" s="278">
        <f t="shared" si="138"/>
        <v>0</v>
      </c>
      <c r="L123" s="278">
        <f t="shared" si="138"/>
        <v>0</v>
      </c>
      <c r="M123" s="278">
        <f t="shared" si="138"/>
        <v>0</v>
      </c>
      <c r="N123" s="278">
        <f t="shared" si="138"/>
        <v>0</v>
      </c>
      <c r="O123" s="278">
        <f t="shared" si="138"/>
        <v>0</v>
      </c>
      <c r="P123" s="278">
        <f t="shared" si="138"/>
        <v>0</v>
      </c>
      <c r="Q123" s="278">
        <f t="shared" si="138"/>
        <v>0</v>
      </c>
      <c r="R123" s="278">
        <f t="shared" si="138"/>
        <v>0</v>
      </c>
      <c r="S123" s="278">
        <f>(SUMPRODUCT((S119:S122="○")*($AC119:$AC122=1))*0.5+SUMPRODUCT((S119:S122="○")*($AC119:$AC122=0.5))*0.25+SUMPRODUCT((S119:S122="○")*($AC119:$AC122=0.1))*0.05+SUMPRODUCT((S119:S122="◎")*($AC119:$AC122=1))+SUMPRODUCT((S119:S122="◎")*($AC119:$AC122=0.5)*0.5)+SUMPRODUCT((S119:S122="◎")*($AC119:$AC122=0.1))*0.1)</f>
        <v>0</v>
      </c>
      <c r="T123" s="278">
        <f t="shared" ref="T123:X123" si="139">(SUMPRODUCT((T119:T122="○")*($AC119:$AC122=1))*0.5+SUMPRODUCT((T119:T122="○")*($AC119:$AC122=0.5))*0.25+SUMPRODUCT((T119:T122="○")*($AC119:$AC122=0.1))*0.05+SUMPRODUCT((T119:T122="◎")*($AC119:$AC122=1))+SUMPRODUCT((T119:T122="◎")*($AC119:$AC122=0.5)*0.5)+SUMPRODUCT((T119:T122="◎")*($AC119:$AC122=0.1))*0.1)</f>
        <v>0</v>
      </c>
      <c r="U123" s="278">
        <f t="shared" si="139"/>
        <v>0</v>
      </c>
      <c r="V123" s="278">
        <f t="shared" si="139"/>
        <v>0</v>
      </c>
      <c r="W123" s="278">
        <f t="shared" si="139"/>
        <v>0</v>
      </c>
      <c r="X123" s="278">
        <f t="shared" si="139"/>
        <v>0</v>
      </c>
      <c r="Y123" s="138"/>
      <c r="Z123" s="138"/>
      <c r="AA123" s="138"/>
      <c r="AB123" s="104"/>
      <c r="AC123" s="95" t="str">
        <f t="shared" si="91"/>
        <v/>
      </c>
      <c r="AD123" s="95"/>
      <c r="AE123" s="101">
        <f>SUBTOTAL(9,AE119:AE122)</f>
        <v>4</v>
      </c>
      <c r="AG123" s="102"/>
      <c r="AH123" s="101">
        <f>SUM(AH119:AH122)</f>
        <v>3.5</v>
      </c>
      <c r="AI123" s="163">
        <f>IF(AE123=0,"",SUM(H123:X123)/AH123)</f>
        <v>0</v>
      </c>
      <c r="AL123" s="211">
        <f>IFERROR(H123/((SUMPRODUCT((H119:H122="○")*($AC119:$AC122=1))*0.5+SUMPRODUCT((H119:H122="○")*($AC119:$AC122=0.5))*0.5+SUMPRODUCT((H119:H122="○")*($AC119:$AC122=0.1))*0.5+SUMPRODUCT((H119:H122="◎")*($AC119:$AC122=1))+SUMPRODUCT((H119:H122="◎")*($AC119:$AC122=0.5)*0.5)+SUMPRODUCT((H119:H122="◎")*($AC119:$AC122=0.1))*0.1)),0)</f>
        <v>0</v>
      </c>
      <c r="AM123" s="211">
        <f t="shared" ref="AM123:BB123" si="140">IFERROR(I123/((SUMPRODUCT((I119:I122="○")*($AC119:$AC122=1))*0.5+SUMPRODUCT((I119:I122="○")*($AC119:$AC122=0.5))*0.5+SUMPRODUCT((I119:I122="○")*($AC119:$AC122=0.1))*0.5+SUMPRODUCT((I119:I122="◎")*($AC119:$AC122=1))+SUMPRODUCT((I119:I122="◎")*($AC119:$AC122=0.5)*0.5)+SUMPRODUCT((I119:I122="◎")*($AC119:$AC122=0.1))*0.1)),0)</f>
        <v>0</v>
      </c>
      <c r="AN123" s="211">
        <f t="shared" si="140"/>
        <v>0</v>
      </c>
      <c r="AO123" s="211">
        <f t="shared" si="140"/>
        <v>0</v>
      </c>
      <c r="AP123" s="211">
        <f t="shared" si="140"/>
        <v>0</v>
      </c>
      <c r="AQ123" s="211">
        <f t="shared" si="140"/>
        <v>0</v>
      </c>
      <c r="AR123" s="211">
        <f t="shared" si="140"/>
        <v>0</v>
      </c>
      <c r="AS123" s="211">
        <f t="shared" si="140"/>
        <v>0</v>
      </c>
      <c r="AT123" s="211">
        <f t="shared" si="140"/>
        <v>0</v>
      </c>
      <c r="AU123" s="211">
        <f t="shared" si="140"/>
        <v>0</v>
      </c>
      <c r="AV123" s="211">
        <f t="shared" si="140"/>
        <v>0</v>
      </c>
      <c r="AW123" s="211">
        <f t="shared" si="140"/>
        <v>0</v>
      </c>
      <c r="AX123" s="211">
        <f t="shared" si="140"/>
        <v>0</v>
      </c>
      <c r="AY123" s="211">
        <f t="shared" si="140"/>
        <v>0</v>
      </c>
      <c r="AZ123" s="211">
        <f t="shared" si="140"/>
        <v>0</v>
      </c>
      <c r="BA123" s="211">
        <f t="shared" si="140"/>
        <v>0</v>
      </c>
      <c r="BB123" s="211">
        <f t="shared" si="140"/>
        <v>0</v>
      </c>
    </row>
    <row r="124" spans="2:54" s="95" customFormat="1" ht="24.75" customHeight="1">
      <c r="B124" s="144">
        <f>取組ﾁｪｯｸｼｰﾄ改訂版!B124</f>
        <v>0</v>
      </c>
      <c r="C124" s="145"/>
      <c r="D124" s="146" t="s">
        <v>69</v>
      </c>
      <c r="E124" s="157" t="s">
        <v>362</v>
      </c>
      <c r="F124" s="158"/>
      <c r="G124" s="158"/>
      <c r="H124" s="286"/>
      <c r="I124" s="286"/>
      <c r="J124" s="288" t="s">
        <v>160</v>
      </c>
      <c r="K124" s="288"/>
      <c r="L124" s="288"/>
      <c r="M124" s="288"/>
      <c r="N124" s="288" t="s">
        <v>160</v>
      </c>
      <c r="O124" s="288"/>
      <c r="P124" s="288"/>
      <c r="Q124" s="288"/>
      <c r="R124" s="288" t="s">
        <v>160</v>
      </c>
      <c r="S124" s="288" t="s">
        <v>393</v>
      </c>
      <c r="T124" s="286"/>
      <c r="U124" s="286"/>
      <c r="V124" s="286"/>
      <c r="W124" s="286"/>
      <c r="X124" s="286"/>
      <c r="Y124" s="137"/>
      <c r="Z124" s="137"/>
      <c r="AA124" s="137"/>
      <c r="AB124" s="103"/>
      <c r="AC124" s="95" t="str">
        <f t="shared" si="91"/>
        <v/>
      </c>
      <c r="AD124" s="95">
        <f>SUM(AC124:AC128)</f>
        <v>0</v>
      </c>
      <c r="AE124" s="95">
        <f t="shared" ref="AE124:AE128" si="141">COUNTIF(B124,"○")+COUNTIF(B124,"△")+COUNTIF(B124,"×")+COUNTIF(B124,0)</f>
        <v>1</v>
      </c>
      <c r="AF124" s="95">
        <f>SUM(AE124:AE128)</f>
        <v>5</v>
      </c>
      <c r="AG124" s="99">
        <f>AD124/AF124</f>
        <v>0</v>
      </c>
      <c r="AH124" s="95">
        <f t="shared" si="133"/>
        <v>2.5</v>
      </c>
    </row>
    <row r="125" spans="2:54" ht="39" customHeight="1">
      <c r="B125" s="67">
        <f>取組ﾁｪｯｸｼｰﾄ改訂版!B125</f>
        <v>0</v>
      </c>
      <c r="C125" s="9"/>
      <c r="D125" s="10" t="s">
        <v>70</v>
      </c>
      <c r="E125" s="71"/>
      <c r="F125" s="70"/>
      <c r="G125" s="70"/>
      <c r="H125" s="286"/>
      <c r="I125" s="286"/>
      <c r="J125" s="288" t="s">
        <v>160</v>
      </c>
      <c r="K125" s="288"/>
      <c r="L125" s="288"/>
      <c r="M125" s="288"/>
      <c r="N125" s="288" t="s">
        <v>160</v>
      </c>
      <c r="O125" s="288"/>
      <c r="P125" s="288"/>
      <c r="Q125" s="288"/>
      <c r="R125" s="288" t="s">
        <v>160</v>
      </c>
      <c r="S125" s="288" t="s">
        <v>393</v>
      </c>
      <c r="T125" s="286"/>
      <c r="U125" s="286"/>
      <c r="V125" s="286"/>
      <c r="W125" s="286"/>
      <c r="X125" s="286"/>
      <c r="Y125" s="137"/>
      <c r="Z125" s="137"/>
      <c r="AA125" s="137"/>
      <c r="AB125" s="103"/>
      <c r="AC125" s="95" t="str">
        <f t="shared" si="91"/>
        <v/>
      </c>
      <c r="AE125" s="95">
        <f t="shared" si="141"/>
        <v>1</v>
      </c>
      <c r="AH125" s="95">
        <f t="shared" si="133"/>
        <v>2.5</v>
      </c>
    </row>
    <row r="126" spans="2:54" s="95" customFormat="1" ht="24.75" customHeight="1">
      <c r="B126" s="144">
        <f>取組ﾁｪｯｸｼｰﾄ改訂版!B126</f>
        <v>0</v>
      </c>
      <c r="D126" s="156" t="s">
        <v>71</v>
      </c>
      <c r="E126" s="149"/>
      <c r="F126" s="103"/>
      <c r="G126" s="103"/>
      <c r="H126" s="286"/>
      <c r="I126" s="286"/>
      <c r="J126" s="288" t="s">
        <v>160</v>
      </c>
      <c r="K126" s="288"/>
      <c r="L126" s="288"/>
      <c r="M126" s="288"/>
      <c r="N126" s="288" t="s">
        <v>160</v>
      </c>
      <c r="O126" s="288"/>
      <c r="P126" s="288"/>
      <c r="Q126" s="288"/>
      <c r="R126" s="288" t="s">
        <v>160</v>
      </c>
      <c r="S126" s="288" t="s">
        <v>393</v>
      </c>
      <c r="T126" s="286"/>
      <c r="U126" s="286"/>
      <c r="V126" s="286"/>
      <c r="W126" s="286"/>
      <c r="X126" s="286"/>
      <c r="Y126" s="137"/>
      <c r="Z126" s="137"/>
      <c r="AA126" s="137"/>
      <c r="AB126" s="103"/>
      <c r="AC126" s="95" t="str">
        <f t="shared" si="91"/>
        <v/>
      </c>
      <c r="AE126" s="95">
        <f t="shared" si="141"/>
        <v>1</v>
      </c>
      <c r="AG126" s="99"/>
      <c r="AH126" s="95">
        <f t="shared" si="133"/>
        <v>2.5</v>
      </c>
    </row>
    <row r="127" spans="2:54" s="95" customFormat="1" ht="24.75" customHeight="1">
      <c r="B127" s="144">
        <f>取組ﾁｪｯｸｼｰﾄ改訂版!B127</f>
        <v>0</v>
      </c>
      <c r="C127" s="150"/>
      <c r="D127" s="151" t="s">
        <v>72</v>
      </c>
      <c r="E127" s="149"/>
      <c r="F127" s="103"/>
      <c r="G127" s="103"/>
      <c r="H127" s="286"/>
      <c r="I127" s="286"/>
      <c r="J127" s="288" t="s">
        <v>160</v>
      </c>
      <c r="K127" s="288"/>
      <c r="L127" s="288"/>
      <c r="M127" s="288"/>
      <c r="N127" s="288" t="s">
        <v>160</v>
      </c>
      <c r="O127" s="288"/>
      <c r="P127" s="288"/>
      <c r="Q127" s="288"/>
      <c r="R127" s="288" t="s">
        <v>160</v>
      </c>
      <c r="S127" s="288" t="s">
        <v>393</v>
      </c>
      <c r="T127" s="286"/>
      <c r="U127" s="286"/>
      <c r="V127" s="286"/>
      <c r="W127" s="286"/>
      <c r="X127" s="286"/>
      <c r="Y127" s="137"/>
      <c r="Z127" s="137"/>
      <c r="AA127" s="137"/>
      <c r="AB127" s="103"/>
      <c r="AC127" s="95" t="str">
        <f t="shared" si="91"/>
        <v/>
      </c>
      <c r="AE127" s="95">
        <f t="shared" si="141"/>
        <v>1</v>
      </c>
      <c r="AG127" s="99"/>
      <c r="AH127" s="95">
        <f t="shared" si="133"/>
        <v>2.5</v>
      </c>
    </row>
    <row r="128" spans="2:54" s="95" customFormat="1" ht="24.75" customHeight="1">
      <c r="B128" s="144">
        <f>取組ﾁｪｯｸｼｰﾄ改訂版!B128</f>
        <v>0</v>
      </c>
      <c r="C128" s="152"/>
      <c r="D128" s="153" t="s">
        <v>73</v>
      </c>
      <c r="E128" s="154"/>
      <c r="F128" s="155"/>
      <c r="G128" s="155"/>
      <c r="H128" s="286"/>
      <c r="I128" s="286"/>
      <c r="J128" s="288" t="s">
        <v>160</v>
      </c>
      <c r="K128" s="288"/>
      <c r="L128" s="288"/>
      <c r="M128" s="288"/>
      <c r="N128" s="288" t="s">
        <v>160</v>
      </c>
      <c r="O128" s="288"/>
      <c r="P128" s="288"/>
      <c r="Q128" s="288"/>
      <c r="R128" s="288" t="s">
        <v>160</v>
      </c>
      <c r="S128" s="288" t="s">
        <v>393</v>
      </c>
      <c r="T128" s="286"/>
      <c r="U128" s="286"/>
      <c r="V128" s="286"/>
      <c r="W128" s="286"/>
      <c r="X128" s="286"/>
      <c r="Y128" s="137"/>
      <c r="Z128" s="137"/>
      <c r="AA128" s="137"/>
      <c r="AB128" s="103"/>
      <c r="AC128" s="95" t="str">
        <f t="shared" si="91"/>
        <v/>
      </c>
      <c r="AE128" s="95">
        <f t="shared" si="141"/>
        <v>1</v>
      </c>
      <c r="AG128" s="99"/>
      <c r="AH128" s="95">
        <f t="shared" si="133"/>
        <v>2.5</v>
      </c>
    </row>
    <row r="129" spans="2:54" s="3" customFormat="1" ht="27" customHeight="1">
      <c r="B129" s="3" t="str">
        <f>取組ﾁｪｯｸｼｰﾄ改訂版!B129</f>
        <v>4 環境保全型商品等の販売及び消費者に対する情報提供</v>
      </c>
      <c r="D129" s="4"/>
      <c r="E129" s="74"/>
      <c r="F129" s="74"/>
      <c r="G129" s="74"/>
      <c r="H129" s="278">
        <f t="shared" ref="H129" si="142">(SUMPRODUCT((H124:H128="○")*($AC124:$AC128=1))*0.5+SUMPRODUCT((H124:H128="○")*($AC124:$AC128=0.5))*0.25+SUMPRODUCT((H124:H128="○")*($AC124:$AC128=0.1))*0.05+SUMPRODUCT((H124:H128="◎")*($AC124:$AC128=1))+SUMPRODUCT((H124:H128="◎")*($AC124:$AC128=0.5)*0.5)+SUMPRODUCT((H124:H128="◎")*($AC124:$AC128=0.1))*0.1)</f>
        <v>0</v>
      </c>
      <c r="I129" s="278">
        <f t="shared" ref="I129" si="143">(SUMPRODUCT((I124:I128="○")*($AC124:$AC128=1))*0.5+SUMPRODUCT((I124:I128="○")*($AC124:$AC128=0.5))*0.25+SUMPRODUCT((I124:I128="○")*($AC124:$AC128=0.1))*0.05+SUMPRODUCT((I124:I128="◎")*($AC124:$AC128=1))+SUMPRODUCT((I124:I128="◎")*($AC124:$AC128=0.5)*0.5)+SUMPRODUCT((I124:I128="◎")*($AC124:$AC128=0.1))*0.1)</f>
        <v>0</v>
      </c>
      <c r="J129" s="278">
        <f t="shared" ref="J129" si="144">(SUMPRODUCT((J124:J128="○")*($AC124:$AC128=1))*0.5+SUMPRODUCT((J124:J128="○")*($AC124:$AC128=0.5))*0.25+SUMPRODUCT((J124:J128="○")*($AC124:$AC128=0.1))*0.05+SUMPRODUCT((J124:J128="◎")*($AC124:$AC128=1))+SUMPRODUCT((J124:J128="◎")*($AC124:$AC128=0.5)*0.5)+SUMPRODUCT((J124:J128="◎")*($AC124:$AC128=0.1))*0.1)</f>
        <v>0</v>
      </c>
      <c r="K129" s="278">
        <f t="shared" ref="K129" si="145">(SUMPRODUCT((K124:K128="○")*($AC124:$AC128=1))*0.5+SUMPRODUCT((K124:K128="○")*($AC124:$AC128=0.5))*0.25+SUMPRODUCT((K124:K128="○")*($AC124:$AC128=0.1))*0.05+SUMPRODUCT((K124:K128="◎")*($AC124:$AC128=1))+SUMPRODUCT((K124:K128="◎")*($AC124:$AC128=0.5)*0.5)+SUMPRODUCT((K124:K128="◎")*($AC124:$AC128=0.1))*0.1)</f>
        <v>0</v>
      </c>
      <c r="L129" s="278">
        <f t="shared" ref="L129" si="146">(SUMPRODUCT((L124:L128="○")*($AC124:$AC128=1))*0.5+SUMPRODUCT((L124:L128="○")*($AC124:$AC128=0.5))*0.25+SUMPRODUCT((L124:L128="○")*($AC124:$AC128=0.1))*0.05+SUMPRODUCT((L124:L128="◎")*($AC124:$AC128=1))+SUMPRODUCT((L124:L128="◎")*($AC124:$AC128=0.5)*0.5)+SUMPRODUCT((L124:L128="◎")*($AC124:$AC128=0.1))*0.1)</f>
        <v>0</v>
      </c>
      <c r="M129" s="278">
        <f t="shared" ref="M129" si="147">(SUMPRODUCT((M124:M128="○")*($AC124:$AC128=1))*0.5+SUMPRODUCT((M124:M128="○")*($AC124:$AC128=0.5))*0.25+SUMPRODUCT((M124:M128="○")*($AC124:$AC128=0.1))*0.05+SUMPRODUCT((M124:M128="◎")*($AC124:$AC128=1))+SUMPRODUCT((M124:M128="◎")*($AC124:$AC128=0.5)*0.5)+SUMPRODUCT((M124:M128="◎")*($AC124:$AC128=0.1))*0.1)</f>
        <v>0</v>
      </c>
      <c r="N129" s="278">
        <f t="shared" ref="N129" si="148">(SUMPRODUCT((N124:N128="○")*($AC124:$AC128=1))*0.5+SUMPRODUCT((N124:N128="○")*($AC124:$AC128=0.5))*0.25+SUMPRODUCT((N124:N128="○")*($AC124:$AC128=0.1))*0.05+SUMPRODUCT((N124:N128="◎")*($AC124:$AC128=1))+SUMPRODUCT((N124:N128="◎")*($AC124:$AC128=0.5)*0.5)+SUMPRODUCT((N124:N128="◎")*($AC124:$AC128=0.1))*0.1)</f>
        <v>0</v>
      </c>
      <c r="O129" s="278">
        <f t="shared" ref="O129" si="149">(SUMPRODUCT((O124:O128="○")*($AC124:$AC128=1))*0.5+SUMPRODUCT((O124:O128="○")*($AC124:$AC128=0.5))*0.25+SUMPRODUCT((O124:O128="○")*($AC124:$AC128=0.1))*0.05+SUMPRODUCT((O124:O128="◎")*($AC124:$AC128=1))+SUMPRODUCT((O124:O128="◎")*($AC124:$AC128=0.5)*0.5)+SUMPRODUCT((O124:O128="◎")*($AC124:$AC128=0.1))*0.1)</f>
        <v>0</v>
      </c>
      <c r="P129" s="278">
        <f t="shared" ref="P129" si="150">(SUMPRODUCT((P124:P128="○")*($AC124:$AC128=1))*0.5+SUMPRODUCT((P124:P128="○")*($AC124:$AC128=0.5))*0.25+SUMPRODUCT((P124:P128="○")*($AC124:$AC128=0.1))*0.05+SUMPRODUCT((P124:P128="◎")*($AC124:$AC128=1))+SUMPRODUCT((P124:P128="◎")*($AC124:$AC128=0.5)*0.5)+SUMPRODUCT((P124:P128="◎")*($AC124:$AC128=0.1))*0.1)</f>
        <v>0</v>
      </c>
      <c r="Q129" s="278">
        <f t="shared" ref="Q129" si="151">(SUMPRODUCT((Q124:Q128="○")*($AC124:$AC128=1))*0.5+SUMPRODUCT((Q124:Q128="○")*($AC124:$AC128=0.5))*0.25+SUMPRODUCT((Q124:Q128="○")*($AC124:$AC128=0.1))*0.05+SUMPRODUCT((Q124:Q128="◎")*($AC124:$AC128=1))+SUMPRODUCT((Q124:Q128="◎")*($AC124:$AC128=0.5)*0.5)+SUMPRODUCT((Q124:Q128="◎")*($AC124:$AC128=0.1))*0.1)</f>
        <v>0</v>
      </c>
      <c r="R129" s="278">
        <f t="shared" ref="R129" si="152">(SUMPRODUCT((R124:R128="○")*($AC124:$AC128=1))*0.5+SUMPRODUCT((R124:R128="○")*($AC124:$AC128=0.5))*0.25+SUMPRODUCT((R124:R128="○")*($AC124:$AC128=0.1))*0.05+SUMPRODUCT((R124:R128="◎")*($AC124:$AC128=1))+SUMPRODUCT((R124:R128="◎")*($AC124:$AC128=0.5)*0.5)+SUMPRODUCT((R124:R128="◎")*($AC124:$AC128=0.1))*0.1)</f>
        <v>0</v>
      </c>
      <c r="S129" s="278">
        <f t="shared" ref="S129" si="153">(SUMPRODUCT((S124:S128="○")*($AC124:$AC128=1))*0.5+SUMPRODUCT((S124:S128="○")*($AC124:$AC128=0.5))*0.25+SUMPRODUCT((S124:S128="○")*($AC124:$AC128=0.1))*0.05+SUMPRODUCT((S124:S128="◎")*($AC124:$AC128=1))+SUMPRODUCT((S124:S128="◎")*($AC124:$AC128=0.5)*0.5)+SUMPRODUCT((S124:S128="◎")*($AC124:$AC128=0.1))*0.1)</f>
        <v>0</v>
      </c>
      <c r="T129" s="278">
        <f t="shared" ref="T129" si="154">(SUMPRODUCT((T124:T128="○")*($AC124:$AC128=1))*0.5+SUMPRODUCT((T124:T128="○")*($AC124:$AC128=0.5))*0.25+SUMPRODUCT((T124:T128="○")*($AC124:$AC128=0.1))*0.05+SUMPRODUCT((T124:T128="◎")*($AC124:$AC128=1))+SUMPRODUCT((T124:T128="◎")*($AC124:$AC128=0.5)*0.5)+SUMPRODUCT((T124:T128="◎")*($AC124:$AC128=0.1))*0.1)</f>
        <v>0</v>
      </c>
      <c r="U129" s="278">
        <f t="shared" ref="U129" si="155">(SUMPRODUCT((U124:U128="○")*($AC124:$AC128=1))*0.5+SUMPRODUCT((U124:U128="○")*($AC124:$AC128=0.5))*0.25+SUMPRODUCT((U124:U128="○")*($AC124:$AC128=0.1))*0.05+SUMPRODUCT((U124:U128="◎")*($AC124:$AC128=1))+SUMPRODUCT((U124:U128="◎")*($AC124:$AC128=0.5)*0.5)+SUMPRODUCT((U124:U128="◎")*($AC124:$AC128=0.1))*0.1)</f>
        <v>0</v>
      </c>
      <c r="V129" s="278">
        <f t="shared" ref="V129" si="156">(SUMPRODUCT((V124:V128="○")*($AC124:$AC128=1))*0.5+SUMPRODUCT((V124:V128="○")*($AC124:$AC128=0.5))*0.25+SUMPRODUCT((V124:V128="○")*($AC124:$AC128=0.1))*0.05+SUMPRODUCT((V124:V128="◎")*($AC124:$AC128=1))+SUMPRODUCT((V124:V128="◎")*($AC124:$AC128=0.5)*0.5)+SUMPRODUCT((V124:V128="◎")*($AC124:$AC128=0.1))*0.1)</f>
        <v>0</v>
      </c>
      <c r="W129" s="278">
        <f t="shared" ref="W129" si="157">(SUMPRODUCT((W124:W128="○")*($AC124:$AC128=1))*0.5+SUMPRODUCT((W124:W128="○")*($AC124:$AC128=0.5))*0.25+SUMPRODUCT((W124:W128="○")*($AC124:$AC128=0.1))*0.05+SUMPRODUCT((W124:W128="◎")*($AC124:$AC128=1))+SUMPRODUCT((W124:W128="◎")*($AC124:$AC128=0.5)*0.5)+SUMPRODUCT((W124:W128="◎")*($AC124:$AC128=0.1))*0.1)</f>
        <v>0</v>
      </c>
      <c r="X129" s="278">
        <f t="shared" ref="X129" si="158">(SUMPRODUCT((X124:X128="○")*($AC124:$AC128=1))*0.5+SUMPRODUCT((X124:X128="○")*($AC124:$AC128=0.5))*0.25+SUMPRODUCT((X124:X128="○")*($AC124:$AC128=0.1))*0.05+SUMPRODUCT((X124:X128="◎")*($AC124:$AC128=1))+SUMPRODUCT((X124:X128="◎")*($AC124:$AC128=0.5)*0.5)+SUMPRODUCT((X124:X128="◎")*($AC124:$AC128=0.1))*0.1)</f>
        <v>0</v>
      </c>
      <c r="Y129" s="138"/>
      <c r="Z129" s="138"/>
      <c r="AA129" s="138"/>
      <c r="AB129" s="104"/>
      <c r="AC129" s="95" t="str">
        <f t="shared" si="91"/>
        <v/>
      </c>
      <c r="AD129" s="95"/>
      <c r="AE129" s="101">
        <f>SUBTOTAL(9,AE124:AE128)</f>
        <v>5</v>
      </c>
      <c r="AF129" s="101"/>
      <c r="AG129" s="102"/>
      <c r="AH129" s="101">
        <f>SUM(AH124:AH128)</f>
        <v>12.5</v>
      </c>
      <c r="AI129" s="163">
        <f>IF(AE129=0,"",SUM(H129:X129)/AH129)</f>
        <v>0</v>
      </c>
      <c r="AJ129" s="101"/>
      <c r="AK129" s="101"/>
      <c r="AL129" s="211">
        <f>IFERROR(H129/((SUMPRODUCT((H124:H128="○")*($AC124:$AC128=1))*0.5+SUMPRODUCT((H124:H128="○")*($AC124:$AC128=0.5))*0.5+SUMPRODUCT((H124:H128="○")*($AC124:$AC128=0.1))*0.5+SUMPRODUCT((H124:H128="◎")*($AC124:$AC128=1))+SUMPRODUCT((H124:H128="◎")*($AC124:$AC128=0.5)*0.5)+SUMPRODUCT((H124:H128="◎")*($AC124:$AC128=0.1))*0.1)),0)</f>
        <v>0</v>
      </c>
      <c r="AM129" s="211">
        <f t="shared" ref="AM129" si="159">IFERROR(I129/((SUMPRODUCT((I124:I128="○")*($AC124:$AC128=1))*0.5+SUMPRODUCT((I124:I128="○")*($AC124:$AC128=0.5))*0.5+SUMPRODUCT((I124:I128="○")*($AC124:$AC128=0.1))*0.5+SUMPRODUCT((I124:I128="◎")*($AC124:$AC128=1))+SUMPRODUCT((I124:I128="◎")*($AC124:$AC128=0.5)*0.5)+SUMPRODUCT((I124:I128="◎")*($AC124:$AC128=0.1))*0.1)),0)</f>
        <v>0</v>
      </c>
      <c r="AN129" s="211">
        <f t="shared" ref="AN129" si="160">IFERROR(J129/((SUMPRODUCT((J124:J128="○")*($AC124:$AC128=1))*0.5+SUMPRODUCT((J124:J128="○")*($AC124:$AC128=0.5))*0.5+SUMPRODUCT((J124:J128="○")*($AC124:$AC128=0.1))*0.5+SUMPRODUCT((J124:J128="◎")*($AC124:$AC128=1))+SUMPRODUCT((J124:J128="◎")*($AC124:$AC128=0.5)*0.5)+SUMPRODUCT((J124:J128="◎")*($AC124:$AC128=0.1))*0.1)),0)</f>
        <v>0</v>
      </c>
      <c r="AO129" s="211">
        <f t="shared" ref="AO129" si="161">IFERROR(K129/((SUMPRODUCT((K124:K128="○")*($AC124:$AC128=1))*0.5+SUMPRODUCT((K124:K128="○")*($AC124:$AC128=0.5))*0.5+SUMPRODUCT((K124:K128="○")*($AC124:$AC128=0.1))*0.5+SUMPRODUCT((K124:K128="◎")*($AC124:$AC128=1))+SUMPRODUCT((K124:K128="◎")*($AC124:$AC128=0.5)*0.5)+SUMPRODUCT((K124:K128="◎")*($AC124:$AC128=0.1))*0.1)),0)</f>
        <v>0</v>
      </c>
      <c r="AP129" s="211">
        <f t="shared" ref="AP129" si="162">IFERROR(L129/((SUMPRODUCT((L124:L128="○")*($AC124:$AC128=1))*0.5+SUMPRODUCT((L124:L128="○")*($AC124:$AC128=0.5))*0.5+SUMPRODUCT((L124:L128="○")*($AC124:$AC128=0.1))*0.5+SUMPRODUCT((L124:L128="◎")*($AC124:$AC128=1))+SUMPRODUCT((L124:L128="◎")*($AC124:$AC128=0.5)*0.5)+SUMPRODUCT((L124:L128="◎")*($AC124:$AC128=0.1))*0.1)),0)</f>
        <v>0</v>
      </c>
      <c r="AQ129" s="211">
        <f t="shared" ref="AQ129" si="163">IFERROR(M129/((SUMPRODUCT((M124:M128="○")*($AC124:$AC128=1))*0.5+SUMPRODUCT((M124:M128="○")*($AC124:$AC128=0.5))*0.5+SUMPRODUCT((M124:M128="○")*($AC124:$AC128=0.1))*0.5+SUMPRODUCT((M124:M128="◎")*($AC124:$AC128=1))+SUMPRODUCT((M124:M128="◎")*($AC124:$AC128=0.5)*0.5)+SUMPRODUCT((M124:M128="◎")*($AC124:$AC128=0.1))*0.1)),0)</f>
        <v>0</v>
      </c>
      <c r="AR129" s="211">
        <f t="shared" ref="AR129" si="164">IFERROR(N129/((SUMPRODUCT((N124:N128="○")*($AC124:$AC128=1))*0.5+SUMPRODUCT((N124:N128="○")*($AC124:$AC128=0.5))*0.5+SUMPRODUCT((N124:N128="○")*($AC124:$AC128=0.1))*0.5+SUMPRODUCT((N124:N128="◎")*($AC124:$AC128=1))+SUMPRODUCT((N124:N128="◎")*($AC124:$AC128=0.5)*0.5)+SUMPRODUCT((N124:N128="◎")*($AC124:$AC128=0.1))*0.1)),0)</f>
        <v>0</v>
      </c>
      <c r="AS129" s="211">
        <f t="shared" ref="AS129" si="165">IFERROR(O129/((SUMPRODUCT((O124:O128="○")*($AC124:$AC128=1))*0.5+SUMPRODUCT((O124:O128="○")*($AC124:$AC128=0.5))*0.5+SUMPRODUCT((O124:O128="○")*($AC124:$AC128=0.1))*0.5+SUMPRODUCT((O124:O128="◎")*($AC124:$AC128=1))+SUMPRODUCT((O124:O128="◎")*($AC124:$AC128=0.5)*0.5)+SUMPRODUCT((O124:O128="◎")*($AC124:$AC128=0.1))*0.1)),0)</f>
        <v>0</v>
      </c>
      <c r="AT129" s="211">
        <f t="shared" ref="AT129" si="166">IFERROR(P129/((SUMPRODUCT((P124:P128="○")*($AC124:$AC128=1))*0.5+SUMPRODUCT((P124:P128="○")*($AC124:$AC128=0.5))*0.5+SUMPRODUCT((P124:P128="○")*($AC124:$AC128=0.1))*0.5+SUMPRODUCT((P124:P128="◎")*($AC124:$AC128=1))+SUMPRODUCT((P124:P128="◎")*($AC124:$AC128=0.5)*0.5)+SUMPRODUCT((P124:P128="◎")*($AC124:$AC128=0.1))*0.1)),0)</f>
        <v>0</v>
      </c>
      <c r="AU129" s="211">
        <f t="shared" ref="AU129" si="167">IFERROR(Q129/((SUMPRODUCT((Q124:Q128="○")*($AC124:$AC128=1))*0.5+SUMPRODUCT((Q124:Q128="○")*($AC124:$AC128=0.5))*0.5+SUMPRODUCT((Q124:Q128="○")*($AC124:$AC128=0.1))*0.5+SUMPRODUCT((Q124:Q128="◎")*($AC124:$AC128=1))+SUMPRODUCT((Q124:Q128="◎")*($AC124:$AC128=0.5)*0.5)+SUMPRODUCT((Q124:Q128="◎")*($AC124:$AC128=0.1))*0.1)),0)</f>
        <v>0</v>
      </c>
      <c r="AV129" s="211">
        <f t="shared" ref="AV129" si="168">IFERROR(R129/((SUMPRODUCT((R124:R128="○")*($AC124:$AC128=1))*0.5+SUMPRODUCT((R124:R128="○")*($AC124:$AC128=0.5))*0.5+SUMPRODUCT((R124:R128="○")*($AC124:$AC128=0.1))*0.5+SUMPRODUCT((R124:R128="◎")*($AC124:$AC128=1))+SUMPRODUCT((R124:R128="◎")*($AC124:$AC128=0.5)*0.5)+SUMPRODUCT((R124:R128="◎")*($AC124:$AC128=0.1))*0.1)),0)</f>
        <v>0</v>
      </c>
      <c r="AW129" s="211">
        <f t="shared" ref="AW129" si="169">IFERROR(S129/((SUMPRODUCT((S124:S128="○")*($AC124:$AC128=1))*0.5+SUMPRODUCT((S124:S128="○")*($AC124:$AC128=0.5))*0.5+SUMPRODUCT((S124:S128="○")*($AC124:$AC128=0.1))*0.5+SUMPRODUCT((S124:S128="◎")*($AC124:$AC128=1))+SUMPRODUCT((S124:S128="◎")*($AC124:$AC128=0.5)*0.5)+SUMPRODUCT((S124:S128="◎")*($AC124:$AC128=0.1))*0.1)),0)</f>
        <v>0</v>
      </c>
      <c r="AX129" s="211">
        <f t="shared" ref="AX129" si="170">IFERROR(T129/((SUMPRODUCT((T124:T128="○")*($AC124:$AC128=1))*0.5+SUMPRODUCT((T124:T128="○")*($AC124:$AC128=0.5))*0.5+SUMPRODUCT((T124:T128="○")*($AC124:$AC128=0.1))*0.5+SUMPRODUCT((T124:T128="◎")*($AC124:$AC128=1))+SUMPRODUCT((T124:T128="◎")*($AC124:$AC128=0.5)*0.5)+SUMPRODUCT((T124:T128="◎")*($AC124:$AC128=0.1))*0.1)),0)</f>
        <v>0</v>
      </c>
      <c r="AY129" s="211">
        <f t="shared" ref="AY129" si="171">IFERROR(U129/((SUMPRODUCT((U124:U128="○")*($AC124:$AC128=1))*0.5+SUMPRODUCT((U124:U128="○")*($AC124:$AC128=0.5))*0.5+SUMPRODUCT((U124:U128="○")*($AC124:$AC128=0.1))*0.5+SUMPRODUCT((U124:U128="◎")*($AC124:$AC128=1))+SUMPRODUCT((U124:U128="◎")*($AC124:$AC128=0.5)*0.5)+SUMPRODUCT((U124:U128="◎")*($AC124:$AC128=0.1))*0.1)),0)</f>
        <v>0</v>
      </c>
      <c r="AZ129" s="211">
        <f t="shared" ref="AZ129" si="172">IFERROR(V129/((SUMPRODUCT((V124:V128="○")*($AC124:$AC128=1))*0.5+SUMPRODUCT((V124:V128="○")*($AC124:$AC128=0.5))*0.5+SUMPRODUCT((V124:V128="○")*($AC124:$AC128=0.1))*0.5+SUMPRODUCT((V124:V128="◎")*($AC124:$AC128=1))+SUMPRODUCT((V124:V128="◎")*($AC124:$AC128=0.5)*0.5)+SUMPRODUCT((V124:V128="◎")*($AC124:$AC128=0.1))*0.1)),0)</f>
        <v>0</v>
      </c>
      <c r="BA129" s="211">
        <f t="shared" ref="BA129" si="173">IFERROR(W129/((SUMPRODUCT((W124:W128="○")*($AC124:$AC128=1))*0.5+SUMPRODUCT((W124:W128="○")*($AC124:$AC128=0.5))*0.5+SUMPRODUCT((W124:W128="○")*($AC124:$AC128=0.1))*0.5+SUMPRODUCT((W124:W128="◎")*($AC124:$AC128=1))+SUMPRODUCT((W124:W128="◎")*($AC124:$AC128=0.5)*0.5)+SUMPRODUCT((W124:W128="◎")*($AC124:$AC128=0.1))*0.1)),0)</f>
        <v>0</v>
      </c>
      <c r="BB129" s="211">
        <f t="shared" ref="BB129" si="174">IFERROR(X129/((SUMPRODUCT((X124:X128="○")*($AC124:$AC128=1))*0.5+SUMPRODUCT((X124:X128="○")*($AC124:$AC128=0.5))*0.5+SUMPRODUCT((X124:X128="○")*($AC124:$AC128=0.1))*0.5+SUMPRODUCT((X124:X128="◎")*($AC124:$AC128=1))+SUMPRODUCT((X124:X128="◎")*($AC124:$AC128=0.5)*0.5)+SUMPRODUCT((X124:X128="◎")*($AC124:$AC128=0.1))*0.1)),0)</f>
        <v>0</v>
      </c>
    </row>
    <row r="130" spans="2:54" ht="27" customHeight="1">
      <c r="B130" s="67">
        <f>取組ﾁｪｯｸｼｰﾄ改訂版!B130</f>
        <v>0</v>
      </c>
      <c r="C130" s="14"/>
      <c r="D130" s="15" t="s">
        <v>74</v>
      </c>
      <c r="E130" s="87" t="s">
        <v>363</v>
      </c>
      <c r="F130" s="69"/>
      <c r="G130" s="69"/>
      <c r="H130" s="286"/>
      <c r="I130" s="286"/>
      <c r="J130" s="288"/>
      <c r="K130" s="288"/>
      <c r="L130" s="288"/>
      <c r="M130" s="288"/>
      <c r="N130" s="288"/>
      <c r="O130" s="288"/>
      <c r="P130" s="288"/>
      <c r="Q130" s="288"/>
      <c r="R130" s="288" t="s">
        <v>160</v>
      </c>
      <c r="S130" s="288" t="s">
        <v>393</v>
      </c>
      <c r="T130" s="286"/>
      <c r="U130" s="286"/>
      <c r="V130" s="286"/>
      <c r="W130" s="286"/>
      <c r="X130" s="286"/>
      <c r="Y130" s="137"/>
      <c r="Z130" s="137"/>
      <c r="AA130" s="137"/>
      <c r="AB130" s="103"/>
      <c r="AC130" s="95" t="str">
        <f t="shared" si="91"/>
        <v/>
      </c>
      <c r="AD130" s="95">
        <f>SUM(AC130:AC133)</f>
        <v>0</v>
      </c>
      <c r="AE130" s="95">
        <f t="shared" ref="AE130:AE133" si="175">COUNTIF(B130,"○")+COUNTIF(B130,"△")+COUNTIF(B130,"×")+COUNTIF(B130,0)</f>
        <v>1</v>
      </c>
      <c r="AF130" s="95">
        <f>SUM(AE130:AE133)</f>
        <v>4</v>
      </c>
      <c r="AG130" s="99">
        <f>AD130/AF130</f>
        <v>0</v>
      </c>
      <c r="AH130" s="95">
        <f t="shared" si="133"/>
        <v>1.5</v>
      </c>
    </row>
    <row r="131" spans="2:54" s="95" customFormat="1" ht="24.75" customHeight="1">
      <c r="B131" s="144">
        <f>取組ﾁｪｯｸｼｰﾄ改訂版!B131</f>
        <v>0</v>
      </c>
      <c r="C131" s="145"/>
      <c r="D131" s="146" t="s">
        <v>75</v>
      </c>
      <c r="E131" s="149"/>
      <c r="F131" s="103"/>
      <c r="G131" s="103"/>
      <c r="H131" s="286"/>
      <c r="I131" s="286"/>
      <c r="J131" s="288"/>
      <c r="K131" s="288"/>
      <c r="L131" s="288"/>
      <c r="M131" s="288"/>
      <c r="N131" s="288"/>
      <c r="O131" s="288"/>
      <c r="P131" s="288"/>
      <c r="Q131" s="288"/>
      <c r="R131" s="288" t="s">
        <v>160</v>
      </c>
      <c r="S131" s="288" t="s">
        <v>393</v>
      </c>
      <c r="T131" s="286"/>
      <c r="U131" s="286"/>
      <c r="V131" s="286"/>
      <c r="W131" s="286"/>
      <c r="X131" s="286"/>
      <c r="Y131" s="137"/>
      <c r="Z131" s="137"/>
      <c r="AA131" s="137"/>
      <c r="AB131" s="103"/>
      <c r="AC131" s="95" t="str">
        <f t="shared" si="91"/>
        <v/>
      </c>
      <c r="AE131" s="95">
        <f t="shared" si="175"/>
        <v>1</v>
      </c>
      <c r="AG131" s="99"/>
      <c r="AH131" s="95">
        <f t="shared" si="133"/>
        <v>1.5</v>
      </c>
    </row>
    <row r="132" spans="2:54" s="95" customFormat="1" ht="24.75" customHeight="1">
      <c r="B132" s="144">
        <f>取組ﾁｪｯｸｼｰﾄ改訂版!B132</f>
        <v>0</v>
      </c>
      <c r="C132" s="150"/>
      <c r="D132" s="151" t="s">
        <v>76</v>
      </c>
      <c r="E132" s="149"/>
      <c r="F132" s="103"/>
      <c r="G132" s="103"/>
      <c r="H132" s="286"/>
      <c r="I132" s="286"/>
      <c r="J132" s="288" t="s">
        <v>160</v>
      </c>
      <c r="K132" s="288"/>
      <c r="L132" s="288"/>
      <c r="M132" s="288"/>
      <c r="N132" s="288"/>
      <c r="O132" s="288"/>
      <c r="P132" s="288"/>
      <c r="Q132" s="288"/>
      <c r="R132" s="288" t="s">
        <v>160</v>
      </c>
      <c r="S132" s="288" t="s">
        <v>393</v>
      </c>
      <c r="T132" s="286"/>
      <c r="U132" s="286"/>
      <c r="V132" s="286"/>
      <c r="W132" s="286"/>
      <c r="X132" s="286"/>
      <c r="Y132" s="137"/>
      <c r="Z132" s="137"/>
      <c r="AA132" s="137"/>
      <c r="AB132" s="103"/>
      <c r="AC132" s="95" t="str">
        <f t="shared" si="91"/>
        <v/>
      </c>
      <c r="AE132" s="95">
        <f t="shared" si="175"/>
        <v>1</v>
      </c>
      <c r="AG132" s="99"/>
      <c r="AH132" s="95">
        <f t="shared" si="133"/>
        <v>2</v>
      </c>
    </row>
    <row r="133" spans="2:54" s="95" customFormat="1" ht="24.75" customHeight="1">
      <c r="B133" s="144">
        <f>取組ﾁｪｯｸｼｰﾄ改訂版!B133</f>
        <v>0</v>
      </c>
      <c r="C133" s="152"/>
      <c r="D133" s="153" t="s">
        <v>77</v>
      </c>
      <c r="E133" s="154"/>
      <c r="F133" s="155"/>
      <c r="G133" s="155"/>
      <c r="H133" s="286"/>
      <c r="I133" s="286"/>
      <c r="J133" s="288"/>
      <c r="K133" s="288"/>
      <c r="L133" s="288"/>
      <c r="M133" s="288"/>
      <c r="N133" s="288"/>
      <c r="O133" s="288"/>
      <c r="P133" s="288"/>
      <c r="Q133" s="288"/>
      <c r="R133" s="288" t="s">
        <v>160</v>
      </c>
      <c r="S133" s="288" t="s">
        <v>393</v>
      </c>
      <c r="T133" s="286"/>
      <c r="U133" s="286"/>
      <c r="V133" s="286"/>
      <c r="W133" s="286"/>
      <c r="X133" s="286"/>
      <c r="Y133" s="137"/>
      <c r="Z133" s="137"/>
      <c r="AA133" s="137"/>
      <c r="AB133" s="103"/>
      <c r="AC133" s="95" t="str">
        <f t="shared" si="91"/>
        <v/>
      </c>
      <c r="AE133" s="95">
        <f t="shared" si="175"/>
        <v>1</v>
      </c>
      <c r="AG133" s="99"/>
      <c r="AH133" s="95">
        <f t="shared" si="133"/>
        <v>1.5</v>
      </c>
    </row>
    <row r="134" spans="2:54" ht="27" customHeight="1">
      <c r="C134" s="6" t="s">
        <v>78</v>
      </c>
      <c r="D134" s="8"/>
      <c r="E134" s="70"/>
      <c r="F134" s="70"/>
      <c r="G134" s="70"/>
      <c r="H134" s="277">
        <f t="shared" ref="H134" si="176">(SUMPRODUCT((H130:H133="○")*($AC130:$AC133=1))*0.5+SUMPRODUCT((H130:H133="○")*($AC130:$AC133=0.5))*0.25+SUMPRODUCT((H130:H133="○")*($AC130:$AC133=0.1))*0.05+SUMPRODUCT((H130:H133="◎")*($AC130:$AC133=1))+SUMPRODUCT((H130:H133="◎")*($AC130:$AC133=0.5)*0.5)+SUMPRODUCT((H130:H133="◎")*($AC130:$AC133=0.1))*0.1)</f>
        <v>0</v>
      </c>
      <c r="I134" s="277">
        <f t="shared" ref="I134" si="177">(SUMPRODUCT((I130:I133="○")*($AC130:$AC133=1))*0.5+SUMPRODUCT((I130:I133="○")*($AC130:$AC133=0.5))*0.25+SUMPRODUCT((I130:I133="○")*($AC130:$AC133=0.1))*0.05+SUMPRODUCT((I130:I133="◎")*($AC130:$AC133=1))+SUMPRODUCT((I130:I133="◎")*($AC130:$AC133=0.5)*0.5)+SUMPRODUCT((I130:I133="◎")*($AC130:$AC133=0.1))*0.1)</f>
        <v>0</v>
      </c>
      <c r="J134" s="277">
        <f t="shared" ref="J134" si="178">(SUMPRODUCT((J130:J133="○")*($AC130:$AC133=1))*0.5+SUMPRODUCT((J130:J133="○")*($AC130:$AC133=0.5))*0.25+SUMPRODUCT((J130:J133="○")*($AC130:$AC133=0.1))*0.05+SUMPRODUCT((J130:J133="◎")*($AC130:$AC133=1))+SUMPRODUCT((J130:J133="◎")*($AC130:$AC133=0.5)*0.5)+SUMPRODUCT((J130:J133="◎")*($AC130:$AC133=0.1))*0.1)</f>
        <v>0</v>
      </c>
      <c r="K134" s="277">
        <f t="shared" ref="K134" si="179">(SUMPRODUCT((K130:K133="○")*($AC130:$AC133=1))*0.5+SUMPRODUCT((K130:K133="○")*($AC130:$AC133=0.5))*0.25+SUMPRODUCT((K130:K133="○")*($AC130:$AC133=0.1))*0.05+SUMPRODUCT((K130:K133="◎")*($AC130:$AC133=1))+SUMPRODUCT((K130:K133="◎")*($AC130:$AC133=0.5)*0.5)+SUMPRODUCT((K130:K133="◎")*($AC130:$AC133=0.1))*0.1)</f>
        <v>0</v>
      </c>
      <c r="L134" s="277">
        <f t="shared" ref="L134" si="180">(SUMPRODUCT((L130:L133="○")*($AC130:$AC133=1))*0.5+SUMPRODUCT((L130:L133="○")*($AC130:$AC133=0.5))*0.25+SUMPRODUCT((L130:L133="○")*($AC130:$AC133=0.1))*0.05+SUMPRODUCT((L130:L133="◎")*($AC130:$AC133=1))+SUMPRODUCT((L130:L133="◎")*($AC130:$AC133=0.5)*0.5)+SUMPRODUCT((L130:L133="◎")*($AC130:$AC133=0.1))*0.1)</f>
        <v>0</v>
      </c>
      <c r="M134" s="277">
        <f t="shared" ref="M134" si="181">(SUMPRODUCT((M130:M133="○")*($AC130:$AC133=1))*0.5+SUMPRODUCT((M130:M133="○")*($AC130:$AC133=0.5))*0.25+SUMPRODUCT((M130:M133="○")*($AC130:$AC133=0.1))*0.05+SUMPRODUCT((M130:M133="◎")*($AC130:$AC133=1))+SUMPRODUCT((M130:M133="◎")*($AC130:$AC133=0.5)*0.5)+SUMPRODUCT((M130:M133="◎")*($AC130:$AC133=0.1))*0.1)</f>
        <v>0</v>
      </c>
      <c r="N134" s="277">
        <f t="shared" ref="N134" si="182">(SUMPRODUCT((N130:N133="○")*($AC130:$AC133=1))*0.5+SUMPRODUCT((N130:N133="○")*($AC130:$AC133=0.5))*0.25+SUMPRODUCT((N130:N133="○")*($AC130:$AC133=0.1))*0.05+SUMPRODUCT((N130:N133="◎")*($AC130:$AC133=1))+SUMPRODUCT((N130:N133="◎")*($AC130:$AC133=0.5)*0.5)+SUMPRODUCT((N130:N133="◎")*($AC130:$AC133=0.1))*0.1)</f>
        <v>0</v>
      </c>
      <c r="O134" s="277">
        <f t="shared" ref="O134" si="183">(SUMPRODUCT((O130:O133="○")*($AC130:$AC133=1))*0.5+SUMPRODUCT((O130:O133="○")*($AC130:$AC133=0.5))*0.25+SUMPRODUCT((O130:O133="○")*($AC130:$AC133=0.1))*0.05+SUMPRODUCT((O130:O133="◎")*($AC130:$AC133=1))+SUMPRODUCT((O130:O133="◎")*($AC130:$AC133=0.5)*0.5)+SUMPRODUCT((O130:O133="◎")*($AC130:$AC133=0.1))*0.1)</f>
        <v>0</v>
      </c>
      <c r="P134" s="277">
        <f t="shared" ref="P134" si="184">(SUMPRODUCT((P130:P133="○")*($AC130:$AC133=1))*0.5+SUMPRODUCT((P130:P133="○")*($AC130:$AC133=0.5))*0.25+SUMPRODUCT((P130:P133="○")*($AC130:$AC133=0.1))*0.05+SUMPRODUCT((P130:P133="◎")*($AC130:$AC133=1))+SUMPRODUCT((P130:P133="◎")*($AC130:$AC133=0.5)*0.5)+SUMPRODUCT((P130:P133="◎")*($AC130:$AC133=0.1))*0.1)</f>
        <v>0</v>
      </c>
      <c r="Q134" s="277">
        <f t="shared" ref="Q134" si="185">(SUMPRODUCT((Q130:Q133="○")*($AC130:$AC133=1))*0.5+SUMPRODUCT((Q130:Q133="○")*($AC130:$AC133=0.5))*0.25+SUMPRODUCT((Q130:Q133="○")*($AC130:$AC133=0.1))*0.05+SUMPRODUCT((Q130:Q133="◎")*($AC130:$AC133=1))+SUMPRODUCT((Q130:Q133="◎")*($AC130:$AC133=0.5)*0.5)+SUMPRODUCT((Q130:Q133="◎")*($AC130:$AC133=0.1))*0.1)</f>
        <v>0</v>
      </c>
      <c r="R134" s="277">
        <f t="shared" ref="R134" si="186">(SUMPRODUCT((R130:R133="○")*($AC130:$AC133=1))*0.5+SUMPRODUCT((R130:R133="○")*($AC130:$AC133=0.5))*0.25+SUMPRODUCT((R130:R133="○")*($AC130:$AC133=0.1))*0.05+SUMPRODUCT((R130:R133="◎")*($AC130:$AC133=1))+SUMPRODUCT((R130:R133="◎")*($AC130:$AC133=0.5)*0.5)+SUMPRODUCT((R130:R133="◎")*($AC130:$AC133=0.1))*0.1)</f>
        <v>0</v>
      </c>
      <c r="S134" s="277">
        <f>(SUMPRODUCT((S130:S133="○")*($AC130:$AC133=1))*0.5+SUMPRODUCT((S130:S133="○")*($AC130:$AC133=0.5))*0.25+SUMPRODUCT((S130:S133="○")*($AC130:$AC133=0.1))*0.05+SUMPRODUCT((S130:S133="◎")*($AC130:$AC133=1))+SUMPRODUCT((S130:S133="◎")*($AC130:$AC133=0.5)*0.5)+SUMPRODUCT((S130:S133="◎")*($AC130:$AC133=0.1))*0.1)</f>
        <v>0</v>
      </c>
      <c r="T134" s="277">
        <f t="shared" ref="T134" si="187">(SUMPRODUCT((T130:T133="○")*($AC130:$AC133=1))*0.5+SUMPRODUCT((T130:T133="○")*($AC130:$AC133=0.5))*0.25+SUMPRODUCT((T130:T133="○")*($AC130:$AC133=0.1))*0.05+SUMPRODUCT((T130:T133="◎")*($AC130:$AC133=1))+SUMPRODUCT((T130:T133="◎")*($AC130:$AC133=0.5)*0.5)+SUMPRODUCT((T130:T133="◎")*($AC130:$AC133=0.1))*0.1)</f>
        <v>0</v>
      </c>
      <c r="U134" s="277">
        <f t="shared" ref="U134" si="188">(SUMPRODUCT((U130:U133="○")*($AC130:$AC133=1))*0.5+SUMPRODUCT((U130:U133="○")*($AC130:$AC133=0.5))*0.25+SUMPRODUCT((U130:U133="○")*($AC130:$AC133=0.1))*0.05+SUMPRODUCT((U130:U133="◎")*($AC130:$AC133=1))+SUMPRODUCT((U130:U133="◎")*($AC130:$AC133=0.5)*0.5)+SUMPRODUCT((U130:U133="◎")*($AC130:$AC133=0.1))*0.1)</f>
        <v>0</v>
      </c>
      <c r="V134" s="277">
        <f t="shared" ref="V134" si="189">(SUMPRODUCT((V130:V133="○")*($AC130:$AC133=1))*0.5+SUMPRODUCT((V130:V133="○")*($AC130:$AC133=0.5))*0.25+SUMPRODUCT((V130:V133="○")*($AC130:$AC133=0.1))*0.05+SUMPRODUCT((V130:V133="◎")*($AC130:$AC133=1))+SUMPRODUCT((V130:V133="◎")*($AC130:$AC133=0.5)*0.5)+SUMPRODUCT((V130:V133="◎")*($AC130:$AC133=0.1))*0.1)</f>
        <v>0</v>
      </c>
      <c r="W134" s="277">
        <f t="shared" ref="W134" si="190">(SUMPRODUCT((W130:W133="○")*($AC130:$AC133=1))*0.5+SUMPRODUCT((W130:W133="○")*($AC130:$AC133=0.5))*0.25+SUMPRODUCT((W130:W133="○")*($AC130:$AC133=0.1))*0.05+SUMPRODUCT((W130:W133="◎")*($AC130:$AC133=1))+SUMPRODUCT((W130:W133="◎")*($AC130:$AC133=0.5)*0.5)+SUMPRODUCT((W130:W133="◎")*($AC130:$AC133=0.1))*0.1)</f>
        <v>0</v>
      </c>
      <c r="X134" s="277">
        <f t="shared" ref="X134" si="191">(SUMPRODUCT((X130:X133="○")*($AC130:$AC133=1))*0.5+SUMPRODUCT((X130:X133="○")*($AC130:$AC133=0.5))*0.25+SUMPRODUCT((X130:X133="○")*($AC130:$AC133=0.1))*0.05+SUMPRODUCT((X130:X133="◎")*($AC130:$AC133=1))+SUMPRODUCT((X130:X133="◎")*($AC130:$AC133=0.5)*0.5)+SUMPRODUCT((X130:X133="◎")*($AC130:$AC133=0.1))*0.1)</f>
        <v>0</v>
      </c>
      <c r="Y134" s="122"/>
      <c r="Z134" s="122"/>
      <c r="AA134" s="122"/>
      <c r="AB134" s="103"/>
      <c r="AD134" s="95">
        <f>SUM(AD110:AD133)</f>
        <v>0</v>
      </c>
      <c r="AE134" s="101">
        <f>SUBTOTAL(9,AE130:AE133)</f>
        <v>4</v>
      </c>
      <c r="AF134" s="95">
        <f>SUM(AF110:AF133)</f>
        <v>21</v>
      </c>
      <c r="AG134" s="106">
        <f>AD134/AF134</f>
        <v>0</v>
      </c>
      <c r="AH134" s="101">
        <f>SUM(AH130:AH133)</f>
        <v>6.5</v>
      </c>
      <c r="AI134" s="163">
        <f>IF(AE134=0,"",SUM(H134:X134)/AH134)</f>
        <v>0</v>
      </c>
      <c r="AL134" s="211">
        <f>IFERROR(H134/((SUMPRODUCT((H130:H133="○")*($AC130:$AC133=1))*0.5+SUMPRODUCT((H130:H133="○")*($AC130:$AC133=0.5))*0.5+SUMPRODUCT((H130:H133="○")*($AC130:$AC133=0.1))*0.5+SUMPRODUCT((H130:H133="◎")*($AC130:$AC133=1))+SUMPRODUCT((H130:H133="◎")*($AC130:$AC133=0.5)*0.5)+SUMPRODUCT((H130:H133="◎")*($AC130:$AC133=0.1))*0.1)),0)</f>
        <v>0</v>
      </c>
      <c r="AM134" s="211">
        <f t="shared" ref="AM134" si="192">IFERROR(I134/((SUMPRODUCT((I130:I133="○")*($AC130:$AC133=1))*0.5+SUMPRODUCT((I130:I133="○")*($AC130:$AC133=0.5))*0.5+SUMPRODUCT((I130:I133="○")*($AC130:$AC133=0.1))*0.5+SUMPRODUCT((I130:I133="◎")*($AC130:$AC133=1))+SUMPRODUCT((I130:I133="◎")*($AC130:$AC133=0.5)*0.5)+SUMPRODUCT((I130:I133="◎")*($AC130:$AC133=0.1))*0.1)),0)</f>
        <v>0</v>
      </c>
      <c r="AN134" s="211">
        <f t="shared" ref="AN134" si="193">IFERROR(J134/((SUMPRODUCT((J130:J133="○")*($AC130:$AC133=1))*0.5+SUMPRODUCT((J130:J133="○")*($AC130:$AC133=0.5))*0.5+SUMPRODUCT((J130:J133="○")*($AC130:$AC133=0.1))*0.5+SUMPRODUCT((J130:J133="◎")*($AC130:$AC133=1))+SUMPRODUCT((J130:J133="◎")*($AC130:$AC133=0.5)*0.5)+SUMPRODUCT((J130:J133="◎")*($AC130:$AC133=0.1))*0.1)),0)</f>
        <v>0</v>
      </c>
      <c r="AO134" s="211">
        <f t="shared" ref="AO134" si="194">IFERROR(K134/((SUMPRODUCT((K130:K133="○")*($AC130:$AC133=1))*0.5+SUMPRODUCT((K130:K133="○")*($AC130:$AC133=0.5))*0.5+SUMPRODUCT((K130:K133="○")*($AC130:$AC133=0.1))*0.5+SUMPRODUCT((K130:K133="◎")*($AC130:$AC133=1))+SUMPRODUCT((K130:K133="◎")*($AC130:$AC133=0.5)*0.5)+SUMPRODUCT((K130:K133="◎")*($AC130:$AC133=0.1))*0.1)),0)</f>
        <v>0</v>
      </c>
      <c r="AP134" s="211">
        <f t="shared" ref="AP134" si="195">IFERROR(L134/((SUMPRODUCT((L130:L133="○")*($AC130:$AC133=1))*0.5+SUMPRODUCT((L130:L133="○")*($AC130:$AC133=0.5))*0.5+SUMPRODUCT((L130:L133="○")*($AC130:$AC133=0.1))*0.5+SUMPRODUCT((L130:L133="◎")*($AC130:$AC133=1))+SUMPRODUCT((L130:L133="◎")*($AC130:$AC133=0.5)*0.5)+SUMPRODUCT((L130:L133="◎")*($AC130:$AC133=0.1))*0.1)),0)</f>
        <v>0</v>
      </c>
      <c r="AQ134" s="211">
        <f t="shared" ref="AQ134" si="196">IFERROR(M134/((SUMPRODUCT((M130:M133="○")*($AC130:$AC133=1))*0.5+SUMPRODUCT((M130:M133="○")*($AC130:$AC133=0.5))*0.5+SUMPRODUCT((M130:M133="○")*($AC130:$AC133=0.1))*0.5+SUMPRODUCT((M130:M133="◎")*($AC130:$AC133=1))+SUMPRODUCT((M130:M133="◎")*($AC130:$AC133=0.5)*0.5)+SUMPRODUCT((M130:M133="◎")*($AC130:$AC133=0.1))*0.1)),0)</f>
        <v>0</v>
      </c>
      <c r="AR134" s="211">
        <f t="shared" ref="AR134" si="197">IFERROR(N134/((SUMPRODUCT((N130:N133="○")*($AC130:$AC133=1))*0.5+SUMPRODUCT((N130:N133="○")*($AC130:$AC133=0.5))*0.5+SUMPRODUCT((N130:N133="○")*($AC130:$AC133=0.1))*0.5+SUMPRODUCT((N130:N133="◎")*($AC130:$AC133=1))+SUMPRODUCT((N130:N133="◎")*($AC130:$AC133=0.5)*0.5)+SUMPRODUCT((N130:N133="◎")*($AC130:$AC133=0.1))*0.1)),0)</f>
        <v>0</v>
      </c>
      <c r="AS134" s="211">
        <f t="shared" ref="AS134" si="198">IFERROR(O134/((SUMPRODUCT((O130:O133="○")*($AC130:$AC133=1))*0.5+SUMPRODUCT((O130:O133="○")*($AC130:$AC133=0.5))*0.5+SUMPRODUCT((O130:O133="○")*($AC130:$AC133=0.1))*0.5+SUMPRODUCT((O130:O133="◎")*($AC130:$AC133=1))+SUMPRODUCT((O130:O133="◎")*($AC130:$AC133=0.5)*0.5)+SUMPRODUCT((O130:O133="◎")*($AC130:$AC133=0.1))*0.1)),0)</f>
        <v>0</v>
      </c>
      <c r="AT134" s="211">
        <f t="shared" ref="AT134" si="199">IFERROR(P134/((SUMPRODUCT((P130:P133="○")*($AC130:$AC133=1))*0.5+SUMPRODUCT((P130:P133="○")*($AC130:$AC133=0.5))*0.5+SUMPRODUCT((P130:P133="○")*($AC130:$AC133=0.1))*0.5+SUMPRODUCT((P130:P133="◎")*($AC130:$AC133=1))+SUMPRODUCT((P130:P133="◎")*($AC130:$AC133=0.5)*0.5)+SUMPRODUCT((P130:P133="◎")*($AC130:$AC133=0.1))*0.1)),0)</f>
        <v>0</v>
      </c>
      <c r="AU134" s="211">
        <f t="shared" ref="AU134" si="200">IFERROR(Q134/((SUMPRODUCT((Q130:Q133="○")*($AC130:$AC133=1))*0.5+SUMPRODUCT((Q130:Q133="○")*($AC130:$AC133=0.5))*0.5+SUMPRODUCT((Q130:Q133="○")*($AC130:$AC133=0.1))*0.5+SUMPRODUCT((Q130:Q133="◎")*($AC130:$AC133=1))+SUMPRODUCT((Q130:Q133="◎")*($AC130:$AC133=0.5)*0.5)+SUMPRODUCT((Q130:Q133="◎")*($AC130:$AC133=0.1))*0.1)),0)</f>
        <v>0</v>
      </c>
      <c r="AV134" s="211">
        <f t="shared" ref="AV134" si="201">IFERROR(R134/((SUMPRODUCT((R130:R133="○")*($AC130:$AC133=1))*0.5+SUMPRODUCT((R130:R133="○")*($AC130:$AC133=0.5))*0.5+SUMPRODUCT((R130:R133="○")*($AC130:$AC133=0.1))*0.5+SUMPRODUCT((R130:R133="◎")*($AC130:$AC133=1))+SUMPRODUCT((R130:R133="◎")*($AC130:$AC133=0.5)*0.5)+SUMPRODUCT((R130:R133="◎")*($AC130:$AC133=0.1))*0.1)),0)</f>
        <v>0</v>
      </c>
      <c r="AW134" s="211">
        <f t="shared" ref="AW134" si="202">IFERROR(S134/((SUMPRODUCT((S130:S133="○")*($AC130:$AC133=1))*0.5+SUMPRODUCT((S130:S133="○")*($AC130:$AC133=0.5))*0.5+SUMPRODUCT((S130:S133="○")*($AC130:$AC133=0.1))*0.5+SUMPRODUCT((S130:S133="◎")*($AC130:$AC133=1))+SUMPRODUCT((S130:S133="◎")*($AC130:$AC133=0.5)*0.5)+SUMPRODUCT((S130:S133="◎")*($AC130:$AC133=0.1))*0.1)),0)</f>
        <v>0</v>
      </c>
      <c r="AX134" s="211">
        <f t="shared" ref="AX134" si="203">IFERROR(T134/((SUMPRODUCT((T130:T133="○")*($AC130:$AC133=1))*0.5+SUMPRODUCT((T130:T133="○")*($AC130:$AC133=0.5))*0.5+SUMPRODUCT((T130:T133="○")*($AC130:$AC133=0.1))*0.5+SUMPRODUCT((T130:T133="◎")*($AC130:$AC133=1))+SUMPRODUCT((T130:T133="◎")*($AC130:$AC133=0.5)*0.5)+SUMPRODUCT((T130:T133="◎")*($AC130:$AC133=0.1))*0.1)),0)</f>
        <v>0</v>
      </c>
      <c r="AY134" s="211">
        <f t="shared" ref="AY134" si="204">IFERROR(U134/((SUMPRODUCT((U130:U133="○")*($AC130:$AC133=1))*0.5+SUMPRODUCT((U130:U133="○")*($AC130:$AC133=0.5))*0.5+SUMPRODUCT((U130:U133="○")*($AC130:$AC133=0.1))*0.5+SUMPRODUCT((U130:U133="◎")*($AC130:$AC133=1))+SUMPRODUCT((U130:U133="◎")*($AC130:$AC133=0.5)*0.5)+SUMPRODUCT((U130:U133="◎")*($AC130:$AC133=0.1))*0.1)),0)</f>
        <v>0</v>
      </c>
      <c r="AZ134" s="211">
        <f t="shared" ref="AZ134" si="205">IFERROR(V134/((SUMPRODUCT((V130:V133="○")*($AC130:$AC133=1))*0.5+SUMPRODUCT((V130:V133="○")*($AC130:$AC133=0.5))*0.5+SUMPRODUCT((V130:V133="○")*($AC130:$AC133=0.1))*0.5+SUMPRODUCT((V130:V133="◎")*($AC130:$AC133=1))+SUMPRODUCT((V130:V133="◎")*($AC130:$AC133=0.5)*0.5)+SUMPRODUCT((V130:V133="◎")*($AC130:$AC133=0.1))*0.1)),0)</f>
        <v>0</v>
      </c>
      <c r="BA134" s="211">
        <f t="shared" ref="BA134" si="206">IFERROR(W134/((SUMPRODUCT((W130:W133="○")*($AC130:$AC133=1))*0.5+SUMPRODUCT((W130:W133="○")*($AC130:$AC133=0.5))*0.5+SUMPRODUCT((W130:W133="○")*($AC130:$AC133=0.1))*0.5+SUMPRODUCT((W130:W133="◎")*($AC130:$AC133=1))+SUMPRODUCT((W130:W133="◎")*($AC130:$AC133=0.5)*0.5)+SUMPRODUCT((W130:W133="◎")*($AC130:$AC133=0.1))*0.1)),0)</f>
        <v>0</v>
      </c>
      <c r="BB134" s="211">
        <f t="shared" ref="BB134" si="207">IFERROR(X134/((SUMPRODUCT((X130:X133="○")*($AC130:$AC133=1))*0.5+SUMPRODUCT((X130:X133="○")*($AC130:$AC133=0.5))*0.5+SUMPRODUCT((X130:X133="○")*($AC130:$AC133=0.1))*0.5+SUMPRODUCT((X130:X133="◎")*($AC130:$AC133=1))+SUMPRODUCT((X130:X133="◎")*($AC130:$AC133=0.5)*0.5)+SUMPRODUCT((X130:X133="◎")*($AC130:$AC133=0.1))*0.1)),0)</f>
        <v>0</v>
      </c>
    </row>
    <row r="135" spans="2:54" ht="18" customHeight="1">
      <c r="D135" s="5" t="str">
        <f>IF( (COUNTIF(項目⑦チェック欄,"○")+COUNTIF(項目⑦チェック欄,"△")+COUNTIF(項目⑦チェック欄,"×")+COUNTIF(項目⑦チェック欄,"―"))=0,"達成率　　　　%",IF( (COUNTIF(項目⑦チェック欄,"○")+COUNTIF(項目⑦チェック欄,"△")+COUNTIF(項目⑦チェック欄,"×"))=0,"達成率　　―　%",(COUNTIF(項目⑦チェック欄,"○")+COUNTIF(項目⑦チェック欄,"△")*0.5+COUNTIF(項目⑦チェック欄,"×")*0.1)/(COUNTIF(項目⑦チェック欄,"○")+COUNTIF(項目⑦チェック欄,"△")+COUNTIF(項目⑦チェック欄,"×")+COUNTIF(項目⑦チェック欄,""))*100))</f>
        <v>達成率　　　　%</v>
      </c>
      <c r="E135" s="84"/>
      <c r="F135" s="84"/>
      <c r="G135" s="84"/>
      <c r="H135" s="121"/>
      <c r="I135" s="121"/>
      <c r="J135" s="121"/>
      <c r="K135" s="121"/>
      <c r="L135" s="121"/>
      <c r="M135" s="121"/>
      <c r="N135" s="121"/>
      <c r="O135" s="121"/>
      <c r="P135" s="121"/>
      <c r="Q135" s="121"/>
      <c r="R135" s="121"/>
      <c r="S135" s="121"/>
      <c r="T135" s="121"/>
      <c r="U135" s="121"/>
      <c r="V135" s="121"/>
      <c r="W135" s="121"/>
      <c r="X135" s="121"/>
      <c r="Y135" s="121"/>
      <c r="Z135" s="121"/>
      <c r="AA135" s="121"/>
      <c r="AB135" s="107"/>
    </row>
    <row r="136" spans="2:54" ht="27" customHeight="1">
      <c r="B136" s="2" t="str">
        <f>取組ﾁｪｯｸｼｰﾄ改訂版!B136</f>
        <v>&lt;項目⑥ ： 建築物の建築・解体、開発事業に当たっての環境配慮&gt;</v>
      </c>
      <c r="C136" s="7"/>
      <c r="D136" s="16"/>
      <c r="E136" s="85"/>
      <c r="F136" s="85"/>
      <c r="G136" s="85"/>
      <c r="H136" s="122"/>
      <c r="I136" s="122"/>
      <c r="J136" s="122"/>
      <c r="K136" s="122"/>
      <c r="L136" s="122"/>
      <c r="M136" s="122"/>
      <c r="N136" s="122"/>
      <c r="O136" s="122"/>
      <c r="P136" s="122"/>
      <c r="Q136" s="122"/>
      <c r="R136" s="122"/>
      <c r="S136" s="122"/>
      <c r="T136" s="122"/>
      <c r="U136" s="122"/>
      <c r="V136" s="122"/>
      <c r="W136" s="122"/>
      <c r="X136" s="122"/>
      <c r="Y136" s="122"/>
      <c r="Z136" s="122"/>
      <c r="AA136" s="122"/>
      <c r="AB136" s="108"/>
    </row>
    <row r="137" spans="2:54" ht="15" customHeight="1">
      <c r="B137" s="6" t="str">
        <f>取組ﾁｪｯｸｼｰﾄ改訂版!B137</f>
        <v>（チェック欄）</v>
      </c>
      <c r="D137" s="8"/>
      <c r="E137" s="295" t="s">
        <v>352</v>
      </c>
      <c r="F137" s="295"/>
      <c r="G137" s="295"/>
      <c r="H137" s="123"/>
      <c r="I137" s="123"/>
      <c r="J137" s="123"/>
      <c r="K137" s="123"/>
      <c r="L137" s="123"/>
      <c r="M137" s="123"/>
      <c r="N137" s="123"/>
      <c r="O137" s="123"/>
      <c r="P137" s="123"/>
      <c r="Q137" s="123"/>
      <c r="R137" s="123"/>
      <c r="S137" s="123"/>
      <c r="T137" s="123"/>
      <c r="U137" s="123"/>
      <c r="V137" s="123"/>
      <c r="W137" s="123"/>
      <c r="X137" s="123"/>
      <c r="Y137" s="123"/>
      <c r="Z137" s="123"/>
      <c r="AA137" s="123"/>
      <c r="AB137" s="109"/>
    </row>
    <row r="138" spans="2:54" s="3" customFormat="1" ht="27" customHeight="1">
      <c r="B138" s="3" t="str">
        <f>取組ﾁｪｯｸｼｰﾄ改訂版!B138</f>
        <v>1 新規事業を始める際の環境影響評価・環境配慮</v>
      </c>
      <c r="D138" s="4"/>
      <c r="E138" s="296"/>
      <c r="F138" s="296"/>
      <c r="G138" s="296"/>
      <c r="H138" s="124"/>
      <c r="I138" s="124"/>
      <c r="J138" s="124"/>
      <c r="K138" s="124"/>
      <c r="L138" s="124"/>
      <c r="M138" s="124"/>
      <c r="N138" s="124"/>
      <c r="O138" s="124"/>
      <c r="P138" s="124"/>
      <c r="Q138" s="124"/>
      <c r="R138" s="124"/>
      <c r="S138" s="124"/>
      <c r="T138" s="124"/>
      <c r="U138" s="124"/>
      <c r="V138" s="124"/>
      <c r="W138" s="124"/>
      <c r="X138" s="124"/>
      <c r="Y138" s="123"/>
      <c r="Z138" s="123"/>
      <c r="AA138" s="123"/>
      <c r="AB138" s="109"/>
      <c r="AC138" s="95"/>
      <c r="AD138" s="95"/>
      <c r="AE138" s="95"/>
      <c r="AF138" s="101"/>
      <c r="AG138" s="102"/>
      <c r="AH138" s="95"/>
      <c r="AI138" s="101"/>
      <c r="AJ138" s="101"/>
      <c r="AK138" s="101"/>
      <c r="AL138" s="101"/>
    </row>
    <row r="139" spans="2:54" ht="27" customHeight="1">
      <c r="B139" s="67">
        <f>取組ﾁｪｯｸｼｰﾄ改訂版!B139</f>
        <v>0</v>
      </c>
      <c r="C139" s="14"/>
      <c r="D139" s="15" t="s">
        <v>79</v>
      </c>
      <c r="E139" s="86" t="s">
        <v>353</v>
      </c>
      <c r="F139" s="69"/>
      <c r="G139" s="69"/>
      <c r="H139" s="286"/>
      <c r="I139" s="286"/>
      <c r="J139" s="286"/>
      <c r="K139" s="286"/>
      <c r="L139" s="286"/>
      <c r="M139" s="286"/>
      <c r="N139" s="288" t="s">
        <v>160</v>
      </c>
      <c r="O139" s="288"/>
      <c r="P139" s="288"/>
      <c r="Q139" s="288"/>
      <c r="R139" s="288" t="s">
        <v>393</v>
      </c>
      <c r="S139" s="288" t="s">
        <v>160</v>
      </c>
      <c r="T139" s="286"/>
      <c r="U139" s="286"/>
      <c r="V139" s="286"/>
      <c r="W139" s="286"/>
      <c r="X139" s="286"/>
      <c r="Y139" s="137"/>
      <c r="Z139" s="137"/>
      <c r="AA139" s="137"/>
      <c r="AB139" s="103"/>
      <c r="AC139" s="95" t="str">
        <f t="shared" ref="AC139:AC202" si="208">IF(B139="○",1,IF(B139="△",0.5,IF(B139="×",0.1,"")))</f>
        <v/>
      </c>
      <c r="AD139" s="95">
        <f>SUM(AC139:AC141)</f>
        <v>0</v>
      </c>
      <c r="AE139" s="95">
        <f t="shared" ref="AE139:AE141" si="209">COUNTIF(B139,"○")+COUNTIF(B139,"△")+COUNTIF(B139,"×")+COUNTIF(B139,0)</f>
        <v>1</v>
      </c>
      <c r="AF139" s="95">
        <f>SUM(AE139:AE141)</f>
        <v>3</v>
      </c>
      <c r="AG139" s="99">
        <f>AD139/AF139</f>
        <v>0</v>
      </c>
      <c r="AH139" s="95">
        <f t="shared" ref="AH139:AH141" si="210">SUMPRODUCT((H139:X139="○")*($AE139=1))*0.5+SUMPRODUCT((H139:X139="◎")*($AE139=1))</f>
        <v>2</v>
      </c>
    </row>
    <row r="140" spans="2:54" ht="27" customHeight="1">
      <c r="B140" s="67">
        <f>取組ﾁｪｯｸｼｰﾄ改訂版!B140</f>
        <v>0</v>
      </c>
      <c r="C140" s="9"/>
      <c r="D140" s="10" t="s">
        <v>80</v>
      </c>
      <c r="E140" s="71"/>
      <c r="F140" s="70"/>
      <c r="G140" s="70"/>
      <c r="H140" s="286"/>
      <c r="I140" s="286"/>
      <c r="J140" s="286"/>
      <c r="K140" s="286"/>
      <c r="L140" s="286"/>
      <c r="M140" s="286"/>
      <c r="N140" s="288" t="s">
        <v>160</v>
      </c>
      <c r="O140" s="288"/>
      <c r="P140" s="288"/>
      <c r="Q140" s="288"/>
      <c r="R140" s="288" t="s">
        <v>393</v>
      </c>
      <c r="S140" s="288"/>
      <c r="T140" s="286"/>
      <c r="U140" s="286"/>
      <c r="V140" s="286"/>
      <c r="W140" s="286"/>
      <c r="X140" s="286"/>
      <c r="Y140" s="137"/>
      <c r="Z140" s="137"/>
      <c r="AA140" s="137"/>
      <c r="AB140" s="103"/>
      <c r="AC140" s="95" t="str">
        <f t="shared" si="208"/>
        <v/>
      </c>
      <c r="AE140" s="95">
        <f t="shared" si="209"/>
        <v>1</v>
      </c>
      <c r="AH140" s="95">
        <f t="shared" si="210"/>
        <v>1.5</v>
      </c>
    </row>
    <row r="141" spans="2:54" ht="27" customHeight="1">
      <c r="B141" s="67">
        <f>取組ﾁｪｯｸｼｰﾄ改訂版!B141</f>
        <v>0</v>
      </c>
      <c r="C141" s="12"/>
      <c r="D141" s="13" t="s">
        <v>407</v>
      </c>
      <c r="E141" s="72"/>
      <c r="F141" s="73"/>
      <c r="G141" s="73"/>
      <c r="H141" s="286"/>
      <c r="I141" s="286"/>
      <c r="J141" s="286"/>
      <c r="K141" s="286"/>
      <c r="L141" s="286"/>
      <c r="M141" s="286"/>
      <c r="N141" s="288" t="s">
        <v>393</v>
      </c>
      <c r="O141" s="288"/>
      <c r="P141" s="288"/>
      <c r="Q141" s="288"/>
      <c r="R141" s="288" t="s">
        <v>393</v>
      </c>
      <c r="S141" s="288"/>
      <c r="T141" s="286"/>
      <c r="U141" s="286"/>
      <c r="V141" s="286"/>
      <c r="W141" s="286"/>
      <c r="X141" s="286"/>
      <c r="Y141" s="137"/>
      <c r="Z141" s="137"/>
      <c r="AA141" s="137"/>
      <c r="AB141" s="103"/>
      <c r="AC141" s="95" t="str">
        <f t="shared" si="208"/>
        <v/>
      </c>
      <c r="AE141" s="95">
        <f t="shared" si="209"/>
        <v>1</v>
      </c>
      <c r="AH141" s="95">
        <f t="shared" si="210"/>
        <v>2</v>
      </c>
    </row>
    <row r="142" spans="2:54" s="3" customFormat="1" ht="27" customHeight="1">
      <c r="B142" s="3" t="str">
        <f>取組ﾁｪｯｸｼｰﾄ改訂版!B142</f>
        <v>2 環境整備と周辺の自然環境の保全</v>
      </c>
      <c r="D142" s="4"/>
      <c r="E142" s="74"/>
      <c r="F142" s="74"/>
      <c r="G142" s="74"/>
      <c r="H142" s="277">
        <f t="shared" ref="H142" si="211">(SUMPRODUCT((H139:H141="○")*($AC139:$AC141=1))*0.5+SUMPRODUCT((H139:H141="○")*($AC139:$AC141=0.5))*0.25+SUMPRODUCT((H139:H141="○")*($AC139:$AC141=0.1))*0.05+SUMPRODUCT((H139:H141="◎")*($AC139:$AC141=1))+SUMPRODUCT((H139:H141="◎")*($AC139:$AC141=0.5)*0.5)+SUMPRODUCT((H139:H141="◎")*($AC139:$AC141=0.1))*0.1)</f>
        <v>0</v>
      </c>
      <c r="I142" s="277">
        <f t="shared" ref="I142" si="212">(SUMPRODUCT((I139:I141="○")*($AC139:$AC141=1))*0.5+SUMPRODUCT((I139:I141="○")*($AC139:$AC141=0.5))*0.25+SUMPRODUCT((I139:I141="○")*($AC139:$AC141=0.1))*0.05+SUMPRODUCT((I139:I141="◎")*($AC139:$AC141=1))+SUMPRODUCT((I139:I141="◎")*($AC139:$AC141=0.5)*0.5)+SUMPRODUCT((I139:I141="◎")*($AC139:$AC141=0.1))*0.1)</f>
        <v>0</v>
      </c>
      <c r="J142" s="277">
        <f t="shared" ref="J142" si="213">(SUMPRODUCT((J139:J141="○")*($AC139:$AC141=1))*0.5+SUMPRODUCT((J139:J141="○")*($AC139:$AC141=0.5))*0.25+SUMPRODUCT((J139:J141="○")*($AC139:$AC141=0.1))*0.05+SUMPRODUCT((J139:J141="◎")*($AC139:$AC141=1))+SUMPRODUCT((J139:J141="◎")*($AC139:$AC141=0.5)*0.5)+SUMPRODUCT((J139:J141="◎")*($AC139:$AC141=0.1))*0.1)</f>
        <v>0</v>
      </c>
      <c r="K142" s="277">
        <f t="shared" ref="K142" si="214">(SUMPRODUCT((K139:K141="○")*($AC139:$AC141=1))*0.5+SUMPRODUCT((K139:K141="○")*($AC139:$AC141=0.5))*0.25+SUMPRODUCT((K139:K141="○")*($AC139:$AC141=0.1))*0.05+SUMPRODUCT((K139:K141="◎")*($AC139:$AC141=1))+SUMPRODUCT((K139:K141="◎")*($AC139:$AC141=0.5)*0.5)+SUMPRODUCT((K139:K141="◎")*($AC139:$AC141=0.1))*0.1)</f>
        <v>0</v>
      </c>
      <c r="L142" s="277">
        <f t="shared" ref="L142" si="215">(SUMPRODUCT((L139:L141="○")*($AC139:$AC141=1))*0.5+SUMPRODUCT((L139:L141="○")*($AC139:$AC141=0.5))*0.25+SUMPRODUCT((L139:L141="○")*($AC139:$AC141=0.1))*0.05+SUMPRODUCT((L139:L141="◎")*($AC139:$AC141=1))+SUMPRODUCT((L139:L141="◎")*($AC139:$AC141=0.5)*0.5)+SUMPRODUCT((L139:L141="◎")*($AC139:$AC141=0.1))*0.1)</f>
        <v>0</v>
      </c>
      <c r="M142" s="277">
        <f t="shared" ref="M142" si="216">(SUMPRODUCT((M139:M141="○")*($AC139:$AC141=1))*0.5+SUMPRODUCT((M139:M141="○")*($AC139:$AC141=0.5))*0.25+SUMPRODUCT((M139:M141="○")*($AC139:$AC141=0.1))*0.05+SUMPRODUCT((M139:M141="◎")*($AC139:$AC141=1))+SUMPRODUCT((M139:M141="◎")*($AC139:$AC141=0.5)*0.5)+SUMPRODUCT((M139:M141="◎")*($AC139:$AC141=0.1))*0.1)</f>
        <v>0</v>
      </c>
      <c r="N142" s="277">
        <f t="shared" ref="N142" si="217">(SUMPRODUCT((N139:N141="○")*($AC139:$AC141=1))*0.5+SUMPRODUCT((N139:N141="○")*($AC139:$AC141=0.5))*0.25+SUMPRODUCT((N139:N141="○")*($AC139:$AC141=0.1))*0.05+SUMPRODUCT((N139:N141="◎")*($AC139:$AC141=1))+SUMPRODUCT((N139:N141="◎")*($AC139:$AC141=0.5)*0.5)+SUMPRODUCT((N139:N141="◎")*($AC139:$AC141=0.1))*0.1)</f>
        <v>0</v>
      </c>
      <c r="O142" s="277">
        <f t="shared" ref="O142" si="218">(SUMPRODUCT((O139:O141="○")*($AC139:$AC141=1))*0.5+SUMPRODUCT((O139:O141="○")*($AC139:$AC141=0.5))*0.25+SUMPRODUCT((O139:O141="○")*($AC139:$AC141=0.1))*0.05+SUMPRODUCT((O139:O141="◎")*($AC139:$AC141=1))+SUMPRODUCT((O139:O141="◎")*($AC139:$AC141=0.5)*0.5)+SUMPRODUCT((O139:O141="◎")*($AC139:$AC141=0.1))*0.1)</f>
        <v>0</v>
      </c>
      <c r="P142" s="277">
        <f t="shared" ref="P142" si="219">(SUMPRODUCT((P139:P141="○")*($AC139:$AC141=1))*0.5+SUMPRODUCT((P139:P141="○")*($AC139:$AC141=0.5))*0.25+SUMPRODUCT((P139:P141="○")*($AC139:$AC141=0.1))*0.05+SUMPRODUCT((P139:P141="◎")*($AC139:$AC141=1))+SUMPRODUCT((P139:P141="◎")*($AC139:$AC141=0.5)*0.5)+SUMPRODUCT((P139:P141="◎")*($AC139:$AC141=0.1))*0.1)</f>
        <v>0</v>
      </c>
      <c r="Q142" s="277">
        <f t="shared" ref="Q142" si="220">(SUMPRODUCT((Q139:Q141="○")*($AC139:$AC141=1))*0.5+SUMPRODUCT((Q139:Q141="○")*($AC139:$AC141=0.5))*0.25+SUMPRODUCT((Q139:Q141="○")*($AC139:$AC141=0.1))*0.05+SUMPRODUCT((Q139:Q141="◎")*($AC139:$AC141=1))+SUMPRODUCT((Q139:Q141="◎")*($AC139:$AC141=0.5)*0.5)+SUMPRODUCT((Q139:Q141="◎")*($AC139:$AC141=0.1))*0.1)</f>
        <v>0</v>
      </c>
      <c r="R142" s="277">
        <f>(SUMPRODUCT((R139:R141="○")*($AC139:$AC141=1))*0.5+SUMPRODUCT((R139:R141="○")*($AC139:$AC141=0.5))*0.25+SUMPRODUCT((R139:R141="○")*($AC139:$AC141=0.1))*0.05+SUMPRODUCT((R139:R141="◎")*($AC139:$AC141=1))+SUMPRODUCT((R139:R141="◎")*($AC139:$AC141=0.5)*0.5)+SUMPRODUCT((R139:R141="◎")*($AC139:$AC141=0.1))*0.1)</f>
        <v>0</v>
      </c>
      <c r="S142" s="277">
        <f t="shared" ref="S142" si="221">(SUMPRODUCT((S139:S141="○")*($AC139:$AC141=1))*0.5+SUMPRODUCT((S139:S141="○")*($AC139:$AC141=0.5))*0.25+SUMPRODUCT((S139:S141="○")*($AC139:$AC141=0.1))*0.05+SUMPRODUCT((S139:S141="◎")*($AC139:$AC141=1))+SUMPRODUCT((S139:S141="◎")*($AC139:$AC141=0.5)*0.5)+SUMPRODUCT((S139:S141="◎")*($AC139:$AC141=0.1))*0.1)</f>
        <v>0</v>
      </c>
      <c r="T142" s="277">
        <f t="shared" ref="T142" si="222">(SUMPRODUCT((T139:T141="○")*($AC139:$AC141=1))*0.5+SUMPRODUCT((T139:T141="○")*($AC139:$AC141=0.5))*0.25+SUMPRODUCT((T139:T141="○")*($AC139:$AC141=0.1))*0.05+SUMPRODUCT((T139:T141="◎")*($AC139:$AC141=1))+SUMPRODUCT((T139:T141="◎")*($AC139:$AC141=0.5)*0.5)+SUMPRODUCT((T139:T141="◎")*($AC139:$AC141=0.1))*0.1)</f>
        <v>0</v>
      </c>
      <c r="U142" s="277">
        <f t="shared" ref="U142" si="223">(SUMPRODUCT((U139:U141="○")*($AC139:$AC141=1))*0.5+SUMPRODUCT((U139:U141="○")*($AC139:$AC141=0.5))*0.25+SUMPRODUCT((U139:U141="○")*($AC139:$AC141=0.1))*0.05+SUMPRODUCT((U139:U141="◎")*($AC139:$AC141=1))+SUMPRODUCT((U139:U141="◎")*($AC139:$AC141=0.5)*0.5)+SUMPRODUCT((U139:U141="◎")*($AC139:$AC141=0.1))*0.1)</f>
        <v>0</v>
      </c>
      <c r="V142" s="277">
        <f t="shared" ref="V142" si="224">(SUMPRODUCT((V139:V141="○")*($AC139:$AC141=1))*0.5+SUMPRODUCT((V139:V141="○")*($AC139:$AC141=0.5))*0.25+SUMPRODUCT((V139:V141="○")*($AC139:$AC141=0.1))*0.05+SUMPRODUCT((V139:V141="◎")*($AC139:$AC141=1))+SUMPRODUCT((V139:V141="◎")*($AC139:$AC141=0.5)*0.5)+SUMPRODUCT((V139:V141="◎")*($AC139:$AC141=0.1))*0.1)</f>
        <v>0</v>
      </c>
      <c r="W142" s="277">
        <f t="shared" ref="W142" si="225">(SUMPRODUCT((W139:W141="○")*($AC139:$AC141=1))*0.5+SUMPRODUCT((W139:W141="○")*($AC139:$AC141=0.5))*0.25+SUMPRODUCT((W139:W141="○")*($AC139:$AC141=0.1))*0.05+SUMPRODUCT((W139:W141="◎")*($AC139:$AC141=1))+SUMPRODUCT((W139:W141="◎")*($AC139:$AC141=0.5)*0.5)+SUMPRODUCT((W139:W141="◎")*($AC139:$AC141=0.1))*0.1)</f>
        <v>0</v>
      </c>
      <c r="X142" s="277">
        <f t="shared" ref="X142" si="226">(SUMPRODUCT((X139:X141="○")*($AC139:$AC141=1))*0.5+SUMPRODUCT((X139:X141="○")*($AC139:$AC141=0.5))*0.25+SUMPRODUCT((X139:X141="○")*($AC139:$AC141=0.1))*0.05+SUMPRODUCT((X139:X141="◎")*($AC139:$AC141=1))+SUMPRODUCT((X139:X141="◎")*($AC139:$AC141=0.5)*0.5)+SUMPRODUCT((X139:X141="◎")*($AC139:$AC141=0.1))*0.1)</f>
        <v>0</v>
      </c>
      <c r="Y142" s="138"/>
      <c r="Z142" s="138"/>
      <c r="AA142" s="138"/>
      <c r="AB142" s="104"/>
      <c r="AC142" s="95" t="str">
        <f t="shared" si="208"/>
        <v/>
      </c>
      <c r="AD142" s="95"/>
      <c r="AE142" s="101">
        <f>SUBTOTAL(9,AE139:AE141)</f>
        <v>3</v>
      </c>
      <c r="AF142" s="101"/>
      <c r="AG142" s="102"/>
      <c r="AH142" s="101">
        <f>SUM(AH139:AH141)</f>
        <v>5.5</v>
      </c>
      <c r="AI142" s="163">
        <f>IF(AE142=0,"",SUM(H142:X142)/AH142)</f>
        <v>0</v>
      </c>
      <c r="AJ142" s="101"/>
      <c r="AK142" s="101"/>
      <c r="AL142" s="211">
        <f>IFERROR(H142/((SUMPRODUCT((H139:H141="○")*($AC139:$AC141=1))*0.5+SUMPRODUCT((H139:H141="○")*($AC139:$AC141=0.5))*0.5+SUMPRODUCT((H139:H141="○")*($AC139:$AC141=0.1))*0.5+SUMPRODUCT((H139:H141="◎")*($AC139:$AC141=1))+SUMPRODUCT((H139:H141="◎")*($AC139:$AC141=0.5)*0.5)+SUMPRODUCT((H139:H141="◎")*($AC139:$AC141=0.1))*0.1)),0)</f>
        <v>0</v>
      </c>
      <c r="AM142" s="211">
        <f t="shared" ref="AM142" si="227">IFERROR(I142/((SUMPRODUCT((I139:I141="○")*($AC139:$AC141=1))*0.5+SUMPRODUCT((I139:I141="○")*($AC139:$AC141=0.5))*0.5+SUMPRODUCT((I139:I141="○")*($AC139:$AC141=0.1))*0.5+SUMPRODUCT((I139:I141="◎")*($AC139:$AC141=1))+SUMPRODUCT((I139:I141="◎")*($AC139:$AC141=0.5)*0.5)+SUMPRODUCT((I139:I141="◎")*($AC139:$AC141=0.1))*0.1)),0)</f>
        <v>0</v>
      </c>
      <c r="AN142" s="211">
        <f t="shared" ref="AN142" si="228">IFERROR(J142/((SUMPRODUCT((J139:J141="○")*($AC139:$AC141=1))*0.5+SUMPRODUCT((J139:J141="○")*($AC139:$AC141=0.5))*0.5+SUMPRODUCT((J139:J141="○")*($AC139:$AC141=0.1))*0.5+SUMPRODUCT((J139:J141="◎")*($AC139:$AC141=1))+SUMPRODUCT((J139:J141="◎")*($AC139:$AC141=0.5)*0.5)+SUMPRODUCT((J139:J141="◎")*($AC139:$AC141=0.1))*0.1)),0)</f>
        <v>0</v>
      </c>
      <c r="AO142" s="211">
        <f t="shared" ref="AO142" si="229">IFERROR(K142/((SUMPRODUCT((K139:K141="○")*($AC139:$AC141=1))*0.5+SUMPRODUCT((K139:K141="○")*($AC139:$AC141=0.5))*0.5+SUMPRODUCT((K139:K141="○")*($AC139:$AC141=0.1))*0.5+SUMPRODUCT((K139:K141="◎")*($AC139:$AC141=1))+SUMPRODUCT((K139:K141="◎")*($AC139:$AC141=0.5)*0.5)+SUMPRODUCT((K139:K141="◎")*($AC139:$AC141=0.1))*0.1)),0)</f>
        <v>0</v>
      </c>
      <c r="AP142" s="211">
        <f t="shared" ref="AP142" si="230">IFERROR(L142/((SUMPRODUCT((L139:L141="○")*($AC139:$AC141=1))*0.5+SUMPRODUCT((L139:L141="○")*($AC139:$AC141=0.5))*0.5+SUMPRODUCT((L139:L141="○")*($AC139:$AC141=0.1))*0.5+SUMPRODUCT((L139:L141="◎")*($AC139:$AC141=1))+SUMPRODUCT((L139:L141="◎")*($AC139:$AC141=0.5)*0.5)+SUMPRODUCT((L139:L141="◎")*($AC139:$AC141=0.1))*0.1)),0)</f>
        <v>0</v>
      </c>
      <c r="AQ142" s="211">
        <f t="shared" ref="AQ142" si="231">IFERROR(M142/((SUMPRODUCT((M139:M141="○")*($AC139:$AC141=1))*0.5+SUMPRODUCT((M139:M141="○")*($AC139:$AC141=0.5))*0.5+SUMPRODUCT((M139:M141="○")*($AC139:$AC141=0.1))*0.5+SUMPRODUCT((M139:M141="◎")*($AC139:$AC141=1))+SUMPRODUCT((M139:M141="◎")*($AC139:$AC141=0.5)*0.5)+SUMPRODUCT((M139:M141="◎")*($AC139:$AC141=0.1))*0.1)),0)</f>
        <v>0</v>
      </c>
      <c r="AR142" s="211">
        <f t="shared" ref="AR142" si="232">IFERROR(N142/((SUMPRODUCT((N139:N141="○")*($AC139:$AC141=1))*0.5+SUMPRODUCT((N139:N141="○")*($AC139:$AC141=0.5))*0.5+SUMPRODUCT((N139:N141="○")*($AC139:$AC141=0.1))*0.5+SUMPRODUCT((N139:N141="◎")*($AC139:$AC141=1))+SUMPRODUCT((N139:N141="◎")*($AC139:$AC141=0.5)*0.5)+SUMPRODUCT((N139:N141="◎")*($AC139:$AC141=0.1))*0.1)),0)</f>
        <v>0</v>
      </c>
      <c r="AS142" s="211">
        <f t="shared" ref="AS142" si="233">IFERROR(O142/((SUMPRODUCT((O139:O141="○")*($AC139:$AC141=1))*0.5+SUMPRODUCT((O139:O141="○")*($AC139:$AC141=0.5))*0.5+SUMPRODUCT((O139:O141="○")*($AC139:$AC141=0.1))*0.5+SUMPRODUCT((O139:O141="◎")*($AC139:$AC141=1))+SUMPRODUCT((O139:O141="◎")*($AC139:$AC141=0.5)*0.5)+SUMPRODUCT((O139:O141="◎")*($AC139:$AC141=0.1))*0.1)),0)</f>
        <v>0</v>
      </c>
      <c r="AT142" s="211">
        <f t="shared" ref="AT142" si="234">IFERROR(P142/((SUMPRODUCT((P139:P141="○")*($AC139:$AC141=1))*0.5+SUMPRODUCT((P139:P141="○")*($AC139:$AC141=0.5))*0.5+SUMPRODUCT((P139:P141="○")*($AC139:$AC141=0.1))*0.5+SUMPRODUCT((P139:P141="◎")*($AC139:$AC141=1))+SUMPRODUCT((P139:P141="◎")*($AC139:$AC141=0.5)*0.5)+SUMPRODUCT((P139:P141="◎")*($AC139:$AC141=0.1))*0.1)),0)</f>
        <v>0</v>
      </c>
      <c r="AU142" s="211">
        <f t="shared" ref="AU142" si="235">IFERROR(Q142/((SUMPRODUCT((Q139:Q141="○")*($AC139:$AC141=1))*0.5+SUMPRODUCT((Q139:Q141="○")*($AC139:$AC141=0.5))*0.5+SUMPRODUCT((Q139:Q141="○")*($AC139:$AC141=0.1))*0.5+SUMPRODUCT((Q139:Q141="◎")*($AC139:$AC141=1))+SUMPRODUCT((Q139:Q141="◎")*($AC139:$AC141=0.5)*0.5)+SUMPRODUCT((Q139:Q141="◎")*($AC139:$AC141=0.1))*0.1)),0)</f>
        <v>0</v>
      </c>
      <c r="AV142" s="211">
        <f t="shared" ref="AV142" si="236">IFERROR(R142/((SUMPRODUCT((R139:R141="○")*($AC139:$AC141=1))*0.5+SUMPRODUCT((R139:R141="○")*($AC139:$AC141=0.5))*0.5+SUMPRODUCT((R139:R141="○")*($AC139:$AC141=0.1))*0.5+SUMPRODUCT((R139:R141="◎")*($AC139:$AC141=1))+SUMPRODUCT((R139:R141="◎")*($AC139:$AC141=0.5)*0.5)+SUMPRODUCT((R139:R141="◎")*($AC139:$AC141=0.1))*0.1)),0)</f>
        <v>0</v>
      </c>
      <c r="AW142" s="211">
        <f t="shared" ref="AW142" si="237">IFERROR(S142/((SUMPRODUCT((S139:S141="○")*($AC139:$AC141=1))*0.5+SUMPRODUCT((S139:S141="○")*($AC139:$AC141=0.5))*0.5+SUMPRODUCT((S139:S141="○")*($AC139:$AC141=0.1))*0.5+SUMPRODUCT((S139:S141="◎")*($AC139:$AC141=1))+SUMPRODUCT((S139:S141="◎")*($AC139:$AC141=0.5)*0.5)+SUMPRODUCT((S139:S141="◎")*($AC139:$AC141=0.1))*0.1)),0)</f>
        <v>0</v>
      </c>
      <c r="AX142" s="211">
        <f t="shared" ref="AX142" si="238">IFERROR(T142/((SUMPRODUCT((T139:T141="○")*($AC139:$AC141=1))*0.5+SUMPRODUCT((T139:T141="○")*($AC139:$AC141=0.5))*0.5+SUMPRODUCT((T139:T141="○")*($AC139:$AC141=0.1))*0.5+SUMPRODUCT((T139:T141="◎")*($AC139:$AC141=1))+SUMPRODUCT((T139:T141="◎")*($AC139:$AC141=0.5)*0.5)+SUMPRODUCT((T139:T141="◎")*($AC139:$AC141=0.1))*0.1)),0)</f>
        <v>0</v>
      </c>
      <c r="AY142" s="211">
        <f t="shared" ref="AY142" si="239">IFERROR(U142/((SUMPRODUCT((U139:U141="○")*($AC139:$AC141=1))*0.5+SUMPRODUCT((U139:U141="○")*($AC139:$AC141=0.5))*0.5+SUMPRODUCT((U139:U141="○")*($AC139:$AC141=0.1))*0.5+SUMPRODUCT((U139:U141="◎")*($AC139:$AC141=1))+SUMPRODUCT((U139:U141="◎")*($AC139:$AC141=0.5)*0.5)+SUMPRODUCT((U139:U141="◎")*($AC139:$AC141=0.1))*0.1)),0)</f>
        <v>0</v>
      </c>
      <c r="AZ142" s="211">
        <f t="shared" ref="AZ142" si="240">IFERROR(V142/((SUMPRODUCT((V139:V141="○")*($AC139:$AC141=1))*0.5+SUMPRODUCT((V139:V141="○")*($AC139:$AC141=0.5))*0.5+SUMPRODUCT((V139:V141="○")*($AC139:$AC141=0.1))*0.5+SUMPRODUCT((V139:V141="◎")*($AC139:$AC141=1))+SUMPRODUCT((V139:V141="◎")*($AC139:$AC141=0.5)*0.5)+SUMPRODUCT((V139:V141="◎")*($AC139:$AC141=0.1))*0.1)),0)</f>
        <v>0</v>
      </c>
      <c r="BA142" s="211">
        <f t="shared" ref="BA142" si="241">IFERROR(W142/((SUMPRODUCT((W139:W141="○")*($AC139:$AC141=1))*0.5+SUMPRODUCT((W139:W141="○")*($AC139:$AC141=0.5))*0.5+SUMPRODUCT((W139:W141="○")*($AC139:$AC141=0.1))*0.5+SUMPRODUCT((W139:W141="◎")*($AC139:$AC141=1))+SUMPRODUCT((W139:W141="◎")*($AC139:$AC141=0.5)*0.5)+SUMPRODUCT((W139:W141="◎")*($AC139:$AC141=0.1))*0.1)),0)</f>
        <v>0</v>
      </c>
      <c r="BB142" s="211">
        <f t="shared" ref="BB142" si="242">IFERROR(X142/((SUMPRODUCT((X139:X141="○")*($AC139:$AC141=1))*0.5+SUMPRODUCT((X139:X141="○")*($AC139:$AC141=0.5))*0.5+SUMPRODUCT((X139:X141="○")*($AC139:$AC141=0.1))*0.5+SUMPRODUCT((X139:X141="◎")*($AC139:$AC141=1))+SUMPRODUCT((X139:X141="◎")*($AC139:$AC141=0.5)*0.5)+SUMPRODUCT((X139:X141="◎")*($AC139:$AC141=0.1))*0.1)),0)</f>
        <v>0</v>
      </c>
    </row>
    <row r="143" spans="2:54" ht="27" customHeight="1">
      <c r="B143" s="67">
        <f>取組ﾁｪｯｸｼｰﾄ改訂版!B143</f>
        <v>0</v>
      </c>
      <c r="C143" s="14"/>
      <c r="D143" s="15" t="s">
        <v>81</v>
      </c>
      <c r="E143" s="86" t="s">
        <v>366</v>
      </c>
      <c r="F143" s="69"/>
      <c r="G143" s="69"/>
      <c r="H143" s="286"/>
      <c r="I143" s="286"/>
      <c r="J143" s="286"/>
      <c r="K143" s="286"/>
      <c r="L143" s="286"/>
      <c r="M143" s="286"/>
      <c r="N143" s="286"/>
      <c r="O143" s="286"/>
      <c r="P143" s="286"/>
      <c r="Q143" s="286"/>
      <c r="R143" s="288" t="s">
        <v>393</v>
      </c>
      <c r="S143" s="288"/>
      <c r="T143" s="288"/>
      <c r="U143" s="288"/>
      <c r="V143" s="288" t="s">
        <v>160</v>
      </c>
      <c r="W143" s="286"/>
      <c r="X143" s="286"/>
      <c r="Y143" s="137"/>
      <c r="Z143" s="137"/>
      <c r="AA143" s="137"/>
      <c r="AB143" s="103"/>
      <c r="AC143" s="95" t="str">
        <f t="shared" si="208"/>
        <v/>
      </c>
      <c r="AD143" s="95">
        <f>SUM(AC143:AC145)</f>
        <v>0</v>
      </c>
      <c r="AE143" s="95">
        <f t="shared" ref="AE143:AE145" si="243">COUNTIF(B143,"○")+COUNTIF(B143,"△")+COUNTIF(B143,"×")+COUNTIF(B143,0)</f>
        <v>1</v>
      </c>
      <c r="AF143" s="95">
        <f>SUM(AE143:AE145)</f>
        <v>3</v>
      </c>
      <c r="AG143" s="99">
        <f>AD143/AF143</f>
        <v>0</v>
      </c>
      <c r="AH143" s="95">
        <f t="shared" ref="AH143:AH145" si="244">SUMPRODUCT((H143:X143="○")*($AE143=1))*0.5+SUMPRODUCT((H143:X143="◎")*($AE143=1))</f>
        <v>1.5</v>
      </c>
    </row>
    <row r="144" spans="2:54" ht="27" customHeight="1">
      <c r="B144" s="67">
        <f>取組ﾁｪｯｸｼｰﾄ改訂版!B144</f>
        <v>0</v>
      </c>
      <c r="C144" s="9"/>
      <c r="D144" s="10" t="s">
        <v>82</v>
      </c>
      <c r="E144" s="71"/>
      <c r="F144" s="70"/>
      <c r="G144" s="70"/>
      <c r="H144" s="286"/>
      <c r="I144" s="286"/>
      <c r="J144" s="286"/>
      <c r="K144" s="286"/>
      <c r="L144" s="286"/>
      <c r="M144" s="286"/>
      <c r="N144" s="286"/>
      <c r="O144" s="286"/>
      <c r="P144" s="286"/>
      <c r="Q144" s="286"/>
      <c r="R144" s="288" t="s">
        <v>393</v>
      </c>
      <c r="S144" s="288"/>
      <c r="T144" s="288"/>
      <c r="U144" s="288"/>
      <c r="V144" s="288" t="s">
        <v>160</v>
      </c>
      <c r="W144" s="286"/>
      <c r="X144" s="286"/>
      <c r="Y144" s="137"/>
      <c r="Z144" s="137"/>
      <c r="AA144" s="137"/>
      <c r="AB144" s="103"/>
      <c r="AC144" s="95" t="str">
        <f t="shared" si="208"/>
        <v/>
      </c>
      <c r="AE144" s="95">
        <f t="shared" si="243"/>
        <v>1</v>
      </c>
      <c r="AH144" s="95">
        <f t="shared" si="244"/>
        <v>1.5</v>
      </c>
    </row>
    <row r="145" spans="2:54" ht="27" customHeight="1">
      <c r="B145" s="67">
        <f>取組ﾁｪｯｸｼｰﾄ改訂版!B145</f>
        <v>0</v>
      </c>
      <c r="C145" s="12"/>
      <c r="D145" s="13" t="s">
        <v>83</v>
      </c>
      <c r="E145" s="72"/>
      <c r="F145" s="73"/>
      <c r="G145" s="73"/>
      <c r="H145" s="286"/>
      <c r="I145" s="286"/>
      <c r="J145" s="286"/>
      <c r="K145" s="286"/>
      <c r="L145" s="286"/>
      <c r="M145" s="286"/>
      <c r="N145" s="286"/>
      <c r="O145" s="286"/>
      <c r="P145" s="286"/>
      <c r="Q145" s="286"/>
      <c r="R145" s="288" t="s">
        <v>393</v>
      </c>
      <c r="S145" s="288"/>
      <c r="T145" s="288"/>
      <c r="U145" s="288"/>
      <c r="V145" s="288" t="s">
        <v>160</v>
      </c>
      <c r="W145" s="286"/>
      <c r="X145" s="286"/>
      <c r="Y145" s="137"/>
      <c r="Z145" s="137"/>
      <c r="AA145" s="137"/>
      <c r="AB145" s="103"/>
      <c r="AC145" s="95" t="str">
        <f t="shared" si="208"/>
        <v/>
      </c>
      <c r="AE145" s="95">
        <f t="shared" si="243"/>
        <v>1</v>
      </c>
      <c r="AH145" s="95">
        <f t="shared" si="244"/>
        <v>1.5</v>
      </c>
    </row>
    <row r="146" spans="2:54" s="3" customFormat="1" ht="27" customHeight="1">
      <c r="B146" s="3" t="str">
        <f>取組ﾁｪｯｸｼｰﾄ改訂版!B146</f>
        <v>3 環境負荷の少ない建築材の使用等</v>
      </c>
      <c r="D146" s="4"/>
      <c r="E146" s="74"/>
      <c r="F146" s="74"/>
      <c r="G146" s="74"/>
      <c r="H146" s="277">
        <f t="shared" ref="H146" si="245">(SUMPRODUCT((H143:H145="○")*($AC143:$AC145=1))*0.5+SUMPRODUCT((H143:H145="○")*($AC143:$AC145=0.5))*0.25+SUMPRODUCT((H143:H145="○")*($AC143:$AC145=0.1))*0.05+SUMPRODUCT((H143:H145="◎")*($AC143:$AC145=1))+SUMPRODUCT((H143:H145="◎")*($AC143:$AC145=0.5)*0.5)+SUMPRODUCT((H143:H145="◎")*($AC143:$AC145=0.1))*0.1)</f>
        <v>0</v>
      </c>
      <c r="I146" s="277">
        <f t="shared" ref="I146" si="246">(SUMPRODUCT((I143:I145="○")*($AC143:$AC145=1))*0.5+SUMPRODUCT((I143:I145="○")*($AC143:$AC145=0.5))*0.25+SUMPRODUCT((I143:I145="○")*($AC143:$AC145=0.1))*0.05+SUMPRODUCT((I143:I145="◎")*($AC143:$AC145=1))+SUMPRODUCT((I143:I145="◎")*($AC143:$AC145=0.5)*0.5)+SUMPRODUCT((I143:I145="◎")*($AC143:$AC145=0.1))*0.1)</f>
        <v>0</v>
      </c>
      <c r="J146" s="277">
        <f t="shared" ref="J146" si="247">(SUMPRODUCT((J143:J145="○")*($AC143:$AC145=1))*0.5+SUMPRODUCT((J143:J145="○")*($AC143:$AC145=0.5))*0.25+SUMPRODUCT((J143:J145="○")*($AC143:$AC145=0.1))*0.05+SUMPRODUCT((J143:J145="◎")*($AC143:$AC145=1))+SUMPRODUCT((J143:J145="◎")*($AC143:$AC145=0.5)*0.5)+SUMPRODUCT((J143:J145="◎")*($AC143:$AC145=0.1))*0.1)</f>
        <v>0</v>
      </c>
      <c r="K146" s="277">
        <f t="shared" ref="K146" si="248">(SUMPRODUCT((K143:K145="○")*($AC143:$AC145=1))*0.5+SUMPRODUCT((K143:K145="○")*($AC143:$AC145=0.5))*0.25+SUMPRODUCT((K143:K145="○")*($AC143:$AC145=0.1))*0.05+SUMPRODUCT((K143:K145="◎")*($AC143:$AC145=1))+SUMPRODUCT((K143:K145="◎")*($AC143:$AC145=0.5)*0.5)+SUMPRODUCT((K143:K145="◎")*($AC143:$AC145=0.1))*0.1)</f>
        <v>0</v>
      </c>
      <c r="L146" s="277">
        <f t="shared" ref="L146" si="249">(SUMPRODUCT((L143:L145="○")*($AC143:$AC145=1))*0.5+SUMPRODUCT((L143:L145="○")*($AC143:$AC145=0.5))*0.25+SUMPRODUCT((L143:L145="○")*($AC143:$AC145=0.1))*0.05+SUMPRODUCT((L143:L145="◎")*($AC143:$AC145=1))+SUMPRODUCT((L143:L145="◎")*($AC143:$AC145=0.5)*0.5)+SUMPRODUCT((L143:L145="◎")*($AC143:$AC145=0.1))*0.1)</f>
        <v>0</v>
      </c>
      <c r="M146" s="277">
        <f t="shared" ref="M146" si="250">(SUMPRODUCT((M143:M145="○")*($AC143:$AC145=1))*0.5+SUMPRODUCT((M143:M145="○")*($AC143:$AC145=0.5))*0.25+SUMPRODUCT((M143:M145="○")*($AC143:$AC145=0.1))*0.05+SUMPRODUCT((M143:M145="◎")*($AC143:$AC145=1))+SUMPRODUCT((M143:M145="◎")*($AC143:$AC145=0.5)*0.5)+SUMPRODUCT((M143:M145="◎")*($AC143:$AC145=0.1))*0.1)</f>
        <v>0</v>
      </c>
      <c r="N146" s="277">
        <f t="shared" ref="N146" si="251">(SUMPRODUCT((N143:N145="○")*($AC143:$AC145=1))*0.5+SUMPRODUCT((N143:N145="○")*($AC143:$AC145=0.5))*0.25+SUMPRODUCT((N143:N145="○")*($AC143:$AC145=0.1))*0.05+SUMPRODUCT((N143:N145="◎")*($AC143:$AC145=1))+SUMPRODUCT((N143:N145="◎")*($AC143:$AC145=0.5)*0.5)+SUMPRODUCT((N143:N145="◎")*($AC143:$AC145=0.1))*0.1)</f>
        <v>0</v>
      </c>
      <c r="O146" s="277">
        <f t="shared" ref="O146" si="252">(SUMPRODUCT((O143:O145="○")*($AC143:$AC145=1))*0.5+SUMPRODUCT((O143:O145="○")*($AC143:$AC145=0.5))*0.25+SUMPRODUCT((O143:O145="○")*($AC143:$AC145=0.1))*0.05+SUMPRODUCT((O143:O145="◎")*($AC143:$AC145=1))+SUMPRODUCT((O143:O145="◎")*($AC143:$AC145=0.5)*0.5)+SUMPRODUCT((O143:O145="◎")*($AC143:$AC145=0.1))*0.1)</f>
        <v>0</v>
      </c>
      <c r="P146" s="277">
        <f t="shared" ref="P146" si="253">(SUMPRODUCT((P143:P145="○")*($AC143:$AC145=1))*0.5+SUMPRODUCT((P143:P145="○")*($AC143:$AC145=0.5))*0.25+SUMPRODUCT((P143:P145="○")*($AC143:$AC145=0.1))*0.05+SUMPRODUCT((P143:P145="◎")*($AC143:$AC145=1))+SUMPRODUCT((P143:P145="◎")*($AC143:$AC145=0.5)*0.5)+SUMPRODUCT((P143:P145="◎")*($AC143:$AC145=0.1))*0.1)</f>
        <v>0</v>
      </c>
      <c r="Q146" s="277">
        <f t="shared" ref="Q146" si="254">(SUMPRODUCT((Q143:Q145="○")*($AC143:$AC145=1))*0.5+SUMPRODUCT((Q143:Q145="○")*($AC143:$AC145=0.5))*0.25+SUMPRODUCT((Q143:Q145="○")*($AC143:$AC145=0.1))*0.05+SUMPRODUCT((Q143:Q145="◎")*($AC143:$AC145=1))+SUMPRODUCT((Q143:Q145="◎")*($AC143:$AC145=0.5)*0.5)+SUMPRODUCT((Q143:Q145="◎")*($AC143:$AC145=0.1))*0.1)</f>
        <v>0</v>
      </c>
      <c r="R146" s="277">
        <f>(SUMPRODUCT((R143:R145="○")*($AC143:$AC145=1))*0.5+SUMPRODUCT((R143:R145="○")*($AC143:$AC145=0.5))*0.25+SUMPRODUCT((R143:R145="○")*($AC143:$AC145=0.1))*0.05+SUMPRODUCT((R143:R145="◎")*($AC143:$AC145=1))+SUMPRODUCT((R143:R145="◎")*($AC143:$AC145=0.5)*0.5)+SUMPRODUCT((R143:R145="◎")*($AC143:$AC145=0.1))*0.1)</f>
        <v>0</v>
      </c>
      <c r="S146" s="277">
        <f t="shared" ref="S146" si="255">(SUMPRODUCT((S143:S145="○")*($AC143:$AC145=1))*0.5+SUMPRODUCT((S143:S145="○")*($AC143:$AC145=0.5))*0.25+SUMPRODUCT((S143:S145="○")*($AC143:$AC145=0.1))*0.05+SUMPRODUCT((S143:S145="◎")*($AC143:$AC145=1))+SUMPRODUCT((S143:S145="◎")*($AC143:$AC145=0.5)*0.5)+SUMPRODUCT((S143:S145="◎")*($AC143:$AC145=0.1))*0.1)</f>
        <v>0</v>
      </c>
      <c r="T146" s="277">
        <f t="shared" ref="T146" si="256">(SUMPRODUCT((T143:T145="○")*($AC143:$AC145=1))*0.5+SUMPRODUCT((T143:T145="○")*($AC143:$AC145=0.5))*0.25+SUMPRODUCT((T143:T145="○")*($AC143:$AC145=0.1))*0.05+SUMPRODUCT((T143:T145="◎")*($AC143:$AC145=1))+SUMPRODUCT((T143:T145="◎")*($AC143:$AC145=0.5)*0.5)+SUMPRODUCT((T143:T145="◎")*($AC143:$AC145=0.1))*0.1)</f>
        <v>0</v>
      </c>
      <c r="U146" s="277">
        <f t="shared" ref="U146" si="257">(SUMPRODUCT((U143:U145="○")*($AC143:$AC145=1))*0.5+SUMPRODUCT((U143:U145="○")*($AC143:$AC145=0.5))*0.25+SUMPRODUCT((U143:U145="○")*($AC143:$AC145=0.1))*0.05+SUMPRODUCT((U143:U145="◎")*($AC143:$AC145=1))+SUMPRODUCT((U143:U145="◎")*($AC143:$AC145=0.5)*0.5)+SUMPRODUCT((U143:U145="◎")*($AC143:$AC145=0.1))*0.1)</f>
        <v>0</v>
      </c>
      <c r="V146" s="277">
        <f t="shared" ref="V146" si="258">(SUMPRODUCT((V143:V145="○")*($AC143:$AC145=1))*0.5+SUMPRODUCT((V143:V145="○")*($AC143:$AC145=0.5))*0.25+SUMPRODUCT((V143:V145="○")*($AC143:$AC145=0.1))*0.05+SUMPRODUCT((V143:V145="◎")*($AC143:$AC145=1))+SUMPRODUCT((V143:V145="◎")*($AC143:$AC145=0.5)*0.5)+SUMPRODUCT((V143:V145="◎")*($AC143:$AC145=0.1))*0.1)</f>
        <v>0</v>
      </c>
      <c r="W146" s="277">
        <f t="shared" ref="W146" si="259">(SUMPRODUCT((W143:W145="○")*($AC143:$AC145=1))*0.5+SUMPRODUCT((W143:W145="○")*($AC143:$AC145=0.5))*0.25+SUMPRODUCT((W143:W145="○")*($AC143:$AC145=0.1))*0.05+SUMPRODUCT((W143:W145="◎")*($AC143:$AC145=1))+SUMPRODUCT((W143:W145="◎")*($AC143:$AC145=0.5)*0.5)+SUMPRODUCT((W143:W145="◎")*($AC143:$AC145=0.1))*0.1)</f>
        <v>0</v>
      </c>
      <c r="X146" s="277">
        <f t="shared" ref="X146" si="260">(SUMPRODUCT((X143:X145="○")*($AC143:$AC145=1))*0.5+SUMPRODUCT((X143:X145="○")*($AC143:$AC145=0.5))*0.25+SUMPRODUCT((X143:X145="○")*($AC143:$AC145=0.1))*0.05+SUMPRODUCT((X143:X145="◎")*($AC143:$AC145=1))+SUMPRODUCT((X143:X145="◎")*($AC143:$AC145=0.5)*0.5)+SUMPRODUCT((X143:X145="◎")*($AC143:$AC145=0.1))*0.1)</f>
        <v>0</v>
      </c>
      <c r="Y146" s="138"/>
      <c r="Z146" s="138"/>
      <c r="AA146" s="138"/>
      <c r="AB146" s="104"/>
      <c r="AC146" s="95" t="str">
        <f t="shared" si="208"/>
        <v/>
      </c>
      <c r="AD146" s="95"/>
      <c r="AE146" s="101">
        <f>SUBTOTAL(9,AE143:AE145)</f>
        <v>3</v>
      </c>
      <c r="AF146" s="101"/>
      <c r="AG146" s="102"/>
      <c r="AH146" s="101">
        <f>SUM(AH143:AH145)</f>
        <v>4.5</v>
      </c>
      <c r="AI146" s="163">
        <f>IF(AE146=0,"",SUM(H146:X146)/AH146)</f>
        <v>0</v>
      </c>
      <c r="AJ146" s="101"/>
      <c r="AK146" s="101"/>
      <c r="AL146" s="211">
        <f>IFERROR(H146/((SUMPRODUCT((H143:H145="○")*($AC143:$AC145=1))*0.5+SUMPRODUCT((H143:H145="○")*($AC143:$AC145=0.5))*0.5+SUMPRODUCT((H143:H145="○")*($AC143:$AC145=0.1))*0.5+SUMPRODUCT((H143:H145="◎")*($AC143:$AC145=1))+SUMPRODUCT((H143:H145="◎")*($AC143:$AC145=0.5)*0.5)+SUMPRODUCT((H143:H145="◎")*($AC143:$AC145=0.1))*0.1)),0)</f>
        <v>0</v>
      </c>
      <c r="AM146" s="211">
        <f t="shared" ref="AM146" si="261">IFERROR(I146/((SUMPRODUCT((I143:I145="○")*($AC143:$AC145=1))*0.5+SUMPRODUCT((I143:I145="○")*($AC143:$AC145=0.5))*0.5+SUMPRODUCT((I143:I145="○")*($AC143:$AC145=0.1))*0.5+SUMPRODUCT((I143:I145="◎")*($AC143:$AC145=1))+SUMPRODUCT((I143:I145="◎")*($AC143:$AC145=0.5)*0.5)+SUMPRODUCT((I143:I145="◎")*($AC143:$AC145=0.1))*0.1)),0)</f>
        <v>0</v>
      </c>
      <c r="AN146" s="211">
        <f t="shared" ref="AN146" si="262">IFERROR(J146/((SUMPRODUCT((J143:J145="○")*($AC143:$AC145=1))*0.5+SUMPRODUCT((J143:J145="○")*($AC143:$AC145=0.5))*0.5+SUMPRODUCT((J143:J145="○")*($AC143:$AC145=0.1))*0.5+SUMPRODUCT((J143:J145="◎")*($AC143:$AC145=1))+SUMPRODUCT((J143:J145="◎")*($AC143:$AC145=0.5)*0.5)+SUMPRODUCT((J143:J145="◎")*($AC143:$AC145=0.1))*0.1)),0)</f>
        <v>0</v>
      </c>
      <c r="AO146" s="211">
        <f t="shared" ref="AO146" si="263">IFERROR(K146/((SUMPRODUCT((K143:K145="○")*($AC143:$AC145=1))*0.5+SUMPRODUCT((K143:K145="○")*($AC143:$AC145=0.5))*0.5+SUMPRODUCT((K143:K145="○")*($AC143:$AC145=0.1))*0.5+SUMPRODUCT((K143:K145="◎")*($AC143:$AC145=1))+SUMPRODUCT((K143:K145="◎")*($AC143:$AC145=0.5)*0.5)+SUMPRODUCT((K143:K145="◎")*($AC143:$AC145=0.1))*0.1)),0)</f>
        <v>0</v>
      </c>
      <c r="AP146" s="211">
        <f t="shared" ref="AP146" si="264">IFERROR(L146/((SUMPRODUCT((L143:L145="○")*($AC143:$AC145=1))*0.5+SUMPRODUCT((L143:L145="○")*($AC143:$AC145=0.5))*0.5+SUMPRODUCT((L143:L145="○")*($AC143:$AC145=0.1))*0.5+SUMPRODUCT((L143:L145="◎")*($AC143:$AC145=1))+SUMPRODUCT((L143:L145="◎")*($AC143:$AC145=0.5)*0.5)+SUMPRODUCT((L143:L145="◎")*($AC143:$AC145=0.1))*0.1)),0)</f>
        <v>0</v>
      </c>
      <c r="AQ146" s="211">
        <f t="shared" ref="AQ146" si="265">IFERROR(M146/((SUMPRODUCT((M143:M145="○")*($AC143:$AC145=1))*0.5+SUMPRODUCT((M143:M145="○")*($AC143:$AC145=0.5))*0.5+SUMPRODUCT((M143:M145="○")*($AC143:$AC145=0.1))*0.5+SUMPRODUCT((M143:M145="◎")*($AC143:$AC145=1))+SUMPRODUCT((M143:M145="◎")*($AC143:$AC145=0.5)*0.5)+SUMPRODUCT((M143:M145="◎")*($AC143:$AC145=0.1))*0.1)),0)</f>
        <v>0</v>
      </c>
      <c r="AR146" s="211">
        <f t="shared" ref="AR146" si="266">IFERROR(N146/((SUMPRODUCT((N143:N145="○")*($AC143:$AC145=1))*0.5+SUMPRODUCT((N143:N145="○")*($AC143:$AC145=0.5))*0.5+SUMPRODUCT((N143:N145="○")*($AC143:$AC145=0.1))*0.5+SUMPRODUCT((N143:N145="◎")*($AC143:$AC145=1))+SUMPRODUCT((N143:N145="◎")*($AC143:$AC145=0.5)*0.5)+SUMPRODUCT((N143:N145="◎")*($AC143:$AC145=0.1))*0.1)),0)</f>
        <v>0</v>
      </c>
      <c r="AS146" s="211">
        <f t="shared" ref="AS146" si="267">IFERROR(O146/((SUMPRODUCT((O143:O145="○")*($AC143:$AC145=1))*0.5+SUMPRODUCT((O143:O145="○")*($AC143:$AC145=0.5))*0.5+SUMPRODUCT((O143:O145="○")*($AC143:$AC145=0.1))*0.5+SUMPRODUCT((O143:O145="◎")*($AC143:$AC145=1))+SUMPRODUCT((O143:O145="◎")*($AC143:$AC145=0.5)*0.5)+SUMPRODUCT((O143:O145="◎")*($AC143:$AC145=0.1))*0.1)),0)</f>
        <v>0</v>
      </c>
      <c r="AT146" s="211">
        <f t="shared" ref="AT146" si="268">IFERROR(P146/((SUMPRODUCT((P143:P145="○")*($AC143:$AC145=1))*0.5+SUMPRODUCT((P143:P145="○")*($AC143:$AC145=0.5))*0.5+SUMPRODUCT((P143:P145="○")*($AC143:$AC145=0.1))*0.5+SUMPRODUCT((P143:P145="◎")*($AC143:$AC145=1))+SUMPRODUCT((P143:P145="◎")*($AC143:$AC145=0.5)*0.5)+SUMPRODUCT((P143:P145="◎")*($AC143:$AC145=0.1))*0.1)),0)</f>
        <v>0</v>
      </c>
      <c r="AU146" s="211">
        <f t="shared" ref="AU146" si="269">IFERROR(Q146/((SUMPRODUCT((Q143:Q145="○")*($AC143:$AC145=1))*0.5+SUMPRODUCT((Q143:Q145="○")*($AC143:$AC145=0.5))*0.5+SUMPRODUCT((Q143:Q145="○")*($AC143:$AC145=0.1))*0.5+SUMPRODUCT((Q143:Q145="◎")*($AC143:$AC145=1))+SUMPRODUCT((Q143:Q145="◎")*($AC143:$AC145=0.5)*0.5)+SUMPRODUCT((Q143:Q145="◎")*($AC143:$AC145=0.1))*0.1)),0)</f>
        <v>0</v>
      </c>
      <c r="AV146" s="211">
        <f t="shared" ref="AV146" si="270">IFERROR(R146/((SUMPRODUCT((R143:R145="○")*($AC143:$AC145=1))*0.5+SUMPRODUCT((R143:R145="○")*($AC143:$AC145=0.5))*0.5+SUMPRODUCT((R143:R145="○")*($AC143:$AC145=0.1))*0.5+SUMPRODUCT((R143:R145="◎")*($AC143:$AC145=1))+SUMPRODUCT((R143:R145="◎")*($AC143:$AC145=0.5)*0.5)+SUMPRODUCT((R143:R145="◎")*($AC143:$AC145=0.1))*0.1)),0)</f>
        <v>0</v>
      </c>
      <c r="AW146" s="211">
        <f t="shared" ref="AW146" si="271">IFERROR(S146/((SUMPRODUCT((S143:S145="○")*($AC143:$AC145=1))*0.5+SUMPRODUCT((S143:S145="○")*($AC143:$AC145=0.5))*0.5+SUMPRODUCT((S143:S145="○")*($AC143:$AC145=0.1))*0.5+SUMPRODUCT((S143:S145="◎")*($AC143:$AC145=1))+SUMPRODUCT((S143:S145="◎")*($AC143:$AC145=0.5)*0.5)+SUMPRODUCT((S143:S145="◎")*($AC143:$AC145=0.1))*0.1)),0)</f>
        <v>0</v>
      </c>
      <c r="AX146" s="211">
        <f t="shared" ref="AX146" si="272">IFERROR(T146/((SUMPRODUCT((T143:T145="○")*($AC143:$AC145=1))*0.5+SUMPRODUCT((T143:T145="○")*($AC143:$AC145=0.5))*0.5+SUMPRODUCT((T143:T145="○")*($AC143:$AC145=0.1))*0.5+SUMPRODUCT((T143:T145="◎")*($AC143:$AC145=1))+SUMPRODUCT((T143:T145="◎")*($AC143:$AC145=0.5)*0.5)+SUMPRODUCT((T143:T145="◎")*($AC143:$AC145=0.1))*0.1)),0)</f>
        <v>0</v>
      </c>
      <c r="AY146" s="211">
        <f t="shared" ref="AY146" si="273">IFERROR(U146/((SUMPRODUCT((U143:U145="○")*($AC143:$AC145=1))*0.5+SUMPRODUCT((U143:U145="○")*($AC143:$AC145=0.5))*0.5+SUMPRODUCT((U143:U145="○")*($AC143:$AC145=0.1))*0.5+SUMPRODUCT((U143:U145="◎")*($AC143:$AC145=1))+SUMPRODUCT((U143:U145="◎")*($AC143:$AC145=0.5)*0.5)+SUMPRODUCT((U143:U145="◎")*($AC143:$AC145=0.1))*0.1)),0)</f>
        <v>0</v>
      </c>
      <c r="AZ146" s="211">
        <f t="shared" ref="AZ146" si="274">IFERROR(V146/((SUMPRODUCT((V143:V145="○")*($AC143:$AC145=1))*0.5+SUMPRODUCT((V143:V145="○")*($AC143:$AC145=0.5))*0.5+SUMPRODUCT((V143:V145="○")*($AC143:$AC145=0.1))*0.5+SUMPRODUCT((V143:V145="◎")*($AC143:$AC145=1))+SUMPRODUCT((V143:V145="◎")*($AC143:$AC145=0.5)*0.5)+SUMPRODUCT((V143:V145="◎")*($AC143:$AC145=0.1))*0.1)),0)</f>
        <v>0</v>
      </c>
      <c r="BA146" s="211">
        <f t="shared" ref="BA146" si="275">IFERROR(W146/((SUMPRODUCT((W143:W145="○")*($AC143:$AC145=1))*0.5+SUMPRODUCT((W143:W145="○")*($AC143:$AC145=0.5))*0.5+SUMPRODUCT((W143:W145="○")*($AC143:$AC145=0.1))*0.5+SUMPRODUCT((W143:W145="◎")*($AC143:$AC145=1))+SUMPRODUCT((W143:W145="◎")*($AC143:$AC145=0.5)*0.5)+SUMPRODUCT((W143:W145="◎")*($AC143:$AC145=0.1))*0.1)),0)</f>
        <v>0</v>
      </c>
      <c r="BB146" s="211">
        <f t="shared" ref="BB146" si="276">IFERROR(X146/((SUMPRODUCT((X143:X145="○")*($AC143:$AC145=1))*0.5+SUMPRODUCT((X143:X145="○")*($AC143:$AC145=0.5))*0.5+SUMPRODUCT((X143:X145="○")*($AC143:$AC145=0.1))*0.5+SUMPRODUCT((X143:X145="◎")*($AC143:$AC145=1))+SUMPRODUCT((X143:X145="◎")*($AC143:$AC145=0.5)*0.5)+SUMPRODUCT((X143:X145="◎")*($AC143:$AC145=0.1))*0.1)),0)</f>
        <v>0</v>
      </c>
    </row>
    <row r="147" spans="2:54" ht="27" customHeight="1">
      <c r="B147" s="67">
        <f>取組ﾁｪｯｸｼｰﾄ改訂版!B147</f>
        <v>0</v>
      </c>
      <c r="C147" s="9"/>
      <c r="D147" s="10" t="s">
        <v>84</v>
      </c>
      <c r="E147" s="88" t="s">
        <v>353</v>
      </c>
      <c r="F147" s="82"/>
      <c r="G147" s="82"/>
      <c r="H147" s="286"/>
      <c r="I147" s="286"/>
      <c r="J147" s="286"/>
      <c r="K147" s="286"/>
      <c r="L147" s="286"/>
      <c r="M147" s="286"/>
      <c r="N147" s="286"/>
      <c r="O147" s="286"/>
      <c r="P147" s="286"/>
      <c r="Q147" s="286"/>
      <c r="R147" s="288" t="s">
        <v>393</v>
      </c>
      <c r="S147" s="288" t="s">
        <v>160</v>
      </c>
      <c r="T147" s="286"/>
      <c r="U147" s="286"/>
      <c r="V147" s="286"/>
      <c r="W147" s="286"/>
      <c r="X147" s="286"/>
      <c r="Y147" s="137"/>
      <c r="Z147" s="137"/>
      <c r="AA147" s="137"/>
      <c r="AB147" s="103"/>
      <c r="AC147" s="95" t="str">
        <f t="shared" si="208"/>
        <v/>
      </c>
      <c r="AD147" s="95">
        <f>SUM(AC147:AC147)</f>
        <v>0</v>
      </c>
      <c r="AE147" s="95">
        <f>COUNTIF(B147,"○")+COUNTIF(B147,"△")+COUNTIF(B147,"×")+COUNTIF(B147,0)</f>
        <v>1</v>
      </c>
      <c r="AF147" s="95">
        <f>SUM(AE147:AE147)</f>
        <v>1</v>
      </c>
      <c r="AG147" s="99">
        <f>AD147/AF147</f>
        <v>0</v>
      </c>
      <c r="AH147" s="95">
        <f t="shared" ref="AH147" si="277">SUMPRODUCT((H147:X147="○")*($AE147=1))*0.5+SUMPRODUCT((H147:X147="◎")*($AE147=1))</f>
        <v>1.5</v>
      </c>
    </row>
    <row r="148" spans="2:54" s="3" customFormat="1" ht="27" customHeight="1">
      <c r="B148" s="3" t="str">
        <f>取組ﾁｪｯｸｼｰﾄ改訂版!B148</f>
        <v>4 環境に配慮した工法</v>
      </c>
      <c r="D148" s="4"/>
      <c r="E148" s="74"/>
      <c r="F148" s="74"/>
      <c r="G148" s="74"/>
      <c r="H148" s="278">
        <f t="shared" ref="H148" si="278">(SUMPRODUCT((H147:H147="○")*($AC147:$AC147=1))*0.5+SUMPRODUCT((H147:H147="○")*($AC147:$AC147=0.5))*0.25+SUMPRODUCT((H147:H147="○")*($AC147:$AC147=0.1))*0.05+SUMPRODUCT((H147:H147="◎")*($AC147:$AC147=1))+SUMPRODUCT((H147:H147="◎")*($AC147:$AC147=0.5)*0.5)+SUMPRODUCT((H147:H147="◎")*($AC147:$AC147=0.1))*0.1)</f>
        <v>0</v>
      </c>
      <c r="I148" s="278">
        <f t="shared" ref="I148" si="279">(SUMPRODUCT((I147:I147="○")*($AC147:$AC147=1))*0.5+SUMPRODUCT((I147:I147="○")*($AC147:$AC147=0.5))*0.25+SUMPRODUCT((I147:I147="○")*($AC147:$AC147=0.1))*0.05+SUMPRODUCT((I147:I147="◎")*($AC147:$AC147=1))+SUMPRODUCT((I147:I147="◎")*($AC147:$AC147=0.5)*0.5)+SUMPRODUCT((I147:I147="◎")*($AC147:$AC147=0.1))*0.1)</f>
        <v>0</v>
      </c>
      <c r="J148" s="278">
        <f t="shared" ref="J148" si="280">(SUMPRODUCT((J147:J147="○")*($AC147:$AC147=1))*0.5+SUMPRODUCT((J147:J147="○")*($AC147:$AC147=0.5))*0.25+SUMPRODUCT((J147:J147="○")*($AC147:$AC147=0.1))*0.05+SUMPRODUCT((J147:J147="◎")*($AC147:$AC147=1))+SUMPRODUCT((J147:J147="◎")*($AC147:$AC147=0.5)*0.5)+SUMPRODUCT((J147:J147="◎")*($AC147:$AC147=0.1))*0.1)</f>
        <v>0</v>
      </c>
      <c r="K148" s="278">
        <f t="shared" ref="K148" si="281">(SUMPRODUCT((K147:K147="○")*($AC147:$AC147=1))*0.5+SUMPRODUCT((K147:K147="○")*($AC147:$AC147=0.5))*0.25+SUMPRODUCT((K147:K147="○")*($AC147:$AC147=0.1))*0.05+SUMPRODUCT((K147:K147="◎")*($AC147:$AC147=1))+SUMPRODUCT((K147:K147="◎")*($AC147:$AC147=0.5)*0.5)+SUMPRODUCT((K147:K147="◎")*($AC147:$AC147=0.1))*0.1)</f>
        <v>0</v>
      </c>
      <c r="L148" s="278">
        <f t="shared" ref="L148" si="282">(SUMPRODUCT((L147:L147="○")*($AC147:$AC147=1))*0.5+SUMPRODUCT((L147:L147="○")*($AC147:$AC147=0.5))*0.25+SUMPRODUCT((L147:L147="○")*($AC147:$AC147=0.1))*0.05+SUMPRODUCT((L147:L147="◎")*($AC147:$AC147=1))+SUMPRODUCT((L147:L147="◎")*($AC147:$AC147=0.5)*0.5)+SUMPRODUCT((L147:L147="◎")*($AC147:$AC147=0.1))*0.1)</f>
        <v>0</v>
      </c>
      <c r="M148" s="278">
        <f t="shared" ref="M148" si="283">(SUMPRODUCT((M147:M147="○")*($AC147:$AC147=1))*0.5+SUMPRODUCT((M147:M147="○")*($AC147:$AC147=0.5))*0.25+SUMPRODUCT((M147:M147="○")*($AC147:$AC147=0.1))*0.05+SUMPRODUCT((M147:M147="◎")*($AC147:$AC147=1))+SUMPRODUCT((M147:M147="◎")*($AC147:$AC147=0.5)*0.5)+SUMPRODUCT((M147:M147="◎")*($AC147:$AC147=0.1))*0.1)</f>
        <v>0</v>
      </c>
      <c r="N148" s="278">
        <f t="shared" ref="N148" si="284">(SUMPRODUCT((N147:N147="○")*($AC147:$AC147=1))*0.5+SUMPRODUCT((N147:N147="○")*($AC147:$AC147=0.5))*0.25+SUMPRODUCT((N147:N147="○")*($AC147:$AC147=0.1))*0.05+SUMPRODUCT((N147:N147="◎")*($AC147:$AC147=1))+SUMPRODUCT((N147:N147="◎")*($AC147:$AC147=0.5)*0.5)+SUMPRODUCT((N147:N147="◎")*($AC147:$AC147=0.1))*0.1)</f>
        <v>0</v>
      </c>
      <c r="O148" s="278">
        <f t="shared" ref="O148" si="285">(SUMPRODUCT((O147:O147="○")*($AC147:$AC147=1))*0.5+SUMPRODUCT((O147:O147="○")*($AC147:$AC147=0.5))*0.25+SUMPRODUCT((O147:O147="○")*($AC147:$AC147=0.1))*0.05+SUMPRODUCT((O147:O147="◎")*($AC147:$AC147=1))+SUMPRODUCT((O147:O147="◎")*($AC147:$AC147=0.5)*0.5)+SUMPRODUCT((O147:O147="◎")*($AC147:$AC147=0.1))*0.1)</f>
        <v>0</v>
      </c>
      <c r="P148" s="278">
        <f t="shared" ref="P148" si="286">(SUMPRODUCT((P147:P147="○")*($AC147:$AC147=1))*0.5+SUMPRODUCT((P147:P147="○")*($AC147:$AC147=0.5))*0.25+SUMPRODUCT((P147:P147="○")*($AC147:$AC147=0.1))*0.05+SUMPRODUCT((P147:P147="◎")*($AC147:$AC147=1))+SUMPRODUCT((P147:P147="◎")*($AC147:$AC147=0.5)*0.5)+SUMPRODUCT((P147:P147="◎")*($AC147:$AC147=0.1))*0.1)</f>
        <v>0</v>
      </c>
      <c r="Q148" s="278">
        <f t="shared" ref="Q148" si="287">(SUMPRODUCT((Q147:Q147="○")*($AC147:$AC147=1))*0.5+SUMPRODUCT((Q147:Q147="○")*($AC147:$AC147=0.5))*0.25+SUMPRODUCT((Q147:Q147="○")*($AC147:$AC147=0.1))*0.05+SUMPRODUCT((Q147:Q147="◎")*($AC147:$AC147=1))+SUMPRODUCT((Q147:Q147="◎")*($AC147:$AC147=0.5)*0.5)+SUMPRODUCT((Q147:Q147="◎")*($AC147:$AC147=0.1))*0.1)</f>
        <v>0</v>
      </c>
      <c r="R148" s="278">
        <f>(SUMPRODUCT((R147:R147="○")*($AC147:$AC147=1))*0.5+SUMPRODUCT((R147:R147="○")*($AC147:$AC147=0.5))*0.25+SUMPRODUCT((R147:R147="○")*($AC147:$AC147=0.1))*0.05+SUMPRODUCT((R147:R147="◎")*($AC147:$AC147=1))+SUMPRODUCT((R147:R147="◎")*($AC147:$AC147=0.5)*0.5)+SUMPRODUCT((R147:R147="◎")*($AC147:$AC147=0.1))*0.1)</f>
        <v>0</v>
      </c>
      <c r="S148" s="278">
        <f t="shared" ref="S148" si="288">(SUMPRODUCT((S147:S147="○")*($AC147:$AC147=1))*0.5+SUMPRODUCT((S147:S147="○")*($AC147:$AC147=0.5))*0.25+SUMPRODUCT((S147:S147="○")*($AC147:$AC147=0.1))*0.05+SUMPRODUCT((S147:S147="◎")*($AC147:$AC147=1))+SUMPRODUCT((S147:S147="◎")*($AC147:$AC147=0.5)*0.5)+SUMPRODUCT((S147:S147="◎")*($AC147:$AC147=0.1))*0.1)</f>
        <v>0</v>
      </c>
      <c r="T148" s="278">
        <f t="shared" ref="T148" si="289">(SUMPRODUCT((T147:T147="○")*($AC147:$AC147=1))*0.5+SUMPRODUCT((T147:T147="○")*($AC147:$AC147=0.5))*0.25+SUMPRODUCT((T147:T147="○")*($AC147:$AC147=0.1))*0.05+SUMPRODUCT((T147:T147="◎")*($AC147:$AC147=1))+SUMPRODUCT((T147:T147="◎")*($AC147:$AC147=0.5)*0.5)+SUMPRODUCT((T147:T147="◎")*($AC147:$AC147=0.1))*0.1)</f>
        <v>0</v>
      </c>
      <c r="U148" s="278">
        <f t="shared" ref="U148" si="290">(SUMPRODUCT((U147:U147="○")*($AC147:$AC147=1))*0.5+SUMPRODUCT((U147:U147="○")*($AC147:$AC147=0.5))*0.25+SUMPRODUCT((U147:U147="○")*($AC147:$AC147=0.1))*0.05+SUMPRODUCT((U147:U147="◎")*($AC147:$AC147=1))+SUMPRODUCT((U147:U147="◎")*($AC147:$AC147=0.5)*0.5)+SUMPRODUCT((U147:U147="◎")*($AC147:$AC147=0.1))*0.1)</f>
        <v>0</v>
      </c>
      <c r="V148" s="278">
        <f t="shared" ref="V148" si="291">(SUMPRODUCT((V147:V147="○")*($AC147:$AC147=1))*0.5+SUMPRODUCT((V147:V147="○")*($AC147:$AC147=0.5))*0.25+SUMPRODUCT((V147:V147="○")*($AC147:$AC147=0.1))*0.05+SUMPRODUCT((V147:V147="◎")*($AC147:$AC147=1))+SUMPRODUCT((V147:V147="◎")*($AC147:$AC147=0.5)*0.5)+SUMPRODUCT((V147:V147="◎")*($AC147:$AC147=0.1))*0.1)</f>
        <v>0</v>
      </c>
      <c r="W148" s="278">
        <f t="shared" ref="W148" si="292">(SUMPRODUCT((W147:W147="○")*($AC147:$AC147=1))*0.5+SUMPRODUCT((W147:W147="○")*($AC147:$AC147=0.5))*0.25+SUMPRODUCT((W147:W147="○")*($AC147:$AC147=0.1))*0.05+SUMPRODUCT((W147:W147="◎")*($AC147:$AC147=1))+SUMPRODUCT((W147:W147="◎")*($AC147:$AC147=0.5)*0.5)+SUMPRODUCT((W147:W147="◎")*($AC147:$AC147=0.1))*0.1)</f>
        <v>0</v>
      </c>
      <c r="X148" s="278">
        <f t="shared" ref="X148" si="293">(SUMPRODUCT((X147:X147="○")*($AC147:$AC147=1))*0.5+SUMPRODUCT((X147:X147="○")*($AC147:$AC147=0.5))*0.25+SUMPRODUCT((X147:X147="○")*($AC147:$AC147=0.1))*0.05+SUMPRODUCT((X147:X147="◎")*($AC147:$AC147=1))+SUMPRODUCT((X147:X147="◎")*($AC147:$AC147=0.5)*0.5)+SUMPRODUCT((X147:X147="◎")*($AC147:$AC147=0.1))*0.1)</f>
        <v>0</v>
      </c>
      <c r="Y148" s="138"/>
      <c r="Z148" s="138"/>
      <c r="AA148" s="138"/>
      <c r="AB148" s="104"/>
      <c r="AC148" s="95" t="str">
        <f t="shared" si="208"/>
        <v/>
      </c>
      <c r="AD148" s="95"/>
      <c r="AE148" s="101">
        <f>SUBTOTAL(9,AE147:AE147)</f>
        <v>1</v>
      </c>
      <c r="AF148" s="101"/>
      <c r="AG148" s="102"/>
      <c r="AH148" s="101">
        <f>SUM(AH147:AH147)</f>
        <v>1.5</v>
      </c>
      <c r="AI148" s="163">
        <f>IF(AE148=0,"",SUM(H148:X148)/AH148)</f>
        <v>0</v>
      </c>
      <c r="AJ148" s="101"/>
      <c r="AK148" s="101"/>
      <c r="AL148" s="211">
        <f>IFERROR(H148/((SUMPRODUCT((H147:H147="○")*($AC147:$AC147=1))*0.5+SUMPRODUCT((H147:H147="○")*($AC147:$AC147=0.5))*0.5+SUMPRODUCT((H147:H147="○")*($AC147:$AC147=0.1))*0.5+SUMPRODUCT((H147:H147="◎")*($AC147:$AC147=1))+SUMPRODUCT((H147:H147="◎")*($AC147:$AC147=0.5)*0.5)+SUMPRODUCT((H147:H147="◎")*($AC147:$AC147=0.1))*0.1)),0)</f>
        <v>0</v>
      </c>
      <c r="AM148" s="211">
        <f t="shared" ref="AM148" si="294">IFERROR(I148/((SUMPRODUCT((I147:I147="○")*($AC147:$AC147=1))*0.5+SUMPRODUCT((I147:I147="○")*($AC147:$AC147=0.5))*0.5+SUMPRODUCT((I147:I147="○")*($AC147:$AC147=0.1))*0.5+SUMPRODUCT((I147:I147="◎")*($AC147:$AC147=1))+SUMPRODUCT((I147:I147="◎")*($AC147:$AC147=0.5)*0.5)+SUMPRODUCT((I147:I147="◎")*($AC147:$AC147=0.1))*0.1)),0)</f>
        <v>0</v>
      </c>
      <c r="AN148" s="211">
        <f t="shared" ref="AN148" si="295">IFERROR(J148/((SUMPRODUCT((J147:J147="○")*($AC147:$AC147=1))*0.5+SUMPRODUCT((J147:J147="○")*($AC147:$AC147=0.5))*0.5+SUMPRODUCT((J147:J147="○")*($AC147:$AC147=0.1))*0.5+SUMPRODUCT((J147:J147="◎")*($AC147:$AC147=1))+SUMPRODUCT((J147:J147="◎")*($AC147:$AC147=0.5)*0.5)+SUMPRODUCT((J147:J147="◎")*($AC147:$AC147=0.1))*0.1)),0)</f>
        <v>0</v>
      </c>
      <c r="AO148" s="211">
        <f t="shared" ref="AO148" si="296">IFERROR(K148/((SUMPRODUCT((K147:K147="○")*($AC147:$AC147=1))*0.5+SUMPRODUCT((K147:K147="○")*($AC147:$AC147=0.5))*0.5+SUMPRODUCT((K147:K147="○")*($AC147:$AC147=0.1))*0.5+SUMPRODUCT((K147:K147="◎")*($AC147:$AC147=1))+SUMPRODUCT((K147:K147="◎")*($AC147:$AC147=0.5)*0.5)+SUMPRODUCT((K147:K147="◎")*($AC147:$AC147=0.1))*0.1)),0)</f>
        <v>0</v>
      </c>
      <c r="AP148" s="211">
        <f t="shared" ref="AP148" si="297">IFERROR(L148/((SUMPRODUCT((L147:L147="○")*($AC147:$AC147=1))*0.5+SUMPRODUCT((L147:L147="○")*($AC147:$AC147=0.5))*0.5+SUMPRODUCT((L147:L147="○")*($AC147:$AC147=0.1))*0.5+SUMPRODUCT((L147:L147="◎")*($AC147:$AC147=1))+SUMPRODUCT((L147:L147="◎")*($AC147:$AC147=0.5)*0.5)+SUMPRODUCT((L147:L147="◎")*($AC147:$AC147=0.1))*0.1)),0)</f>
        <v>0</v>
      </c>
      <c r="AQ148" s="211">
        <f t="shared" ref="AQ148" si="298">IFERROR(M148/((SUMPRODUCT((M147:M147="○")*($AC147:$AC147=1))*0.5+SUMPRODUCT((M147:M147="○")*($AC147:$AC147=0.5))*0.5+SUMPRODUCT((M147:M147="○")*($AC147:$AC147=0.1))*0.5+SUMPRODUCT((M147:M147="◎")*($AC147:$AC147=1))+SUMPRODUCT((M147:M147="◎")*($AC147:$AC147=0.5)*0.5)+SUMPRODUCT((M147:M147="◎")*($AC147:$AC147=0.1))*0.1)),0)</f>
        <v>0</v>
      </c>
      <c r="AR148" s="211">
        <f t="shared" ref="AR148" si="299">IFERROR(N148/((SUMPRODUCT((N147:N147="○")*($AC147:$AC147=1))*0.5+SUMPRODUCT((N147:N147="○")*($AC147:$AC147=0.5))*0.5+SUMPRODUCT((N147:N147="○")*($AC147:$AC147=0.1))*0.5+SUMPRODUCT((N147:N147="◎")*($AC147:$AC147=1))+SUMPRODUCT((N147:N147="◎")*($AC147:$AC147=0.5)*0.5)+SUMPRODUCT((N147:N147="◎")*($AC147:$AC147=0.1))*0.1)),0)</f>
        <v>0</v>
      </c>
      <c r="AS148" s="211">
        <f t="shared" ref="AS148" si="300">IFERROR(O148/((SUMPRODUCT((O147:O147="○")*($AC147:$AC147=1))*0.5+SUMPRODUCT((O147:O147="○")*($AC147:$AC147=0.5))*0.5+SUMPRODUCT((O147:O147="○")*($AC147:$AC147=0.1))*0.5+SUMPRODUCT((O147:O147="◎")*($AC147:$AC147=1))+SUMPRODUCT((O147:O147="◎")*($AC147:$AC147=0.5)*0.5)+SUMPRODUCT((O147:O147="◎")*($AC147:$AC147=0.1))*0.1)),0)</f>
        <v>0</v>
      </c>
      <c r="AT148" s="211">
        <f t="shared" ref="AT148" si="301">IFERROR(P148/((SUMPRODUCT((P147:P147="○")*($AC147:$AC147=1))*0.5+SUMPRODUCT((P147:P147="○")*($AC147:$AC147=0.5))*0.5+SUMPRODUCT((P147:P147="○")*($AC147:$AC147=0.1))*0.5+SUMPRODUCT((P147:P147="◎")*($AC147:$AC147=1))+SUMPRODUCT((P147:P147="◎")*($AC147:$AC147=0.5)*0.5)+SUMPRODUCT((P147:P147="◎")*($AC147:$AC147=0.1))*0.1)),0)</f>
        <v>0</v>
      </c>
      <c r="AU148" s="211">
        <f t="shared" ref="AU148" si="302">IFERROR(Q148/((SUMPRODUCT((Q147:Q147="○")*($AC147:$AC147=1))*0.5+SUMPRODUCT((Q147:Q147="○")*($AC147:$AC147=0.5))*0.5+SUMPRODUCT((Q147:Q147="○")*($AC147:$AC147=0.1))*0.5+SUMPRODUCT((Q147:Q147="◎")*($AC147:$AC147=1))+SUMPRODUCT((Q147:Q147="◎")*($AC147:$AC147=0.5)*0.5)+SUMPRODUCT((Q147:Q147="◎")*($AC147:$AC147=0.1))*0.1)),0)</f>
        <v>0</v>
      </c>
      <c r="AV148" s="211">
        <f t="shared" ref="AV148" si="303">IFERROR(R148/((SUMPRODUCT((R147:R147="○")*($AC147:$AC147=1))*0.5+SUMPRODUCT((R147:R147="○")*($AC147:$AC147=0.5))*0.5+SUMPRODUCT((R147:R147="○")*($AC147:$AC147=0.1))*0.5+SUMPRODUCT((R147:R147="◎")*($AC147:$AC147=1))+SUMPRODUCT((R147:R147="◎")*($AC147:$AC147=0.5)*0.5)+SUMPRODUCT((R147:R147="◎")*($AC147:$AC147=0.1))*0.1)),0)</f>
        <v>0</v>
      </c>
      <c r="AW148" s="211">
        <f t="shared" ref="AW148" si="304">IFERROR(S148/((SUMPRODUCT((S147:S147="○")*($AC147:$AC147=1))*0.5+SUMPRODUCT((S147:S147="○")*($AC147:$AC147=0.5))*0.5+SUMPRODUCT((S147:S147="○")*($AC147:$AC147=0.1))*0.5+SUMPRODUCT((S147:S147="◎")*($AC147:$AC147=1))+SUMPRODUCT((S147:S147="◎")*($AC147:$AC147=0.5)*0.5)+SUMPRODUCT((S147:S147="◎")*($AC147:$AC147=0.1))*0.1)),0)</f>
        <v>0</v>
      </c>
      <c r="AX148" s="211">
        <f t="shared" ref="AX148" si="305">IFERROR(T148/((SUMPRODUCT((T147:T147="○")*($AC147:$AC147=1))*0.5+SUMPRODUCT((T147:T147="○")*($AC147:$AC147=0.5))*0.5+SUMPRODUCT((T147:T147="○")*($AC147:$AC147=0.1))*0.5+SUMPRODUCT((T147:T147="◎")*($AC147:$AC147=1))+SUMPRODUCT((T147:T147="◎")*($AC147:$AC147=0.5)*0.5)+SUMPRODUCT((T147:T147="◎")*($AC147:$AC147=0.1))*0.1)),0)</f>
        <v>0</v>
      </c>
      <c r="AY148" s="211">
        <f t="shared" ref="AY148" si="306">IFERROR(U148/((SUMPRODUCT((U147:U147="○")*($AC147:$AC147=1))*0.5+SUMPRODUCT((U147:U147="○")*($AC147:$AC147=0.5))*0.5+SUMPRODUCT((U147:U147="○")*($AC147:$AC147=0.1))*0.5+SUMPRODUCT((U147:U147="◎")*($AC147:$AC147=1))+SUMPRODUCT((U147:U147="◎")*($AC147:$AC147=0.5)*0.5)+SUMPRODUCT((U147:U147="◎")*($AC147:$AC147=0.1))*0.1)),0)</f>
        <v>0</v>
      </c>
      <c r="AZ148" s="211">
        <f t="shared" ref="AZ148" si="307">IFERROR(V148/((SUMPRODUCT((V147:V147="○")*($AC147:$AC147=1))*0.5+SUMPRODUCT((V147:V147="○")*($AC147:$AC147=0.5))*0.5+SUMPRODUCT((V147:V147="○")*($AC147:$AC147=0.1))*0.5+SUMPRODUCT((V147:V147="◎")*($AC147:$AC147=1))+SUMPRODUCT((V147:V147="◎")*($AC147:$AC147=0.5)*0.5)+SUMPRODUCT((V147:V147="◎")*($AC147:$AC147=0.1))*0.1)),0)</f>
        <v>0</v>
      </c>
      <c r="BA148" s="211">
        <f t="shared" ref="BA148" si="308">IFERROR(W148/((SUMPRODUCT((W147:W147="○")*($AC147:$AC147=1))*0.5+SUMPRODUCT((W147:W147="○")*($AC147:$AC147=0.5))*0.5+SUMPRODUCT((W147:W147="○")*($AC147:$AC147=0.1))*0.5+SUMPRODUCT((W147:W147="◎")*($AC147:$AC147=1))+SUMPRODUCT((W147:W147="◎")*($AC147:$AC147=0.5)*0.5)+SUMPRODUCT((W147:W147="◎")*($AC147:$AC147=0.1))*0.1)),0)</f>
        <v>0</v>
      </c>
      <c r="BB148" s="211">
        <f t="shared" ref="BB148" si="309">IFERROR(X148/((SUMPRODUCT((X147:X147="○")*($AC147:$AC147=1))*0.5+SUMPRODUCT((X147:X147="○")*($AC147:$AC147=0.5))*0.5+SUMPRODUCT((X147:X147="○")*($AC147:$AC147=0.1))*0.5+SUMPRODUCT((X147:X147="◎")*($AC147:$AC147=1))+SUMPRODUCT((X147:X147="◎")*($AC147:$AC147=0.5)*0.5)+SUMPRODUCT((X147:X147="◎")*($AC147:$AC147=0.1))*0.1)),0)</f>
        <v>0</v>
      </c>
    </row>
    <row r="149" spans="2:54" ht="27" customHeight="1">
      <c r="B149" s="67">
        <f>取組ﾁｪｯｸｼｰﾄ改訂版!B149</f>
        <v>0</v>
      </c>
      <c r="C149" s="14"/>
      <c r="D149" s="15" t="s">
        <v>85</v>
      </c>
      <c r="E149" s="68" t="s">
        <v>367</v>
      </c>
      <c r="F149" s="69"/>
      <c r="G149" s="69"/>
      <c r="H149" s="286"/>
      <c r="I149" s="286"/>
      <c r="J149" s="288"/>
      <c r="K149" s="288"/>
      <c r="L149" s="288"/>
      <c r="M149" s="288"/>
      <c r="N149" s="288"/>
      <c r="O149" s="288"/>
      <c r="P149" s="288"/>
      <c r="Q149" s="288"/>
      <c r="R149" s="288" t="s">
        <v>393</v>
      </c>
      <c r="S149" s="288"/>
      <c r="T149" s="288"/>
      <c r="U149" s="288"/>
      <c r="V149" s="288"/>
      <c r="W149" s="286"/>
      <c r="X149" s="286"/>
      <c r="Y149" s="137"/>
      <c r="Z149" s="137"/>
      <c r="AA149" s="137"/>
      <c r="AB149" s="103"/>
      <c r="AC149" s="95" t="str">
        <f t="shared" si="208"/>
        <v/>
      </c>
      <c r="AD149" s="95">
        <f>SUM(AC149:AC156)</f>
        <v>0</v>
      </c>
      <c r="AE149" s="95">
        <f t="shared" ref="AE149:AE156" si="310">COUNTIF(B149,"○")+COUNTIF(B149,"△")+COUNTIF(B149,"×")+COUNTIF(B149,0)</f>
        <v>1</v>
      </c>
      <c r="AF149" s="95">
        <f>SUM(AE149:AE156)</f>
        <v>8</v>
      </c>
      <c r="AG149" s="99">
        <f>AD149/AF149</f>
        <v>0</v>
      </c>
      <c r="AH149" s="95">
        <f t="shared" ref="AH149:AH164" si="311">SUMPRODUCT((H149:X149="○")*($AE149=1))*0.5+SUMPRODUCT((H149:X149="◎")*($AE149=1))</f>
        <v>1</v>
      </c>
    </row>
    <row r="150" spans="2:54" ht="27" customHeight="1">
      <c r="B150" s="67">
        <f>取組ﾁｪｯｸｼｰﾄ改訂版!B150</f>
        <v>0</v>
      </c>
      <c r="C150" s="14"/>
      <c r="D150" s="15" t="s">
        <v>86</v>
      </c>
      <c r="E150" s="71"/>
      <c r="F150" s="70"/>
      <c r="G150" s="70"/>
      <c r="H150" s="286"/>
      <c r="I150" s="286"/>
      <c r="J150" s="288" t="s">
        <v>393</v>
      </c>
      <c r="K150" s="288"/>
      <c r="L150" s="288"/>
      <c r="M150" s="288"/>
      <c r="N150" s="288"/>
      <c r="O150" s="288"/>
      <c r="P150" s="288"/>
      <c r="Q150" s="288"/>
      <c r="R150" s="288" t="s">
        <v>393</v>
      </c>
      <c r="S150" s="288" t="s">
        <v>393</v>
      </c>
      <c r="T150" s="288"/>
      <c r="U150" s="288"/>
      <c r="V150" s="288"/>
      <c r="W150" s="286"/>
      <c r="X150" s="286"/>
      <c r="Y150" s="137"/>
      <c r="Z150" s="137"/>
      <c r="AA150" s="137"/>
      <c r="AB150" s="103"/>
      <c r="AC150" s="95" t="str">
        <f t="shared" si="208"/>
        <v/>
      </c>
      <c r="AE150" s="95">
        <f t="shared" si="310"/>
        <v>1</v>
      </c>
      <c r="AH150" s="95">
        <f t="shared" si="311"/>
        <v>3</v>
      </c>
    </row>
    <row r="151" spans="2:54" ht="27" customHeight="1">
      <c r="B151" s="67">
        <f>取組ﾁｪｯｸｼｰﾄ改訂版!B151</f>
        <v>0</v>
      </c>
      <c r="C151" s="9"/>
      <c r="D151" s="10" t="s">
        <v>87</v>
      </c>
      <c r="E151" s="71"/>
      <c r="F151" s="70"/>
      <c r="G151" s="70"/>
      <c r="H151" s="286"/>
      <c r="I151" s="286"/>
      <c r="J151" s="288"/>
      <c r="K151" s="288"/>
      <c r="L151" s="288"/>
      <c r="M151" s="288" t="s">
        <v>160</v>
      </c>
      <c r="N151" s="288"/>
      <c r="O151" s="288"/>
      <c r="P151" s="288"/>
      <c r="Q151" s="288"/>
      <c r="R151" s="288" t="s">
        <v>393</v>
      </c>
      <c r="S151" s="288"/>
      <c r="T151" s="288"/>
      <c r="U151" s="288"/>
      <c r="V151" s="288"/>
      <c r="W151" s="286"/>
      <c r="X151" s="286"/>
      <c r="Y151" s="137"/>
      <c r="Z151" s="137"/>
      <c r="AA151" s="137"/>
      <c r="AB151" s="103"/>
      <c r="AC151" s="95" t="str">
        <f t="shared" si="208"/>
        <v/>
      </c>
      <c r="AE151" s="95">
        <f t="shared" si="310"/>
        <v>1</v>
      </c>
      <c r="AH151" s="95">
        <f t="shared" si="311"/>
        <v>1.5</v>
      </c>
    </row>
    <row r="152" spans="2:54" ht="27" customHeight="1">
      <c r="B152" s="67">
        <f>取組ﾁｪｯｸｼｰﾄ改訂版!B152</f>
        <v>0</v>
      </c>
      <c r="D152" s="11" t="s">
        <v>88</v>
      </c>
      <c r="E152" s="71"/>
      <c r="F152" s="70"/>
      <c r="G152" s="70"/>
      <c r="H152" s="286"/>
      <c r="I152" s="286"/>
      <c r="J152" s="288"/>
      <c r="K152" s="288"/>
      <c r="L152" s="288"/>
      <c r="M152" s="288"/>
      <c r="N152" s="288"/>
      <c r="O152" s="288"/>
      <c r="P152" s="288"/>
      <c r="Q152" s="288"/>
      <c r="R152" s="288" t="s">
        <v>393</v>
      </c>
      <c r="S152" s="288"/>
      <c r="T152" s="288"/>
      <c r="U152" s="288"/>
      <c r="V152" s="288"/>
      <c r="W152" s="286"/>
      <c r="X152" s="286"/>
      <c r="Y152" s="137"/>
      <c r="Z152" s="137"/>
      <c r="AA152" s="137"/>
      <c r="AB152" s="103"/>
      <c r="AC152" s="95" t="str">
        <f t="shared" si="208"/>
        <v/>
      </c>
      <c r="AE152" s="95">
        <f t="shared" si="310"/>
        <v>1</v>
      </c>
      <c r="AH152" s="95">
        <f t="shared" si="311"/>
        <v>1</v>
      </c>
    </row>
    <row r="153" spans="2:54" ht="27" customHeight="1">
      <c r="B153" s="67">
        <f>取組ﾁｪｯｸｼｰﾄ改訂版!B153</f>
        <v>0</v>
      </c>
      <c r="C153" s="9"/>
      <c r="D153" s="10" t="s">
        <v>89</v>
      </c>
      <c r="E153" s="71"/>
      <c r="F153" s="70"/>
      <c r="G153" s="70"/>
      <c r="H153" s="286"/>
      <c r="I153" s="286"/>
      <c r="J153" s="288"/>
      <c r="K153" s="288"/>
      <c r="L153" s="288"/>
      <c r="M153" s="288"/>
      <c r="N153" s="288"/>
      <c r="O153" s="288"/>
      <c r="P153" s="288"/>
      <c r="Q153" s="288"/>
      <c r="R153" s="288" t="s">
        <v>393</v>
      </c>
      <c r="S153" s="288"/>
      <c r="T153" s="288"/>
      <c r="U153" s="288"/>
      <c r="V153" s="288"/>
      <c r="W153" s="286"/>
      <c r="X153" s="286"/>
      <c r="Y153" s="137"/>
      <c r="Z153" s="137"/>
      <c r="AA153" s="137"/>
      <c r="AB153" s="103"/>
      <c r="AC153" s="95" t="str">
        <f t="shared" si="208"/>
        <v/>
      </c>
      <c r="AE153" s="95">
        <f t="shared" si="310"/>
        <v>1</v>
      </c>
      <c r="AH153" s="95">
        <f t="shared" si="311"/>
        <v>1</v>
      </c>
    </row>
    <row r="154" spans="2:54" ht="27" customHeight="1">
      <c r="B154" s="67">
        <f>取組ﾁｪｯｸｼｰﾄ改訂版!B154</f>
        <v>0</v>
      </c>
      <c r="C154" s="9"/>
      <c r="D154" s="10" t="s">
        <v>90</v>
      </c>
      <c r="E154" s="71"/>
      <c r="F154" s="70"/>
      <c r="G154" s="70"/>
      <c r="H154" s="286"/>
      <c r="I154" s="286"/>
      <c r="J154" s="288"/>
      <c r="K154" s="288"/>
      <c r="L154" s="288"/>
      <c r="M154" s="288"/>
      <c r="N154" s="288"/>
      <c r="O154" s="288"/>
      <c r="P154" s="288"/>
      <c r="Q154" s="288"/>
      <c r="R154" s="288" t="s">
        <v>393</v>
      </c>
      <c r="S154" s="288"/>
      <c r="T154" s="288"/>
      <c r="U154" s="288"/>
      <c r="V154" s="288" t="s">
        <v>160</v>
      </c>
      <c r="W154" s="286"/>
      <c r="X154" s="286"/>
      <c r="Y154" s="137"/>
      <c r="Z154" s="137"/>
      <c r="AA154" s="137"/>
      <c r="AB154" s="103"/>
      <c r="AC154" s="95" t="str">
        <f t="shared" si="208"/>
        <v/>
      </c>
      <c r="AE154" s="95">
        <f t="shared" si="310"/>
        <v>1</v>
      </c>
      <c r="AH154" s="95">
        <f t="shared" si="311"/>
        <v>1.5</v>
      </c>
    </row>
    <row r="155" spans="2:54" ht="27" customHeight="1">
      <c r="B155" s="67">
        <f>取組ﾁｪｯｸｼｰﾄ改訂版!B155</f>
        <v>0</v>
      </c>
      <c r="C155" s="12"/>
      <c r="D155" s="13" t="s">
        <v>91</v>
      </c>
      <c r="E155" s="71"/>
      <c r="F155" s="70"/>
      <c r="G155" s="70"/>
      <c r="H155" s="286"/>
      <c r="I155" s="286"/>
      <c r="J155" s="288"/>
      <c r="K155" s="288"/>
      <c r="L155" s="288"/>
      <c r="M155" s="288"/>
      <c r="N155" s="288"/>
      <c r="O155" s="288"/>
      <c r="P155" s="288"/>
      <c r="Q155" s="288"/>
      <c r="R155" s="288" t="s">
        <v>393</v>
      </c>
      <c r="S155" s="288" t="s">
        <v>393</v>
      </c>
      <c r="T155" s="288"/>
      <c r="U155" s="288"/>
      <c r="V155" s="288"/>
      <c r="W155" s="286"/>
      <c r="X155" s="286"/>
      <c r="Y155" s="137"/>
      <c r="Z155" s="137"/>
      <c r="AA155" s="137"/>
      <c r="AB155" s="103"/>
      <c r="AC155" s="95" t="str">
        <f t="shared" si="208"/>
        <v/>
      </c>
      <c r="AE155" s="95">
        <f t="shared" si="310"/>
        <v>1</v>
      </c>
      <c r="AH155" s="95">
        <f t="shared" si="311"/>
        <v>2</v>
      </c>
    </row>
    <row r="156" spans="2:54" ht="27" customHeight="1">
      <c r="B156" s="67">
        <f>取組ﾁｪｯｸｼｰﾄ改訂版!B156</f>
        <v>0</v>
      </c>
      <c r="C156" s="12"/>
      <c r="D156" s="13" t="s">
        <v>92</v>
      </c>
      <c r="E156" s="72"/>
      <c r="F156" s="73"/>
      <c r="G156" s="73"/>
      <c r="H156" s="286"/>
      <c r="I156" s="286"/>
      <c r="J156" s="288" t="s">
        <v>393</v>
      </c>
      <c r="K156" s="288"/>
      <c r="L156" s="288"/>
      <c r="M156" s="288"/>
      <c r="N156" s="288"/>
      <c r="O156" s="288"/>
      <c r="P156" s="288"/>
      <c r="Q156" s="288"/>
      <c r="R156" s="288" t="s">
        <v>393</v>
      </c>
      <c r="S156" s="288" t="s">
        <v>393</v>
      </c>
      <c r="T156" s="288"/>
      <c r="U156" s="288"/>
      <c r="V156" s="288"/>
      <c r="W156" s="286"/>
      <c r="X156" s="286"/>
      <c r="Y156" s="137"/>
      <c r="Z156" s="137"/>
      <c r="AA156" s="137"/>
      <c r="AB156" s="103"/>
      <c r="AC156" s="95" t="str">
        <f t="shared" si="208"/>
        <v/>
      </c>
      <c r="AE156" s="95">
        <f t="shared" si="310"/>
        <v>1</v>
      </c>
      <c r="AH156" s="95">
        <f t="shared" si="311"/>
        <v>3</v>
      </c>
    </row>
    <row r="157" spans="2:54" s="3" customFormat="1" ht="27" customHeight="1">
      <c r="B157" s="3" t="str">
        <f>取組ﾁｪｯｸｼｰﾄ改訂版!B157</f>
        <v>5 建築物、構築物の環境への影響を予防するための方策</v>
      </c>
      <c r="D157" s="4"/>
      <c r="E157" s="74"/>
      <c r="F157" s="74"/>
      <c r="G157" s="74"/>
      <c r="H157" s="277">
        <f t="shared" ref="H157:Q157" si="312">(SUMPRODUCT((H148:H156="○")*($AC148:$AC156=1))*0.5+SUMPRODUCT((H148:H156="○")*($AC148:$AC156=0.5))*0.25+SUMPRODUCT((H148:H156="○")*($AC148:$AC156=0.1))*0.05+SUMPRODUCT((H148:H156="◎")*($AC148:$AC156=1))+SUMPRODUCT((H148:H156="◎")*($AC148:$AC156=0.5)*0.5)+SUMPRODUCT((H148:H156="◎")*($AC148:$AC156=0.1))*0.1)</f>
        <v>0</v>
      </c>
      <c r="I157" s="277">
        <f t="shared" si="312"/>
        <v>0</v>
      </c>
      <c r="J157" s="277">
        <f t="shared" si="312"/>
        <v>0</v>
      </c>
      <c r="K157" s="277">
        <f t="shared" si="312"/>
        <v>0</v>
      </c>
      <c r="L157" s="277">
        <f t="shared" si="312"/>
        <v>0</v>
      </c>
      <c r="M157" s="277">
        <f t="shared" si="312"/>
        <v>0</v>
      </c>
      <c r="N157" s="277">
        <f t="shared" si="312"/>
        <v>0</v>
      </c>
      <c r="O157" s="277">
        <f t="shared" si="312"/>
        <v>0</v>
      </c>
      <c r="P157" s="277">
        <f t="shared" si="312"/>
        <v>0</v>
      </c>
      <c r="Q157" s="277">
        <f t="shared" si="312"/>
        <v>0</v>
      </c>
      <c r="R157" s="277">
        <f>(SUMPRODUCT((R148:R156="○")*($AC148:$AC156=1))*0.5+SUMPRODUCT((R148:R156="○")*($AC148:$AC156=0.5))*0.25+SUMPRODUCT((R148:R156="○")*($AC148:$AC156=0.1))*0.05+SUMPRODUCT((R148:R156="◎")*($AC148:$AC156=1))+SUMPRODUCT((R148:R156="◎")*($AC148:$AC156=0.5)*0.5)+SUMPRODUCT((R148:R156="◎")*($AC148:$AC156=0.1))*0.1)</f>
        <v>0</v>
      </c>
      <c r="S157" s="277">
        <f t="shared" ref="S157:X157" si="313">(SUMPRODUCT((S148:S156="○")*($AC148:$AC156=1))*0.5+SUMPRODUCT((S148:S156="○")*($AC148:$AC156=0.5))*0.25+SUMPRODUCT((S148:S156="○")*($AC148:$AC156=0.1))*0.05+SUMPRODUCT((S148:S156="◎")*($AC148:$AC156=1))+SUMPRODUCT((S148:S156="◎")*($AC148:$AC156=0.5)*0.5)+SUMPRODUCT((S148:S156="◎")*($AC148:$AC156=0.1))*0.1)</f>
        <v>0</v>
      </c>
      <c r="T157" s="277">
        <f t="shared" si="313"/>
        <v>0</v>
      </c>
      <c r="U157" s="277">
        <f t="shared" si="313"/>
        <v>0</v>
      </c>
      <c r="V157" s="277">
        <f t="shared" si="313"/>
        <v>0</v>
      </c>
      <c r="W157" s="277">
        <f t="shared" si="313"/>
        <v>0</v>
      </c>
      <c r="X157" s="277">
        <f t="shared" si="313"/>
        <v>0</v>
      </c>
      <c r="Y157" s="138"/>
      <c r="Z157" s="138"/>
      <c r="AA157" s="138"/>
      <c r="AB157" s="104"/>
      <c r="AC157" s="95" t="str">
        <f t="shared" si="208"/>
        <v/>
      </c>
      <c r="AD157" s="95"/>
      <c r="AE157" s="101">
        <f>SUBTOTAL(9,AE149:AE156)</f>
        <v>8</v>
      </c>
      <c r="AF157" s="101"/>
      <c r="AG157" s="102"/>
      <c r="AH157" s="101">
        <f>SUM(AH148:AH156)</f>
        <v>15.5</v>
      </c>
      <c r="AI157" s="163">
        <f>IF(AE157=0,"",SUM(H157:X157)/AH157)</f>
        <v>0</v>
      </c>
      <c r="AJ157" s="101"/>
      <c r="AK157" s="101"/>
      <c r="AL157" s="211">
        <f>IFERROR(H157/((SUMPRODUCT((H149:H156="○")*($AC149:$AC156=1))*0.5+SUMPRODUCT((H149:H156="○")*($AC149:$AC156=0.5))*0.5+SUMPRODUCT((H149:H156="○")*($AC149:$AC156=0.1))*0.5+SUMPRODUCT((H149:H156="◎")*($AC149:$AC156=1))+SUMPRODUCT((H149:H156="◎")*($AC149:$AC156=0.5)*0.5)+SUMPRODUCT((H149:H156="◎")*($AC149:$AC156=0.1))*0.1)),0)</f>
        <v>0</v>
      </c>
      <c r="AM157" s="211">
        <f t="shared" ref="AM157" si="314">IFERROR(I157/((SUMPRODUCT((I149:I156="○")*($AC149:$AC156=1))*0.5+SUMPRODUCT((I149:I156="○")*($AC149:$AC156=0.5))*0.5+SUMPRODUCT((I149:I156="○")*($AC149:$AC156=0.1))*0.5+SUMPRODUCT((I149:I156="◎")*($AC149:$AC156=1))+SUMPRODUCT((I149:I156="◎")*($AC149:$AC156=0.5)*0.5)+SUMPRODUCT((I149:I156="◎")*($AC149:$AC156=0.1))*0.1)),0)</f>
        <v>0</v>
      </c>
      <c r="AN157" s="211">
        <f t="shared" ref="AN157" si="315">IFERROR(J157/((SUMPRODUCT((J149:J156="○")*($AC149:$AC156=1))*0.5+SUMPRODUCT((J149:J156="○")*($AC149:$AC156=0.5))*0.5+SUMPRODUCT((J149:J156="○")*($AC149:$AC156=0.1))*0.5+SUMPRODUCT((J149:J156="◎")*($AC149:$AC156=1))+SUMPRODUCT((J149:J156="◎")*($AC149:$AC156=0.5)*0.5)+SUMPRODUCT((J149:J156="◎")*($AC149:$AC156=0.1))*0.1)),0)</f>
        <v>0</v>
      </c>
      <c r="AO157" s="211">
        <f t="shared" ref="AO157" si="316">IFERROR(K157/((SUMPRODUCT((K149:K156="○")*($AC149:$AC156=1))*0.5+SUMPRODUCT((K149:K156="○")*($AC149:$AC156=0.5))*0.5+SUMPRODUCT((K149:K156="○")*($AC149:$AC156=0.1))*0.5+SUMPRODUCT((K149:K156="◎")*($AC149:$AC156=1))+SUMPRODUCT((K149:K156="◎")*($AC149:$AC156=0.5)*0.5)+SUMPRODUCT((K149:K156="◎")*($AC149:$AC156=0.1))*0.1)),0)</f>
        <v>0</v>
      </c>
      <c r="AP157" s="211">
        <f t="shared" ref="AP157" si="317">IFERROR(L157/((SUMPRODUCT((L149:L156="○")*($AC149:$AC156=1))*0.5+SUMPRODUCT((L149:L156="○")*($AC149:$AC156=0.5))*0.5+SUMPRODUCT((L149:L156="○")*($AC149:$AC156=0.1))*0.5+SUMPRODUCT((L149:L156="◎")*($AC149:$AC156=1))+SUMPRODUCT((L149:L156="◎")*($AC149:$AC156=0.5)*0.5)+SUMPRODUCT((L149:L156="◎")*($AC149:$AC156=0.1))*0.1)),0)</f>
        <v>0</v>
      </c>
      <c r="AQ157" s="211">
        <f t="shared" ref="AQ157" si="318">IFERROR(M157/((SUMPRODUCT((M149:M156="○")*($AC149:$AC156=1))*0.5+SUMPRODUCT((M149:M156="○")*($AC149:$AC156=0.5))*0.5+SUMPRODUCT((M149:M156="○")*($AC149:$AC156=0.1))*0.5+SUMPRODUCT((M149:M156="◎")*($AC149:$AC156=1))+SUMPRODUCT((M149:M156="◎")*($AC149:$AC156=0.5)*0.5)+SUMPRODUCT((M149:M156="◎")*($AC149:$AC156=0.1))*0.1)),0)</f>
        <v>0</v>
      </c>
      <c r="AR157" s="211">
        <f t="shared" ref="AR157" si="319">IFERROR(N157/((SUMPRODUCT((N149:N156="○")*($AC149:$AC156=1))*0.5+SUMPRODUCT((N149:N156="○")*($AC149:$AC156=0.5))*0.5+SUMPRODUCT((N149:N156="○")*($AC149:$AC156=0.1))*0.5+SUMPRODUCT((N149:N156="◎")*($AC149:$AC156=1))+SUMPRODUCT((N149:N156="◎")*($AC149:$AC156=0.5)*0.5)+SUMPRODUCT((N149:N156="◎")*($AC149:$AC156=0.1))*0.1)),0)</f>
        <v>0</v>
      </c>
      <c r="AS157" s="211">
        <f t="shared" ref="AS157" si="320">IFERROR(O157/((SUMPRODUCT((O149:O156="○")*($AC149:$AC156=1))*0.5+SUMPRODUCT((O149:O156="○")*($AC149:$AC156=0.5))*0.5+SUMPRODUCT((O149:O156="○")*($AC149:$AC156=0.1))*0.5+SUMPRODUCT((O149:O156="◎")*($AC149:$AC156=1))+SUMPRODUCT((O149:O156="◎")*($AC149:$AC156=0.5)*0.5)+SUMPRODUCT((O149:O156="◎")*($AC149:$AC156=0.1))*0.1)),0)</f>
        <v>0</v>
      </c>
      <c r="AT157" s="211">
        <f t="shared" ref="AT157" si="321">IFERROR(P157/((SUMPRODUCT((P149:P156="○")*($AC149:$AC156=1))*0.5+SUMPRODUCT((P149:P156="○")*($AC149:$AC156=0.5))*0.5+SUMPRODUCT((P149:P156="○")*($AC149:$AC156=0.1))*0.5+SUMPRODUCT((P149:P156="◎")*($AC149:$AC156=1))+SUMPRODUCT((P149:P156="◎")*($AC149:$AC156=0.5)*0.5)+SUMPRODUCT((P149:P156="◎")*($AC149:$AC156=0.1))*0.1)),0)</f>
        <v>0</v>
      </c>
      <c r="AU157" s="211">
        <f t="shared" ref="AU157" si="322">IFERROR(Q157/((SUMPRODUCT((Q149:Q156="○")*($AC149:$AC156=1))*0.5+SUMPRODUCT((Q149:Q156="○")*($AC149:$AC156=0.5))*0.5+SUMPRODUCT((Q149:Q156="○")*($AC149:$AC156=0.1))*0.5+SUMPRODUCT((Q149:Q156="◎")*($AC149:$AC156=1))+SUMPRODUCT((Q149:Q156="◎")*($AC149:$AC156=0.5)*0.5)+SUMPRODUCT((Q149:Q156="◎")*($AC149:$AC156=0.1))*0.1)),0)</f>
        <v>0</v>
      </c>
      <c r="AV157" s="211">
        <f t="shared" ref="AV157" si="323">IFERROR(R157/((SUMPRODUCT((R149:R156="○")*($AC149:$AC156=1))*0.5+SUMPRODUCT((R149:R156="○")*($AC149:$AC156=0.5))*0.5+SUMPRODUCT((R149:R156="○")*($AC149:$AC156=0.1))*0.5+SUMPRODUCT((R149:R156="◎")*($AC149:$AC156=1))+SUMPRODUCT((R149:R156="◎")*($AC149:$AC156=0.5)*0.5)+SUMPRODUCT((R149:R156="◎")*($AC149:$AC156=0.1))*0.1)),0)</f>
        <v>0</v>
      </c>
      <c r="AW157" s="211">
        <f t="shared" ref="AW157" si="324">IFERROR(S157/((SUMPRODUCT((S149:S156="○")*($AC149:$AC156=1))*0.5+SUMPRODUCT((S149:S156="○")*($AC149:$AC156=0.5))*0.5+SUMPRODUCT((S149:S156="○")*($AC149:$AC156=0.1))*0.5+SUMPRODUCT((S149:S156="◎")*($AC149:$AC156=1))+SUMPRODUCT((S149:S156="◎")*($AC149:$AC156=0.5)*0.5)+SUMPRODUCT((S149:S156="◎")*($AC149:$AC156=0.1))*0.1)),0)</f>
        <v>0</v>
      </c>
      <c r="AX157" s="211">
        <f t="shared" ref="AX157" si="325">IFERROR(T157/((SUMPRODUCT((T149:T156="○")*($AC149:$AC156=1))*0.5+SUMPRODUCT((T149:T156="○")*($AC149:$AC156=0.5))*0.5+SUMPRODUCT((T149:T156="○")*($AC149:$AC156=0.1))*0.5+SUMPRODUCT((T149:T156="◎")*($AC149:$AC156=1))+SUMPRODUCT((T149:T156="◎")*($AC149:$AC156=0.5)*0.5)+SUMPRODUCT((T149:T156="◎")*($AC149:$AC156=0.1))*0.1)),0)</f>
        <v>0</v>
      </c>
      <c r="AY157" s="211">
        <f t="shared" ref="AY157" si="326">IFERROR(U157/((SUMPRODUCT((U149:U156="○")*($AC149:$AC156=1))*0.5+SUMPRODUCT((U149:U156="○")*($AC149:$AC156=0.5))*0.5+SUMPRODUCT((U149:U156="○")*($AC149:$AC156=0.1))*0.5+SUMPRODUCT((U149:U156="◎")*($AC149:$AC156=1))+SUMPRODUCT((U149:U156="◎")*($AC149:$AC156=0.5)*0.5)+SUMPRODUCT((U149:U156="◎")*($AC149:$AC156=0.1))*0.1)),0)</f>
        <v>0</v>
      </c>
      <c r="AZ157" s="211">
        <f t="shared" ref="AZ157" si="327">IFERROR(V157/((SUMPRODUCT((V149:V156="○")*($AC149:$AC156=1))*0.5+SUMPRODUCT((V149:V156="○")*($AC149:$AC156=0.5))*0.5+SUMPRODUCT((V149:V156="○")*($AC149:$AC156=0.1))*0.5+SUMPRODUCT((V149:V156="◎")*($AC149:$AC156=1))+SUMPRODUCT((V149:V156="◎")*($AC149:$AC156=0.5)*0.5)+SUMPRODUCT((V149:V156="◎")*($AC149:$AC156=0.1))*0.1)),0)</f>
        <v>0</v>
      </c>
      <c r="BA157" s="211">
        <f t="shared" ref="BA157" si="328">IFERROR(W157/((SUMPRODUCT((W149:W156="○")*($AC149:$AC156=1))*0.5+SUMPRODUCT((W149:W156="○")*($AC149:$AC156=0.5))*0.5+SUMPRODUCT((W149:W156="○")*($AC149:$AC156=0.1))*0.5+SUMPRODUCT((W149:W156="◎")*($AC149:$AC156=1))+SUMPRODUCT((W149:W156="◎")*($AC149:$AC156=0.5)*0.5)+SUMPRODUCT((W149:W156="◎")*($AC149:$AC156=0.1))*0.1)),0)</f>
        <v>0</v>
      </c>
      <c r="BB157" s="211">
        <f t="shared" ref="BB157" si="329">IFERROR(X157/((SUMPRODUCT((X149:X156="○")*($AC149:$AC156=1))*0.5+SUMPRODUCT((X149:X156="○")*($AC149:$AC156=0.5))*0.5+SUMPRODUCT((X149:X156="○")*($AC149:$AC156=0.1))*0.5+SUMPRODUCT((X149:X156="◎")*($AC149:$AC156=1))+SUMPRODUCT((X149:X156="◎")*($AC149:$AC156=0.5)*0.5)+SUMPRODUCT((X149:X156="◎")*($AC149:$AC156=0.1))*0.1)),0)</f>
        <v>0</v>
      </c>
    </row>
    <row r="158" spans="2:54" ht="27" customHeight="1">
      <c r="B158" s="67">
        <f>取組ﾁｪｯｸｼｰﾄ改訂版!B158</f>
        <v>0</v>
      </c>
      <c r="C158" s="14"/>
      <c r="D158" s="15" t="s">
        <v>93</v>
      </c>
      <c r="E158" s="86" t="s">
        <v>369</v>
      </c>
      <c r="F158" s="69"/>
      <c r="G158" s="69"/>
      <c r="H158" s="285"/>
      <c r="I158" s="285"/>
      <c r="J158" s="285"/>
      <c r="K158" s="285"/>
      <c r="L158" s="285"/>
      <c r="M158" s="285"/>
      <c r="N158" s="290" t="s">
        <v>160</v>
      </c>
      <c r="O158" s="290"/>
      <c r="P158" s="290"/>
      <c r="Q158" s="290"/>
      <c r="R158" s="290" t="s">
        <v>393</v>
      </c>
      <c r="S158" s="290" t="s">
        <v>160</v>
      </c>
      <c r="T158" s="285"/>
      <c r="U158" s="285"/>
      <c r="V158" s="285"/>
      <c r="W158" s="285"/>
      <c r="X158" s="285"/>
      <c r="Y158" s="137"/>
      <c r="Z158" s="137"/>
      <c r="AA158" s="137"/>
      <c r="AB158" s="103"/>
      <c r="AC158" s="95" t="str">
        <f t="shared" si="208"/>
        <v/>
      </c>
      <c r="AD158" s="95">
        <f>SUM(AC158:AC160)</f>
        <v>0</v>
      </c>
      <c r="AE158" s="95">
        <f t="shared" ref="AE158:AE160" si="330">COUNTIF(B158,"○")+COUNTIF(B158,"△")+COUNTIF(B158,"×")+COUNTIF(B158,0)</f>
        <v>1</v>
      </c>
      <c r="AF158" s="95">
        <f>SUM(AE158:AE160)</f>
        <v>3</v>
      </c>
      <c r="AG158" s="99">
        <f>AD158/AF158</f>
        <v>0</v>
      </c>
      <c r="AH158" s="95">
        <f t="shared" si="311"/>
        <v>2</v>
      </c>
    </row>
    <row r="159" spans="2:54" ht="27" customHeight="1">
      <c r="B159" s="67">
        <f>取組ﾁｪｯｸｼｰﾄ改訂版!B159</f>
        <v>0</v>
      </c>
      <c r="C159" s="9"/>
      <c r="D159" s="10" t="s">
        <v>94</v>
      </c>
      <c r="E159" s="71"/>
      <c r="F159" s="70"/>
      <c r="G159" s="70"/>
      <c r="H159" s="285"/>
      <c r="I159" s="285"/>
      <c r="J159" s="285"/>
      <c r="K159" s="285"/>
      <c r="L159" s="285"/>
      <c r="M159" s="285"/>
      <c r="N159" s="290" t="s">
        <v>160</v>
      </c>
      <c r="O159" s="290"/>
      <c r="P159" s="290"/>
      <c r="Q159" s="290"/>
      <c r="R159" s="290" t="s">
        <v>393</v>
      </c>
      <c r="S159" s="290"/>
      <c r="T159" s="285"/>
      <c r="U159" s="285"/>
      <c r="V159" s="285"/>
      <c r="W159" s="285"/>
      <c r="X159" s="285"/>
      <c r="Y159" s="137"/>
      <c r="Z159" s="137"/>
      <c r="AA159" s="137"/>
      <c r="AB159" s="103"/>
      <c r="AC159" s="95" t="str">
        <f t="shared" si="208"/>
        <v/>
      </c>
      <c r="AE159" s="95">
        <f t="shared" si="330"/>
        <v>1</v>
      </c>
      <c r="AH159" s="95">
        <f t="shared" si="311"/>
        <v>1.5</v>
      </c>
    </row>
    <row r="160" spans="2:54" ht="27" customHeight="1">
      <c r="B160" s="67">
        <f>取組ﾁｪｯｸｼｰﾄ改訂版!B160</f>
        <v>0</v>
      </c>
      <c r="C160" s="12"/>
      <c r="D160" s="13" t="s">
        <v>95</v>
      </c>
      <c r="E160" s="72"/>
      <c r="F160" s="73"/>
      <c r="G160" s="73"/>
      <c r="H160" s="285"/>
      <c r="I160" s="285"/>
      <c r="J160" s="285"/>
      <c r="K160" s="285"/>
      <c r="L160" s="285"/>
      <c r="M160" s="285"/>
      <c r="N160" s="290"/>
      <c r="O160" s="290"/>
      <c r="P160" s="290"/>
      <c r="Q160" s="290"/>
      <c r="R160" s="290" t="s">
        <v>393</v>
      </c>
      <c r="S160" s="290" t="s">
        <v>160</v>
      </c>
      <c r="T160" s="285"/>
      <c r="U160" s="285"/>
      <c r="V160" s="285"/>
      <c r="W160" s="285"/>
      <c r="X160" s="285"/>
      <c r="Y160" s="137"/>
      <c r="Z160" s="137"/>
      <c r="AA160" s="137"/>
      <c r="AB160" s="103"/>
      <c r="AC160" s="95" t="str">
        <f t="shared" si="208"/>
        <v/>
      </c>
      <c r="AE160" s="95">
        <f t="shared" si="330"/>
        <v>1</v>
      </c>
      <c r="AH160" s="95">
        <f t="shared" si="311"/>
        <v>1.5</v>
      </c>
    </row>
    <row r="161" spans="2:54" s="3" customFormat="1" ht="27" customHeight="1">
      <c r="B161" s="3" t="str">
        <f>取組ﾁｪｯｸｼｰﾄ改訂版!B161</f>
        <v>6 施設閉鎖、建築物の解体等の際の環境配慮</v>
      </c>
      <c r="D161" s="4"/>
      <c r="E161" s="89"/>
      <c r="F161" s="74"/>
      <c r="G161" s="74"/>
      <c r="H161" s="277">
        <f t="shared" ref="H161" si="331">(SUMPRODUCT((H158:H160="○")*($AC158:$AC160=1))*0.5+SUMPRODUCT((H158:H160="○")*($AC158:$AC160=0.5))*0.25+SUMPRODUCT((H158:H160="○")*($AC158:$AC160=0.1))*0.05+SUMPRODUCT((H158:H160="◎")*($AC158:$AC160=1))+SUMPRODUCT((H158:H160="◎")*($AC158:$AC160=0.5)*0.5)+SUMPRODUCT((H158:H160="◎")*($AC158:$AC160=0.1))*0.1)</f>
        <v>0</v>
      </c>
      <c r="I161" s="277">
        <f t="shared" ref="I161" si="332">(SUMPRODUCT((I158:I160="○")*($AC158:$AC160=1))*0.5+SUMPRODUCT((I158:I160="○")*($AC158:$AC160=0.5))*0.25+SUMPRODUCT((I158:I160="○")*($AC158:$AC160=0.1))*0.05+SUMPRODUCT((I158:I160="◎")*($AC158:$AC160=1))+SUMPRODUCT((I158:I160="◎")*($AC158:$AC160=0.5)*0.5)+SUMPRODUCT((I158:I160="◎")*($AC158:$AC160=0.1))*0.1)</f>
        <v>0</v>
      </c>
      <c r="J161" s="277">
        <f t="shared" ref="J161" si="333">(SUMPRODUCT((J158:J160="○")*($AC158:$AC160=1))*0.5+SUMPRODUCT((J158:J160="○")*($AC158:$AC160=0.5))*0.25+SUMPRODUCT((J158:J160="○")*($AC158:$AC160=0.1))*0.05+SUMPRODUCT((J158:J160="◎")*($AC158:$AC160=1))+SUMPRODUCT((J158:J160="◎")*($AC158:$AC160=0.5)*0.5)+SUMPRODUCT((J158:J160="◎")*($AC158:$AC160=0.1))*0.1)</f>
        <v>0</v>
      </c>
      <c r="K161" s="277">
        <f t="shared" ref="K161" si="334">(SUMPRODUCT((K158:K160="○")*($AC158:$AC160=1))*0.5+SUMPRODUCT((K158:K160="○")*($AC158:$AC160=0.5))*0.25+SUMPRODUCT((K158:K160="○")*($AC158:$AC160=0.1))*0.05+SUMPRODUCT((K158:K160="◎")*($AC158:$AC160=1))+SUMPRODUCT((K158:K160="◎")*($AC158:$AC160=0.5)*0.5)+SUMPRODUCT((K158:K160="◎")*($AC158:$AC160=0.1))*0.1)</f>
        <v>0</v>
      </c>
      <c r="L161" s="277">
        <f t="shared" ref="L161" si="335">(SUMPRODUCT((L158:L160="○")*($AC158:$AC160=1))*0.5+SUMPRODUCT((L158:L160="○")*($AC158:$AC160=0.5))*0.25+SUMPRODUCT((L158:L160="○")*($AC158:$AC160=0.1))*0.05+SUMPRODUCT((L158:L160="◎")*($AC158:$AC160=1))+SUMPRODUCT((L158:L160="◎")*($AC158:$AC160=0.5)*0.5)+SUMPRODUCT((L158:L160="◎")*($AC158:$AC160=0.1))*0.1)</f>
        <v>0</v>
      </c>
      <c r="M161" s="277">
        <f t="shared" ref="M161" si="336">(SUMPRODUCT((M158:M160="○")*($AC158:$AC160=1))*0.5+SUMPRODUCT((M158:M160="○")*($AC158:$AC160=0.5))*0.25+SUMPRODUCT((M158:M160="○")*($AC158:$AC160=0.1))*0.05+SUMPRODUCT((M158:M160="◎")*($AC158:$AC160=1))+SUMPRODUCT((M158:M160="◎")*($AC158:$AC160=0.5)*0.5)+SUMPRODUCT((M158:M160="◎")*($AC158:$AC160=0.1))*0.1)</f>
        <v>0</v>
      </c>
      <c r="N161" s="277">
        <f t="shared" ref="N161" si="337">(SUMPRODUCT((N158:N160="○")*($AC158:$AC160=1))*0.5+SUMPRODUCT((N158:N160="○")*($AC158:$AC160=0.5))*0.25+SUMPRODUCT((N158:N160="○")*($AC158:$AC160=0.1))*0.05+SUMPRODUCT((N158:N160="◎")*($AC158:$AC160=1))+SUMPRODUCT((N158:N160="◎")*($AC158:$AC160=0.5)*0.5)+SUMPRODUCT((N158:N160="◎")*($AC158:$AC160=0.1))*0.1)</f>
        <v>0</v>
      </c>
      <c r="O161" s="277">
        <f t="shared" ref="O161" si="338">(SUMPRODUCT((O158:O160="○")*($AC158:$AC160=1))*0.5+SUMPRODUCT((O158:O160="○")*($AC158:$AC160=0.5))*0.25+SUMPRODUCT((O158:O160="○")*($AC158:$AC160=0.1))*0.05+SUMPRODUCT((O158:O160="◎")*($AC158:$AC160=1))+SUMPRODUCT((O158:O160="◎")*($AC158:$AC160=0.5)*0.5)+SUMPRODUCT((O158:O160="◎")*($AC158:$AC160=0.1))*0.1)</f>
        <v>0</v>
      </c>
      <c r="P161" s="277">
        <f t="shared" ref="P161" si="339">(SUMPRODUCT((P158:P160="○")*($AC158:$AC160=1))*0.5+SUMPRODUCT((P158:P160="○")*($AC158:$AC160=0.5))*0.25+SUMPRODUCT((P158:P160="○")*($AC158:$AC160=0.1))*0.05+SUMPRODUCT((P158:P160="◎")*($AC158:$AC160=1))+SUMPRODUCT((P158:P160="◎")*($AC158:$AC160=0.5)*0.5)+SUMPRODUCT((P158:P160="◎")*($AC158:$AC160=0.1))*0.1)</f>
        <v>0</v>
      </c>
      <c r="Q161" s="277">
        <f t="shared" ref="Q161" si="340">(SUMPRODUCT((Q158:Q160="○")*($AC158:$AC160=1))*0.5+SUMPRODUCT((Q158:Q160="○")*($AC158:$AC160=0.5))*0.25+SUMPRODUCT((Q158:Q160="○")*($AC158:$AC160=0.1))*0.05+SUMPRODUCT((Q158:Q160="◎")*($AC158:$AC160=1))+SUMPRODUCT((Q158:Q160="◎")*($AC158:$AC160=0.5)*0.5)+SUMPRODUCT((Q158:Q160="◎")*($AC158:$AC160=0.1))*0.1)</f>
        <v>0</v>
      </c>
      <c r="R161" s="277">
        <f>(SUMPRODUCT((R158:R160="○")*($AC158:$AC160=1))*0.5+SUMPRODUCT((R158:R160="○")*($AC158:$AC160=0.5))*0.25+SUMPRODUCT((R158:R160="○")*($AC158:$AC160=0.1))*0.05+SUMPRODUCT((R158:R160="◎")*($AC158:$AC160=1))+SUMPRODUCT((R158:R160="◎")*($AC158:$AC160=0.5)*0.5)+SUMPRODUCT((R158:R160="◎")*($AC158:$AC160=0.1))*0.1)</f>
        <v>0</v>
      </c>
      <c r="S161" s="277">
        <f t="shared" ref="S161" si="341">(SUMPRODUCT((S158:S160="○")*($AC158:$AC160=1))*0.5+SUMPRODUCT((S158:S160="○")*($AC158:$AC160=0.5))*0.25+SUMPRODUCT((S158:S160="○")*($AC158:$AC160=0.1))*0.05+SUMPRODUCT((S158:S160="◎")*($AC158:$AC160=1))+SUMPRODUCT((S158:S160="◎")*($AC158:$AC160=0.5)*0.5)+SUMPRODUCT((S158:S160="◎")*($AC158:$AC160=0.1))*0.1)</f>
        <v>0</v>
      </c>
      <c r="T161" s="277">
        <f t="shared" ref="T161" si="342">(SUMPRODUCT((T158:T160="○")*($AC158:$AC160=1))*0.5+SUMPRODUCT((T158:T160="○")*($AC158:$AC160=0.5))*0.25+SUMPRODUCT((T158:T160="○")*($AC158:$AC160=0.1))*0.05+SUMPRODUCT((T158:T160="◎")*($AC158:$AC160=1))+SUMPRODUCT((T158:T160="◎")*($AC158:$AC160=0.5)*0.5)+SUMPRODUCT((T158:T160="◎")*($AC158:$AC160=0.1))*0.1)</f>
        <v>0</v>
      </c>
      <c r="U161" s="277">
        <f t="shared" ref="U161" si="343">(SUMPRODUCT((U158:U160="○")*($AC158:$AC160=1))*0.5+SUMPRODUCT((U158:U160="○")*($AC158:$AC160=0.5))*0.25+SUMPRODUCT((U158:U160="○")*($AC158:$AC160=0.1))*0.05+SUMPRODUCT((U158:U160="◎")*($AC158:$AC160=1))+SUMPRODUCT((U158:U160="◎")*($AC158:$AC160=0.5)*0.5)+SUMPRODUCT((U158:U160="◎")*($AC158:$AC160=0.1))*0.1)</f>
        <v>0</v>
      </c>
      <c r="V161" s="277">
        <f t="shared" ref="V161" si="344">(SUMPRODUCT((V158:V160="○")*($AC158:$AC160=1))*0.5+SUMPRODUCT((V158:V160="○")*($AC158:$AC160=0.5))*0.25+SUMPRODUCT((V158:V160="○")*($AC158:$AC160=0.1))*0.05+SUMPRODUCT((V158:V160="◎")*($AC158:$AC160=1))+SUMPRODUCT((V158:V160="◎")*($AC158:$AC160=0.5)*0.5)+SUMPRODUCT((V158:V160="◎")*($AC158:$AC160=0.1))*0.1)</f>
        <v>0</v>
      </c>
      <c r="W161" s="277">
        <f t="shared" ref="W161" si="345">(SUMPRODUCT((W158:W160="○")*($AC158:$AC160=1))*0.5+SUMPRODUCT((W158:W160="○")*($AC158:$AC160=0.5))*0.25+SUMPRODUCT((W158:W160="○")*($AC158:$AC160=0.1))*0.05+SUMPRODUCT((W158:W160="◎")*($AC158:$AC160=1))+SUMPRODUCT((W158:W160="◎")*($AC158:$AC160=0.5)*0.5)+SUMPRODUCT((W158:W160="◎")*($AC158:$AC160=0.1))*0.1)</f>
        <v>0</v>
      </c>
      <c r="X161" s="277">
        <f t="shared" ref="X161" si="346">(SUMPRODUCT((X158:X160="○")*($AC158:$AC160=1))*0.5+SUMPRODUCT((X158:X160="○")*($AC158:$AC160=0.5))*0.25+SUMPRODUCT((X158:X160="○")*($AC158:$AC160=0.1))*0.05+SUMPRODUCT((X158:X160="◎")*($AC158:$AC160=1))+SUMPRODUCT((X158:X160="◎")*($AC158:$AC160=0.5)*0.5)+SUMPRODUCT((X158:X160="◎")*($AC158:$AC160=0.1))*0.1)</f>
        <v>0</v>
      </c>
      <c r="Y161" s="138"/>
      <c r="Z161" s="138"/>
      <c r="AA161" s="138"/>
      <c r="AB161" s="104"/>
      <c r="AC161" s="95" t="str">
        <f t="shared" ref="AC161" si="347">IF(B161="○",1,IF(B161="△",0.5,IF(B161="×",0.1,"")))</f>
        <v/>
      </c>
      <c r="AD161" s="95"/>
      <c r="AE161" s="101">
        <f>SUBTOTAL(9,AE158:AE160)</f>
        <v>3</v>
      </c>
      <c r="AF161" s="101"/>
      <c r="AG161" s="102"/>
      <c r="AH161" s="101">
        <f>SUM(AH158:AH160)</f>
        <v>5</v>
      </c>
      <c r="AI161" s="163">
        <f>IF(AE161=0,"",SUM(H161:X161)/AH161)</f>
        <v>0</v>
      </c>
      <c r="AJ161" s="101"/>
      <c r="AK161" s="101"/>
      <c r="AL161" s="211">
        <f>IFERROR(H161/((SUMPRODUCT((H158:H160="○")*($AC158:$AC160=1))*0.5+SUMPRODUCT((H158:H160="○")*($AC158:$AC160=0.5))*0.5+SUMPRODUCT((H158:H160="○")*($AC158:$AC160=0.1))*0.5+SUMPRODUCT((H158:H160="◎")*($AC158:$AC160=1))+SUMPRODUCT((H158:H160="◎")*($AC158:$AC160=0.5)*0.5)+SUMPRODUCT((H158:H160="◎")*($AC158:$AC160=0.1))*0.1)),0)</f>
        <v>0</v>
      </c>
      <c r="AM161" s="211">
        <f t="shared" ref="AM161" si="348">IFERROR(I161/((SUMPRODUCT((I158:I160="○")*($AC158:$AC160=1))*0.5+SUMPRODUCT((I158:I160="○")*($AC158:$AC160=0.5))*0.5+SUMPRODUCT((I158:I160="○")*($AC158:$AC160=0.1))*0.5+SUMPRODUCT((I158:I160="◎")*($AC158:$AC160=1))+SUMPRODUCT((I158:I160="◎")*($AC158:$AC160=0.5)*0.5)+SUMPRODUCT((I158:I160="◎")*($AC158:$AC160=0.1))*0.1)),0)</f>
        <v>0</v>
      </c>
      <c r="AN161" s="211">
        <f t="shared" ref="AN161" si="349">IFERROR(J161/((SUMPRODUCT((J158:J160="○")*($AC158:$AC160=1))*0.5+SUMPRODUCT((J158:J160="○")*($AC158:$AC160=0.5))*0.5+SUMPRODUCT((J158:J160="○")*($AC158:$AC160=0.1))*0.5+SUMPRODUCT((J158:J160="◎")*($AC158:$AC160=1))+SUMPRODUCT((J158:J160="◎")*($AC158:$AC160=0.5)*0.5)+SUMPRODUCT((J158:J160="◎")*($AC158:$AC160=0.1))*0.1)),0)</f>
        <v>0</v>
      </c>
      <c r="AO161" s="211">
        <f t="shared" ref="AO161" si="350">IFERROR(K161/((SUMPRODUCT((K158:K160="○")*($AC158:$AC160=1))*0.5+SUMPRODUCT((K158:K160="○")*($AC158:$AC160=0.5))*0.5+SUMPRODUCT((K158:K160="○")*($AC158:$AC160=0.1))*0.5+SUMPRODUCT((K158:K160="◎")*($AC158:$AC160=1))+SUMPRODUCT((K158:K160="◎")*($AC158:$AC160=0.5)*0.5)+SUMPRODUCT((K158:K160="◎")*($AC158:$AC160=0.1))*0.1)),0)</f>
        <v>0</v>
      </c>
      <c r="AP161" s="211">
        <f t="shared" ref="AP161" si="351">IFERROR(L161/((SUMPRODUCT((L158:L160="○")*($AC158:$AC160=1))*0.5+SUMPRODUCT((L158:L160="○")*($AC158:$AC160=0.5))*0.5+SUMPRODUCT((L158:L160="○")*($AC158:$AC160=0.1))*0.5+SUMPRODUCT((L158:L160="◎")*($AC158:$AC160=1))+SUMPRODUCT((L158:L160="◎")*($AC158:$AC160=0.5)*0.5)+SUMPRODUCT((L158:L160="◎")*($AC158:$AC160=0.1))*0.1)),0)</f>
        <v>0</v>
      </c>
      <c r="AQ161" s="211">
        <f t="shared" ref="AQ161" si="352">IFERROR(M161/((SUMPRODUCT((M158:M160="○")*($AC158:$AC160=1))*0.5+SUMPRODUCT((M158:M160="○")*($AC158:$AC160=0.5))*0.5+SUMPRODUCT((M158:M160="○")*($AC158:$AC160=0.1))*0.5+SUMPRODUCT((M158:M160="◎")*($AC158:$AC160=1))+SUMPRODUCT((M158:M160="◎")*($AC158:$AC160=0.5)*0.5)+SUMPRODUCT((M158:M160="◎")*($AC158:$AC160=0.1))*0.1)),0)</f>
        <v>0</v>
      </c>
      <c r="AR161" s="211">
        <f t="shared" ref="AR161" si="353">IFERROR(N161/((SUMPRODUCT((N158:N160="○")*($AC158:$AC160=1))*0.5+SUMPRODUCT((N158:N160="○")*($AC158:$AC160=0.5))*0.5+SUMPRODUCT((N158:N160="○")*($AC158:$AC160=0.1))*0.5+SUMPRODUCT((N158:N160="◎")*($AC158:$AC160=1))+SUMPRODUCT((N158:N160="◎")*($AC158:$AC160=0.5)*0.5)+SUMPRODUCT((N158:N160="◎")*($AC158:$AC160=0.1))*0.1)),0)</f>
        <v>0</v>
      </c>
      <c r="AS161" s="211">
        <f t="shared" ref="AS161" si="354">IFERROR(O161/((SUMPRODUCT((O158:O160="○")*($AC158:$AC160=1))*0.5+SUMPRODUCT((O158:O160="○")*($AC158:$AC160=0.5))*0.5+SUMPRODUCT((O158:O160="○")*($AC158:$AC160=0.1))*0.5+SUMPRODUCT((O158:O160="◎")*($AC158:$AC160=1))+SUMPRODUCT((O158:O160="◎")*($AC158:$AC160=0.5)*0.5)+SUMPRODUCT((O158:O160="◎")*($AC158:$AC160=0.1))*0.1)),0)</f>
        <v>0</v>
      </c>
      <c r="AT161" s="211">
        <f t="shared" ref="AT161" si="355">IFERROR(P161/((SUMPRODUCT((P158:P160="○")*($AC158:$AC160=1))*0.5+SUMPRODUCT((P158:P160="○")*($AC158:$AC160=0.5))*0.5+SUMPRODUCT((P158:P160="○")*($AC158:$AC160=0.1))*0.5+SUMPRODUCT((P158:P160="◎")*($AC158:$AC160=1))+SUMPRODUCT((P158:P160="◎")*($AC158:$AC160=0.5)*0.5)+SUMPRODUCT((P158:P160="◎")*($AC158:$AC160=0.1))*0.1)),0)</f>
        <v>0</v>
      </c>
      <c r="AU161" s="211">
        <f t="shared" ref="AU161" si="356">IFERROR(Q161/((SUMPRODUCT((Q158:Q160="○")*($AC158:$AC160=1))*0.5+SUMPRODUCT((Q158:Q160="○")*($AC158:$AC160=0.5))*0.5+SUMPRODUCT((Q158:Q160="○")*($AC158:$AC160=0.1))*0.5+SUMPRODUCT((Q158:Q160="◎")*($AC158:$AC160=1))+SUMPRODUCT((Q158:Q160="◎")*($AC158:$AC160=0.5)*0.5)+SUMPRODUCT((Q158:Q160="◎")*($AC158:$AC160=0.1))*0.1)),0)</f>
        <v>0</v>
      </c>
      <c r="AV161" s="211">
        <f t="shared" ref="AV161" si="357">IFERROR(R161/((SUMPRODUCT((R158:R160="○")*($AC158:$AC160=1))*0.5+SUMPRODUCT((R158:R160="○")*($AC158:$AC160=0.5))*0.5+SUMPRODUCT((R158:R160="○")*($AC158:$AC160=0.1))*0.5+SUMPRODUCT((R158:R160="◎")*($AC158:$AC160=1))+SUMPRODUCT((R158:R160="◎")*($AC158:$AC160=0.5)*0.5)+SUMPRODUCT((R158:R160="◎")*($AC158:$AC160=0.1))*0.1)),0)</f>
        <v>0</v>
      </c>
      <c r="AW161" s="211">
        <f t="shared" ref="AW161" si="358">IFERROR(S161/((SUMPRODUCT((S158:S160="○")*($AC158:$AC160=1))*0.5+SUMPRODUCT((S158:S160="○")*($AC158:$AC160=0.5))*0.5+SUMPRODUCT((S158:S160="○")*($AC158:$AC160=0.1))*0.5+SUMPRODUCT((S158:S160="◎")*($AC158:$AC160=1))+SUMPRODUCT((S158:S160="◎")*($AC158:$AC160=0.5)*0.5)+SUMPRODUCT((S158:S160="◎")*($AC158:$AC160=0.1))*0.1)),0)</f>
        <v>0</v>
      </c>
      <c r="AX161" s="211">
        <f t="shared" ref="AX161" si="359">IFERROR(T161/((SUMPRODUCT((T158:T160="○")*($AC158:$AC160=1))*0.5+SUMPRODUCT((T158:T160="○")*($AC158:$AC160=0.5))*0.5+SUMPRODUCT((T158:T160="○")*($AC158:$AC160=0.1))*0.5+SUMPRODUCT((T158:T160="◎")*($AC158:$AC160=1))+SUMPRODUCT((T158:T160="◎")*($AC158:$AC160=0.5)*0.5)+SUMPRODUCT((T158:T160="◎")*($AC158:$AC160=0.1))*0.1)),0)</f>
        <v>0</v>
      </c>
      <c r="AY161" s="211">
        <f t="shared" ref="AY161" si="360">IFERROR(U161/((SUMPRODUCT((U158:U160="○")*($AC158:$AC160=1))*0.5+SUMPRODUCT((U158:U160="○")*($AC158:$AC160=0.5))*0.5+SUMPRODUCT((U158:U160="○")*($AC158:$AC160=0.1))*0.5+SUMPRODUCT((U158:U160="◎")*($AC158:$AC160=1))+SUMPRODUCT((U158:U160="◎")*($AC158:$AC160=0.5)*0.5)+SUMPRODUCT((U158:U160="◎")*($AC158:$AC160=0.1))*0.1)),0)</f>
        <v>0</v>
      </c>
      <c r="AZ161" s="211">
        <f t="shared" ref="AZ161" si="361">IFERROR(V161/((SUMPRODUCT((V158:V160="○")*($AC158:$AC160=1))*0.5+SUMPRODUCT((V158:V160="○")*($AC158:$AC160=0.5))*0.5+SUMPRODUCT((V158:V160="○")*($AC158:$AC160=0.1))*0.5+SUMPRODUCT((V158:V160="◎")*($AC158:$AC160=1))+SUMPRODUCT((V158:V160="◎")*($AC158:$AC160=0.5)*0.5)+SUMPRODUCT((V158:V160="◎")*($AC158:$AC160=0.1))*0.1)),0)</f>
        <v>0</v>
      </c>
      <c r="BA161" s="211">
        <f t="shared" ref="BA161" si="362">IFERROR(W161/((SUMPRODUCT((W158:W160="○")*($AC158:$AC160=1))*0.5+SUMPRODUCT((W158:W160="○")*($AC158:$AC160=0.5))*0.5+SUMPRODUCT((W158:W160="○")*($AC158:$AC160=0.1))*0.5+SUMPRODUCT((W158:W160="◎")*($AC158:$AC160=1))+SUMPRODUCT((W158:W160="◎")*($AC158:$AC160=0.5)*0.5)+SUMPRODUCT((W158:W160="◎")*($AC158:$AC160=0.1))*0.1)),0)</f>
        <v>0</v>
      </c>
      <c r="BB161" s="211">
        <f t="shared" ref="BB161" si="363">IFERROR(X161/((SUMPRODUCT((X158:X160="○")*($AC158:$AC160=1))*0.5+SUMPRODUCT((X158:X160="○")*($AC158:$AC160=0.5))*0.5+SUMPRODUCT((X158:X160="○")*($AC158:$AC160=0.1))*0.5+SUMPRODUCT((X158:X160="◎")*($AC158:$AC160=1))+SUMPRODUCT((X158:X160="◎")*($AC158:$AC160=0.5)*0.5)+SUMPRODUCT((X158:X160="◎")*($AC158:$AC160=0.1))*0.1)),0)</f>
        <v>0</v>
      </c>
    </row>
    <row r="162" spans="2:54" ht="27" customHeight="1">
      <c r="B162" s="67">
        <f>取組ﾁｪｯｸｼｰﾄ改訂版!B162</f>
        <v>0</v>
      </c>
      <c r="C162" s="14"/>
      <c r="D162" s="15" t="s">
        <v>96</v>
      </c>
      <c r="E162" s="86" t="s">
        <v>368</v>
      </c>
      <c r="F162" s="69"/>
      <c r="G162" s="69"/>
      <c r="H162" s="286"/>
      <c r="I162" s="286"/>
      <c r="J162" s="288" t="s">
        <v>160</v>
      </c>
      <c r="K162" s="288"/>
      <c r="L162" s="288"/>
      <c r="M162" s="288"/>
      <c r="N162" s="288" t="s">
        <v>160</v>
      </c>
      <c r="O162" s="288"/>
      <c r="P162" s="288"/>
      <c r="Q162" s="288"/>
      <c r="R162" s="288" t="s">
        <v>393</v>
      </c>
      <c r="S162" s="288" t="s">
        <v>160</v>
      </c>
      <c r="T162" s="286"/>
      <c r="U162" s="286"/>
      <c r="V162" s="286"/>
      <c r="W162" s="286"/>
      <c r="X162" s="286"/>
      <c r="Y162" s="137"/>
      <c r="Z162" s="137"/>
      <c r="AA162" s="137"/>
      <c r="AB162" s="103"/>
      <c r="AC162" s="95" t="str">
        <f t="shared" si="208"/>
        <v/>
      </c>
      <c r="AD162" s="95">
        <f>SUM(AC162:AC164)</f>
        <v>0</v>
      </c>
      <c r="AE162" s="95">
        <f t="shared" ref="AE162:AE164" si="364">COUNTIF(B162,"○")+COUNTIF(B162,"△")+COUNTIF(B162,"×")+COUNTIF(B162,0)</f>
        <v>1</v>
      </c>
      <c r="AF162" s="95">
        <f>SUM(AE162:AE164)</f>
        <v>3</v>
      </c>
      <c r="AG162" s="99">
        <f>AD162/AF162</f>
        <v>0</v>
      </c>
      <c r="AH162" s="95">
        <f t="shared" si="311"/>
        <v>2.5</v>
      </c>
    </row>
    <row r="163" spans="2:54" ht="27" customHeight="1">
      <c r="B163" s="67">
        <f>取組ﾁｪｯｸｼｰﾄ改訂版!B163</f>
        <v>0</v>
      </c>
      <c r="C163" s="9"/>
      <c r="D163" s="10" t="s">
        <v>97</v>
      </c>
      <c r="E163" s="71"/>
      <c r="F163" s="70"/>
      <c r="G163" s="70"/>
      <c r="H163" s="286"/>
      <c r="I163" s="286"/>
      <c r="J163" s="288" t="s">
        <v>393</v>
      </c>
      <c r="K163" s="288"/>
      <c r="L163" s="288"/>
      <c r="M163" s="288"/>
      <c r="N163" s="288"/>
      <c r="O163" s="288"/>
      <c r="P163" s="288"/>
      <c r="Q163" s="288"/>
      <c r="R163" s="288" t="s">
        <v>393</v>
      </c>
      <c r="S163" s="288" t="s">
        <v>160</v>
      </c>
      <c r="T163" s="286"/>
      <c r="U163" s="286"/>
      <c r="V163" s="286"/>
      <c r="W163" s="286"/>
      <c r="X163" s="286"/>
      <c r="Y163" s="137"/>
      <c r="Z163" s="137"/>
      <c r="AA163" s="137"/>
      <c r="AB163" s="103"/>
      <c r="AC163" s="95" t="str">
        <f t="shared" si="208"/>
        <v/>
      </c>
      <c r="AE163" s="95">
        <f t="shared" si="364"/>
        <v>1</v>
      </c>
      <c r="AH163" s="95">
        <f t="shared" si="311"/>
        <v>2.5</v>
      </c>
    </row>
    <row r="164" spans="2:54" ht="27" customHeight="1">
      <c r="B164" s="67">
        <f>取組ﾁｪｯｸｼｰﾄ改訂版!B164</f>
        <v>0</v>
      </c>
      <c r="C164" s="12"/>
      <c r="D164" s="13" t="s">
        <v>98</v>
      </c>
      <c r="E164" s="72"/>
      <c r="F164" s="73"/>
      <c r="G164" s="73"/>
      <c r="H164" s="286"/>
      <c r="I164" s="286"/>
      <c r="J164" s="288" t="s">
        <v>160</v>
      </c>
      <c r="K164" s="288"/>
      <c r="L164" s="288"/>
      <c r="M164" s="288"/>
      <c r="N164" s="288" t="s">
        <v>160</v>
      </c>
      <c r="O164" s="288"/>
      <c r="P164" s="288"/>
      <c r="Q164" s="288"/>
      <c r="R164" s="288" t="s">
        <v>393</v>
      </c>
      <c r="S164" s="288" t="s">
        <v>160</v>
      </c>
      <c r="T164" s="286"/>
      <c r="U164" s="286"/>
      <c r="V164" s="286"/>
      <c r="W164" s="286"/>
      <c r="X164" s="286"/>
      <c r="Y164" s="137"/>
      <c r="Z164" s="137"/>
      <c r="AA164" s="137"/>
      <c r="AB164" s="103"/>
      <c r="AC164" s="95" t="str">
        <f t="shared" si="208"/>
        <v/>
      </c>
      <c r="AE164" s="95">
        <f t="shared" si="364"/>
        <v>1</v>
      </c>
      <c r="AH164" s="95">
        <f t="shared" si="311"/>
        <v>2.5</v>
      </c>
    </row>
    <row r="165" spans="2:54" ht="27" customHeight="1">
      <c r="C165" s="6" t="s">
        <v>78</v>
      </c>
      <c r="D165" s="8"/>
      <c r="E165" s="70"/>
      <c r="F165" s="70"/>
      <c r="G165" s="70"/>
      <c r="H165" s="277">
        <f t="shared" ref="H165" si="365">(SUMPRODUCT((H162:H164="○")*($AC162:$AC164=1))*0.5+SUMPRODUCT((H162:H164="○")*($AC162:$AC164=0.5))*0.25+SUMPRODUCT((H162:H164="○")*($AC162:$AC164=0.1))*0.05+SUMPRODUCT((H162:H164="◎")*($AC162:$AC164=1))+SUMPRODUCT((H162:H164="◎")*($AC162:$AC164=0.5)*0.5)+SUMPRODUCT((H162:H164="◎")*($AC162:$AC164=0.1))*0.1)</f>
        <v>0</v>
      </c>
      <c r="I165" s="277">
        <f t="shared" ref="I165" si="366">(SUMPRODUCT((I162:I164="○")*($AC162:$AC164=1))*0.5+SUMPRODUCT((I162:I164="○")*($AC162:$AC164=0.5))*0.25+SUMPRODUCT((I162:I164="○")*($AC162:$AC164=0.1))*0.05+SUMPRODUCT((I162:I164="◎")*($AC162:$AC164=1))+SUMPRODUCT((I162:I164="◎")*($AC162:$AC164=0.5)*0.5)+SUMPRODUCT((I162:I164="◎")*($AC162:$AC164=0.1))*0.1)</f>
        <v>0</v>
      </c>
      <c r="J165" s="277">
        <f t="shared" ref="J165" si="367">(SUMPRODUCT((J162:J164="○")*($AC162:$AC164=1))*0.5+SUMPRODUCT((J162:J164="○")*($AC162:$AC164=0.5))*0.25+SUMPRODUCT((J162:J164="○")*($AC162:$AC164=0.1))*0.05+SUMPRODUCT((J162:J164="◎")*($AC162:$AC164=1))+SUMPRODUCT((J162:J164="◎")*($AC162:$AC164=0.5)*0.5)+SUMPRODUCT((J162:J164="◎")*($AC162:$AC164=0.1))*0.1)</f>
        <v>0</v>
      </c>
      <c r="K165" s="277">
        <f t="shared" ref="K165" si="368">(SUMPRODUCT((K162:K164="○")*($AC162:$AC164=1))*0.5+SUMPRODUCT((K162:K164="○")*($AC162:$AC164=0.5))*0.25+SUMPRODUCT((K162:K164="○")*($AC162:$AC164=0.1))*0.05+SUMPRODUCT((K162:K164="◎")*($AC162:$AC164=1))+SUMPRODUCT((K162:K164="◎")*($AC162:$AC164=0.5)*0.5)+SUMPRODUCT((K162:K164="◎")*($AC162:$AC164=0.1))*0.1)</f>
        <v>0</v>
      </c>
      <c r="L165" s="277">
        <f t="shared" ref="L165" si="369">(SUMPRODUCT((L162:L164="○")*($AC162:$AC164=1))*0.5+SUMPRODUCT((L162:L164="○")*($AC162:$AC164=0.5))*0.25+SUMPRODUCT((L162:L164="○")*($AC162:$AC164=0.1))*0.05+SUMPRODUCT((L162:L164="◎")*($AC162:$AC164=1))+SUMPRODUCT((L162:L164="◎")*($AC162:$AC164=0.5)*0.5)+SUMPRODUCT((L162:L164="◎")*($AC162:$AC164=0.1))*0.1)</f>
        <v>0</v>
      </c>
      <c r="M165" s="277">
        <f t="shared" ref="M165" si="370">(SUMPRODUCT((M162:M164="○")*($AC162:$AC164=1))*0.5+SUMPRODUCT((M162:M164="○")*($AC162:$AC164=0.5))*0.25+SUMPRODUCT((M162:M164="○")*($AC162:$AC164=0.1))*0.05+SUMPRODUCT((M162:M164="◎")*($AC162:$AC164=1))+SUMPRODUCT((M162:M164="◎")*($AC162:$AC164=0.5)*0.5)+SUMPRODUCT((M162:M164="◎")*($AC162:$AC164=0.1))*0.1)</f>
        <v>0</v>
      </c>
      <c r="N165" s="277">
        <f t="shared" ref="N165" si="371">(SUMPRODUCT((N162:N164="○")*($AC162:$AC164=1))*0.5+SUMPRODUCT((N162:N164="○")*($AC162:$AC164=0.5))*0.25+SUMPRODUCT((N162:N164="○")*($AC162:$AC164=0.1))*0.05+SUMPRODUCT((N162:N164="◎")*($AC162:$AC164=1))+SUMPRODUCT((N162:N164="◎")*($AC162:$AC164=0.5)*0.5)+SUMPRODUCT((N162:N164="◎")*($AC162:$AC164=0.1))*0.1)</f>
        <v>0</v>
      </c>
      <c r="O165" s="277">
        <f t="shared" ref="O165" si="372">(SUMPRODUCT((O162:O164="○")*($AC162:$AC164=1))*0.5+SUMPRODUCT((O162:O164="○")*($AC162:$AC164=0.5))*0.25+SUMPRODUCT((O162:O164="○")*($AC162:$AC164=0.1))*0.05+SUMPRODUCT((O162:O164="◎")*($AC162:$AC164=1))+SUMPRODUCT((O162:O164="◎")*($AC162:$AC164=0.5)*0.5)+SUMPRODUCT((O162:O164="◎")*($AC162:$AC164=0.1))*0.1)</f>
        <v>0</v>
      </c>
      <c r="P165" s="277">
        <f t="shared" ref="P165" si="373">(SUMPRODUCT((P162:P164="○")*($AC162:$AC164=1))*0.5+SUMPRODUCT((P162:P164="○")*($AC162:$AC164=0.5))*0.25+SUMPRODUCT((P162:P164="○")*($AC162:$AC164=0.1))*0.05+SUMPRODUCT((P162:P164="◎")*($AC162:$AC164=1))+SUMPRODUCT((P162:P164="◎")*($AC162:$AC164=0.5)*0.5)+SUMPRODUCT((P162:P164="◎")*($AC162:$AC164=0.1))*0.1)</f>
        <v>0</v>
      </c>
      <c r="Q165" s="277">
        <f t="shared" ref="Q165" si="374">(SUMPRODUCT((Q162:Q164="○")*($AC162:$AC164=1))*0.5+SUMPRODUCT((Q162:Q164="○")*($AC162:$AC164=0.5))*0.25+SUMPRODUCT((Q162:Q164="○")*($AC162:$AC164=0.1))*0.05+SUMPRODUCT((Q162:Q164="◎")*($AC162:$AC164=1))+SUMPRODUCT((Q162:Q164="◎")*($AC162:$AC164=0.5)*0.5)+SUMPRODUCT((Q162:Q164="◎")*($AC162:$AC164=0.1))*0.1)</f>
        <v>0</v>
      </c>
      <c r="R165" s="277">
        <f>(SUMPRODUCT((R162:R164="○")*($AC162:$AC164=1))*0.5+SUMPRODUCT((R162:R164="○")*($AC162:$AC164=0.5))*0.25+SUMPRODUCT((R162:R164="○")*($AC162:$AC164=0.1))*0.05+SUMPRODUCT((R162:R164="◎")*($AC162:$AC164=1))+SUMPRODUCT((R162:R164="◎")*($AC162:$AC164=0.5)*0.5)+SUMPRODUCT((R162:R164="◎")*($AC162:$AC164=0.1))*0.1)</f>
        <v>0</v>
      </c>
      <c r="S165" s="277">
        <f t="shared" ref="S165" si="375">(SUMPRODUCT((S162:S164="○")*($AC162:$AC164=1))*0.5+SUMPRODUCT((S162:S164="○")*($AC162:$AC164=0.5))*0.25+SUMPRODUCT((S162:S164="○")*($AC162:$AC164=0.1))*0.05+SUMPRODUCT((S162:S164="◎")*($AC162:$AC164=1))+SUMPRODUCT((S162:S164="◎")*($AC162:$AC164=0.5)*0.5)+SUMPRODUCT((S162:S164="◎")*($AC162:$AC164=0.1))*0.1)</f>
        <v>0</v>
      </c>
      <c r="T165" s="277">
        <f t="shared" ref="T165" si="376">(SUMPRODUCT((T162:T164="○")*($AC162:$AC164=1))*0.5+SUMPRODUCT((T162:T164="○")*($AC162:$AC164=0.5))*0.25+SUMPRODUCT((T162:T164="○")*($AC162:$AC164=0.1))*0.05+SUMPRODUCT((T162:T164="◎")*($AC162:$AC164=1))+SUMPRODUCT((T162:T164="◎")*($AC162:$AC164=0.5)*0.5)+SUMPRODUCT((T162:T164="◎")*($AC162:$AC164=0.1))*0.1)</f>
        <v>0</v>
      </c>
      <c r="U165" s="277">
        <f t="shared" ref="U165" si="377">(SUMPRODUCT((U162:U164="○")*($AC162:$AC164=1))*0.5+SUMPRODUCT((U162:U164="○")*($AC162:$AC164=0.5))*0.25+SUMPRODUCT((U162:U164="○")*($AC162:$AC164=0.1))*0.05+SUMPRODUCT((U162:U164="◎")*($AC162:$AC164=1))+SUMPRODUCT((U162:U164="◎")*($AC162:$AC164=0.5)*0.5)+SUMPRODUCT((U162:U164="◎")*($AC162:$AC164=0.1))*0.1)</f>
        <v>0</v>
      </c>
      <c r="V165" s="277">
        <f t="shared" ref="V165" si="378">(SUMPRODUCT((V162:V164="○")*($AC162:$AC164=1))*0.5+SUMPRODUCT((V162:V164="○")*($AC162:$AC164=0.5))*0.25+SUMPRODUCT((V162:V164="○")*($AC162:$AC164=0.1))*0.05+SUMPRODUCT((V162:V164="◎")*($AC162:$AC164=1))+SUMPRODUCT((V162:V164="◎")*($AC162:$AC164=0.5)*0.5)+SUMPRODUCT((V162:V164="◎")*($AC162:$AC164=0.1))*0.1)</f>
        <v>0</v>
      </c>
      <c r="W165" s="277">
        <f t="shared" ref="W165" si="379">(SUMPRODUCT((W162:W164="○")*($AC162:$AC164=1))*0.5+SUMPRODUCT((W162:W164="○")*($AC162:$AC164=0.5))*0.25+SUMPRODUCT((W162:W164="○")*($AC162:$AC164=0.1))*0.05+SUMPRODUCT((W162:W164="◎")*($AC162:$AC164=1))+SUMPRODUCT((W162:W164="◎")*($AC162:$AC164=0.5)*0.5)+SUMPRODUCT((W162:W164="◎")*($AC162:$AC164=0.1))*0.1)</f>
        <v>0</v>
      </c>
      <c r="X165" s="277">
        <f t="shared" ref="X165" si="380">(SUMPRODUCT((X162:X164="○")*($AC162:$AC164=1))*0.5+SUMPRODUCT((X162:X164="○")*($AC162:$AC164=0.5))*0.25+SUMPRODUCT((X162:X164="○")*($AC162:$AC164=0.1))*0.05+SUMPRODUCT((X162:X164="◎")*($AC162:$AC164=1))+SUMPRODUCT((X162:X164="◎")*($AC162:$AC164=0.5)*0.5)+SUMPRODUCT((X162:X164="◎")*($AC162:$AC164=0.1))*0.1)</f>
        <v>0</v>
      </c>
      <c r="Y165" s="105"/>
      <c r="Z165" s="105"/>
      <c r="AA165" s="105"/>
      <c r="AB165" s="103"/>
      <c r="AD165" s="95">
        <f>SUM(AD139:AD164)</f>
        <v>0</v>
      </c>
      <c r="AE165" s="101">
        <f>SUBTOTAL(9,AE162:AE164)</f>
        <v>3</v>
      </c>
      <c r="AF165" s="95">
        <f>SUM(AF139:AF164)</f>
        <v>21</v>
      </c>
      <c r="AG165" s="106">
        <f>AD165/AF165</f>
        <v>0</v>
      </c>
      <c r="AH165" s="101">
        <f>SUM(AH162:AH164)</f>
        <v>7.5</v>
      </c>
      <c r="AI165" s="163">
        <f>IF(AE165=0,"",SUM(H165:X165)/AH165)</f>
        <v>0</v>
      </c>
      <c r="AL165" s="211">
        <f>IFERROR(H165/((SUMPRODUCT((H162:H164="○")*($AC162:$AC164=1))*0.5+SUMPRODUCT((H162:H164="○")*($AC162:$AC164=0.5))*0.5+SUMPRODUCT((H162:H164="○")*($AC162:$AC164=0.1))*0.5+SUMPRODUCT((H162:H164="◎")*($AC162:$AC164=1))+SUMPRODUCT((H162:H164="◎")*($AC162:$AC164=0.5)*0.5)+SUMPRODUCT((H162:H164="◎")*($AC162:$AC164=0.1))*0.1)),0)</f>
        <v>0</v>
      </c>
      <c r="AM165" s="211">
        <f t="shared" ref="AM165" si="381">IFERROR(I165/((SUMPRODUCT((I162:I164="○")*($AC162:$AC164=1))*0.5+SUMPRODUCT((I162:I164="○")*($AC162:$AC164=0.5))*0.5+SUMPRODUCT((I162:I164="○")*($AC162:$AC164=0.1))*0.5+SUMPRODUCT((I162:I164="◎")*($AC162:$AC164=1))+SUMPRODUCT((I162:I164="◎")*($AC162:$AC164=0.5)*0.5)+SUMPRODUCT((I162:I164="◎")*($AC162:$AC164=0.1))*0.1)),0)</f>
        <v>0</v>
      </c>
      <c r="AN165" s="211">
        <f t="shared" ref="AN165" si="382">IFERROR(J165/((SUMPRODUCT((J162:J164="○")*($AC162:$AC164=1))*0.5+SUMPRODUCT((J162:J164="○")*($AC162:$AC164=0.5))*0.5+SUMPRODUCT((J162:J164="○")*($AC162:$AC164=0.1))*0.5+SUMPRODUCT((J162:J164="◎")*($AC162:$AC164=1))+SUMPRODUCT((J162:J164="◎")*($AC162:$AC164=0.5)*0.5)+SUMPRODUCT((J162:J164="◎")*($AC162:$AC164=0.1))*0.1)),0)</f>
        <v>0</v>
      </c>
      <c r="AO165" s="211">
        <f t="shared" ref="AO165" si="383">IFERROR(K165/((SUMPRODUCT((K162:K164="○")*($AC162:$AC164=1))*0.5+SUMPRODUCT((K162:K164="○")*($AC162:$AC164=0.5))*0.5+SUMPRODUCT((K162:K164="○")*($AC162:$AC164=0.1))*0.5+SUMPRODUCT((K162:K164="◎")*($AC162:$AC164=1))+SUMPRODUCT((K162:K164="◎")*($AC162:$AC164=0.5)*0.5)+SUMPRODUCT((K162:K164="◎")*($AC162:$AC164=0.1))*0.1)),0)</f>
        <v>0</v>
      </c>
      <c r="AP165" s="211">
        <f t="shared" ref="AP165" si="384">IFERROR(L165/((SUMPRODUCT((L162:L164="○")*($AC162:$AC164=1))*0.5+SUMPRODUCT((L162:L164="○")*($AC162:$AC164=0.5))*0.5+SUMPRODUCT((L162:L164="○")*($AC162:$AC164=0.1))*0.5+SUMPRODUCT((L162:L164="◎")*($AC162:$AC164=1))+SUMPRODUCT((L162:L164="◎")*($AC162:$AC164=0.5)*0.5)+SUMPRODUCT((L162:L164="◎")*($AC162:$AC164=0.1))*0.1)),0)</f>
        <v>0</v>
      </c>
      <c r="AQ165" s="211">
        <f t="shared" ref="AQ165" si="385">IFERROR(M165/((SUMPRODUCT((M162:M164="○")*($AC162:$AC164=1))*0.5+SUMPRODUCT((M162:M164="○")*($AC162:$AC164=0.5))*0.5+SUMPRODUCT((M162:M164="○")*($AC162:$AC164=0.1))*0.5+SUMPRODUCT((M162:M164="◎")*($AC162:$AC164=1))+SUMPRODUCT((M162:M164="◎")*($AC162:$AC164=0.5)*0.5)+SUMPRODUCT((M162:M164="◎")*($AC162:$AC164=0.1))*0.1)),0)</f>
        <v>0</v>
      </c>
      <c r="AR165" s="211">
        <f t="shared" ref="AR165" si="386">IFERROR(N165/((SUMPRODUCT((N162:N164="○")*($AC162:$AC164=1))*0.5+SUMPRODUCT((N162:N164="○")*($AC162:$AC164=0.5))*0.5+SUMPRODUCT((N162:N164="○")*($AC162:$AC164=0.1))*0.5+SUMPRODUCT((N162:N164="◎")*($AC162:$AC164=1))+SUMPRODUCT((N162:N164="◎")*($AC162:$AC164=0.5)*0.5)+SUMPRODUCT((N162:N164="◎")*($AC162:$AC164=0.1))*0.1)),0)</f>
        <v>0</v>
      </c>
      <c r="AS165" s="211">
        <f t="shared" ref="AS165" si="387">IFERROR(O165/((SUMPRODUCT((O162:O164="○")*($AC162:$AC164=1))*0.5+SUMPRODUCT((O162:O164="○")*($AC162:$AC164=0.5))*0.5+SUMPRODUCT((O162:O164="○")*($AC162:$AC164=0.1))*0.5+SUMPRODUCT((O162:O164="◎")*($AC162:$AC164=1))+SUMPRODUCT((O162:O164="◎")*($AC162:$AC164=0.5)*0.5)+SUMPRODUCT((O162:O164="◎")*($AC162:$AC164=0.1))*0.1)),0)</f>
        <v>0</v>
      </c>
      <c r="AT165" s="211">
        <f t="shared" ref="AT165" si="388">IFERROR(P165/((SUMPRODUCT((P162:P164="○")*($AC162:$AC164=1))*0.5+SUMPRODUCT((P162:P164="○")*($AC162:$AC164=0.5))*0.5+SUMPRODUCT((P162:P164="○")*($AC162:$AC164=0.1))*0.5+SUMPRODUCT((P162:P164="◎")*($AC162:$AC164=1))+SUMPRODUCT((P162:P164="◎")*($AC162:$AC164=0.5)*0.5)+SUMPRODUCT((P162:P164="◎")*($AC162:$AC164=0.1))*0.1)),0)</f>
        <v>0</v>
      </c>
      <c r="AU165" s="211">
        <f t="shared" ref="AU165" si="389">IFERROR(Q165/((SUMPRODUCT((Q162:Q164="○")*($AC162:$AC164=1))*0.5+SUMPRODUCT((Q162:Q164="○")*($AC162:$AC164=0.5))*0.5+SUMPRODUCT((Q162:Q164="○")*($AC162:$AC164=0.1))*0.5+SUMPRODUCT((Q162:Q164="◎")*($AC162:$AC164=1))+SUMPRODUCT((Q162:Q164="◎")*($AC162:$AC164=0.5)*0.5)+SUMPRODUCT((Q162:Q164="◎")*($AC162:$AC164=0.1))*0.1)),0)</f>
        <v>0</v>
      </c>
      <c r="AV165" s="211">
        <f t="shared" ref="AV165" si="390">IFERROR(R165/((SUMPRODUCT((R162:R164="○")*($AC162:$AC164=1))*0.5+SUMPRODUCT((R162:R164="○")*($AC162:$AC164=0.5))*0.5+SUMPRODUCT((R162:R164="○")*($AC162:$AC164=0.1))*0.5+SUMPRODUCT((R162:R164="◎")*($AC162:$AC164=1))+SUMPRODUCT((R162:R164="◎")*($AC162:$AC164=0.5)*0.5)+SUMPRODUCT((R162:R164="◎")*($AC162:$AC164=0.1))*0.1)),0)</f>
        <v>0</v>
      </c>
      <c r="AW165" s="211">
        <f t="shared" ref="AW165" si="391">IFERROR(S165/((SUMPRODUCT((S162:S164="○")*($AC162:$AC164=1))*0.5+SUMPRODUCT((S162:S164="○")*($AC162:$AC164=0.5))*0.5+SUMPRODUCT((S162:S164="○")*($AC162:$AC164=0.1))*0.5+SUMPRODUCT((S162:S164="◎")*($AC162:$AC164=1))+SUMPRODUCT((S162:S164="◎")*($AC162:$AC164=0.5)*0.5)+SUMPRODUCT((S162:S164="◎")*($AC162:$AC164=0.1))*0.1)),0)</f>
        <v>0</v>
      </c>
      <c r="AX165" s="211">
        <f t="shared" ref="AX165" si="392">IFERROR(T165/((SUMPRODUCT((T162:T164="○")*($AC162:$AC164=1))*0.5+SUMPRODUCT((T162:T164="○")*($AC162:$AC164=0.5))*0.5+SUMPRODUCT((T162:T164="○")*($AC162:$AC164=0.1))*0.5+SUMPRODUCT((T162:T164="◎")*($AC162:$AC164=1))+SUMPRODUCT((T162:T164="◎")*($AC162:$AC164=0.5)*0.5)+SUMPRODUCT((T162:T164="◎")*($AC162:$AC164=0.1))*0.1)),0)</f>
        <v>0</v>
      </c>
      <c r="AY165" s="211">
        <f t="shared" ref="AY165" si="393">IFERROR(U165/((SUMPRODUCT((U162:U164="○")*($AC162:$AC164=1))*0.5+SUMPRODUCT((U162:U164="○")*($AC162:$AC164=0.5))*0.5+SUMPRODUCT((U162:U164="○")*($AC162:$AC164=0.1))*0.5+SUMPRODUCT((U162:U164="◎")*($AC162:$AC164=1))+SUMPRODUCT((U162:U164="◎")*($AC162:$AC164=0.5)*0.5)+SUMPRODUCT((U162:U164="◎")*($AC162:$AC164=0.1))*0.1)),0)</f>
        <v>0</v>
      </c>
      <c r="AZ165" s="211">
        <f t="shared" ref="AZ165" si="394">IFERROR(V165/((SUMPRODUCT((V162:V164="○")*($AC162:$AC164=1))*0.5+SUMPRODUCT((V162:V164="○")*($AC162:$AC164=0.5))*0.5+SUMPRODUCT((V162:V164="○")*($AC162:$AC164=0.1))*0.5+SUMPRODUCT((V162:V164="◎")*($AC162:$AC164=1))+SUMPRODUCT((V162:V164="◎")*($AC162:$AC164=0.5)*0.5)+SUMPRODUCT((V162:V164="◎")*($AC162:$AC164=0.1))*0.1)),0)</f>
        <v>0</v>
      </c>
      <c r="BA165" s="211">
        <f t="shared" ref="BA165" si="395">IFERROR(W165/((SUMPRODUCT((W162:W164="○")*($AC162:$AC164=1))*0.5+SUMPRODUCT((W162:W164="○")*($AC162:$AC164=0.5))*0.5+SUMPRODUCT((W162:W164="○")*($AC162:$AC164=0.1))*0.5+SUMPRODUCT((W162:W164="◎")*($AC162:$AC164=1))+SUMPRODUCT((W162:W164="◎")*($AC162:$AC164=0.5)*0.5)+SUMPRODUCT((W162:W164="◎")*($AC162:$AC164=0.1))*0.1)),0)</f>
        <v>0</v>
      </c>
      <c r="BB165" s="211">
        <f t="shared" ref="BB165" si="396">IFERROR(X165/((SUMPRODUCT((X162:X164="○")*($AC162:$AC164=1))*0.5+SUMPRODUCT((X162:X164="○")*($AC162:$AC164=0.5))*0.5+SUMPRODUCT((X162:X164="○")*($AC162:$AC164=0.1))*0.5+SUMPRODUCT((X162:X164="◎")*($AC162:$AC164=1))+SUMPRODUCT((X162:X164="◎")*($AC162:$AC164=0.5)*0.5)+SUMPRODUCT((X162:X164="◎")*($AC162:$AC164=0.1))*0.1)),0)</f>
        <v>0</v>
      </c>
    </row>
    <row r="166" spans="2:54" ht="18" customHeight="1">
      <c r="D166" s="5" t="str">
        <f>IF( (COUNTIF(項目⑧チェック欄,"○")+COUNTIF(項目⑧チェック欄,"△")+COUNTIF(項目⑧チェック欄,"×")+COUNTIF(項目⑧チェック欄,"―"))=0,"達成率　　　　%",IF( (COUNTIF(項目⑧チェック欄,"○")+COUNTIF(項目⑧チェック欄,"△")+COUNTIF(項目⑧チェック欄,"×"))=0,"達成率　　―　%",(COUNTIF(項目⑧チェック欄,"○")+COUNTIF(項目⑧チェック欄,"△")*0.5+COUNTIF(項目⑧チェック欄,"×")*0.1)/(COUNTIF(項目⑧チェック欄,"○")+COUNTIF(項目⑧チェック欄,"△")+COUNTIF(項目⑧チェック欄,"×")+COUNTIF(項目⑧チェック欄,""))*100))</f>
        <v>達成率　　　　%</v>
      </c>
      <c r="E166" s="84"/>
      <c r="F166" s="84"/>
      <c r="G166" s="84"/>
      <c r="H166" s="118"/>
      <c r="I166" s="118"/>
      <c r="J166" s="118"/>
      <c r="K166" s="118"/>
      <c r="L166" s="279"/>
      <c r="M166" s="118"/>
      <c r="N166" s="118"/>
      <c r="O166" s="118"/>
      <c r="P166" s="118"/>
      <c r="Q166" s="118"/>
      <c r="R166" s="118"/>
      <c r="S166" s="118"/>
      <c r="T166" s="118"/>
      <c r="U166" s="118"/>
      <c r="V166" s="118"/>
      <c r="W166" s="118"/>
      <c r="X166" s="118"/>
      <c r="Y166" s="118"/>
      <c r="Z166" s="118"/>
      <c r="AA166" s="118"/>
      <c r="AB166" s="107"/>
    </row>
    <row r="167" spans="2:54" ht="15" customHeight="1">
      <c r="H167" s="125"/>
      <c r="I167" s="125"/>
      <c r="J167" s="125"/>
      <c r="K167" s="125"/>
      <c r="L167" s="125"/>
      <c r="M167" s="125"/>
      <c r="N167" s="125"/>
      <c r="O167" s="125"/>
      <c r="P167" s="125"/>
      <c r="Q167" s="125"/>
      <c r="R167" s="125"/>
      <c r="S167" s="125"/>
      <c r="T167" s="125"/>
      <c r="U167" s="125"/>
      <c r="V167" s="125"/>
      <c r="W167" s="125"/>
      <c r="X167" s="125"/>
      <c r="Y167" s="125"/>
      <c r="Z167" s="125"/>
      <c r="AA167" s="125"/>
    </row>
    <row r="168" spans="2:54" ht="27" customHeight="1">
      <c r="B168" s="2" t="str">
        <f>取組ﾁｪｯｸｼｰﾄ改訂版!B168</f>
        <v>&lt;項目⑦ ： グリーン購入&gt;</v>
      </c>
      <c r="C168" s="7"/>
      <c r="D168" s="16"/>
      <c r="E168" s="85"/>
      <c r="F168" s="85"/>
      <c r="G168" s="85"/>
      <c r="H168" s="105"/>
      <c r="I168" s="105"/>
      <c r="J168" s="105"/>
      <c r="K168" s="105"/>
      <c r="L168" s="105"/>
      <c r="M168" s="105"/>
      <c r="N168" s="105"/>
      <c r="O168" s="105"/>
      <c r="P168" s="105"/>
      <c r="Q168" s="105"/>
      <c r="R168" s="105"/>
      <c r="S168" s="105"/>
      <c r="T168" s="105"/>
      <c r="U168" s="105"/>
      <c r="V168" s="105"/>
      <c r="W168" s="105"/>
      <c r="X168" s="105"/>
      <c r="Y168" s="105"/>
      <c r="Z168" s="105"/>
      <c r="AA168" s="105"/>
      <c r="AB168" s="108"/>
    </row>
    <row r="169" spans="2:54" ht="15" customHeight="1">
      <c r="B169" s="6" t="str">
        <f>取組ﾁｪｯｸｼｰﾄ改訂版!B169</f>
        <v>（チェック欄）</v>
      </c>
      <c r="D169" s="8"/>
      <c r="E169" s="295" t="s">
        <v>352</v>
      </c>
      <c r="F169" s="295"/>
      <c r="G169" s="295"/>
      <c r="H169" s="119"/>
      <c r="I169" s="119"/>
      <c r="J169" s="119"/>
      <c r="K169" s="119"/>
      <c r="L169" s="119"/>
      <c r="M169" s="119"/>
      <c r="N169" s="119"/>
      <c r="O169" s="119"/>
      <c r="P169" s="119"/>
      <c r="Q169" s="119"/>
      <c r="R169" s="119"/>
      <c r="S169" s="119"/>
      <c r="T169" s="119"/>
      <c r="U169" s="119"/>
      <c r="V169" s="119"/>
      <c r="W169" s="119"/>
      <c r="X169" s="119"/>
      <c r="Y169" s="119"/>
      <c r="Z169" s="119"/>
      <c r="AA169" s="119"/>
      <c r="AB169" s="109"/>
    </row>
    <row r="170" spans="2:54" ht="27" customHeight="1">
      <c r="B170" s="3" t="str">
        <f>取組ﾁｪｯｸｼｰﾄ改訂版!B170</f>
        <v>1 再生紙の使用</v>
      </c>
      <c r="C170" s="3"/>
      <c r="D170" s="4"/>
      <c r="E170" s="296"/>
      <c r="F170" s="296"/>
      <c r="G170" s="296"/>
      <c r="H170" s="120"/>
      <c r="I170" s="120"/>
      <c r="J170" s="120"/>
      <c r="K170" s="120"/>
      <c r="L170" s="120"/>
      <c r="M170" s="120"/>
      <c r="N170" s="120"/>
      <c r="O170" s="120"/>
      <c r="P170" s="120"/>
      <c r="Q170" s="120"/>
      <c r="R170" s="120"/>
      <c r="S170" s="120"/>
      <c r="T170" s="120"/>
      <c r="U170" s="120"/>
      <c r="V170" s="120"/>
      <c r="W170" s="120"/>
      <c r="X170" s="120"/>
      <c r="Y170" s="119"/>
      <c r="Z170" s="119"/>
      <c r="AA170" s="119"/>
      <c r="AB170" s="109"/>
    </row>
    <row r="171" spans="2:54" ht="27" customHeight="1">
      <c r="B171" s="67">
        <f>取組ﾁｪｯｸｼｰﾄ改訂版!B171</f>
        <v>0</v>
      </c>
      <c r="C171" s="14"/>
      <c r="D171" s="15" t="s">
        <v>99</v>
      </c>
      <c r="E171" s="86" t="s">
        <v>362</v>
      </c>
      <c r="F171" s="69"/>
      <c r="G171" s="69"/>
      <c r="H171" s="286"/>
      <c r="I171" s="286"/>
      <c r="J171" s="286"/>
      <c r="K171" s="286"/>
      <c r="L171" s="286"/>
      <c r="M171" s="286"/>
      <c r="N171" s="286"/>
      <c r="O171" s="286"/>
      <c r="P171" s="286"/>
      <c r="Q171" s="286"/>
      <c r="R171" s="286"/>
      <c r="S171" s="288" t="s">
        <v>393</v>
      </c>
      <c r="T171" s="286"/>
      <c r="U171" s="286"/>
      <c r="V171" s="286"/>
      <c r="W171" s="286"/>
      <c r="X171" s="286"/>
      <c r="Y171" s="122"/>
      <c r="Z171" s="122"/>
      <c r="AA171" s="122"/>
      <c r="AB171" s="103"/>
      <c r="AC171" s="95" t="str">
        <f t="shared" si="208"/>
        <v/>
      </c>
      <c r="AD171" s="95">
        <f>SUM(AC171:AC173)</f>
        <v>0</v>
      </c>
      <c r="AE171" s="95">
        <f t="shared" ref="AE171:AE173" si="397">COUNTIF(B171,"○")+COUNTIF(B171,"△")+COUNTIF(B171,"×")+COUNTIF(B171,0)</f>
        <v>1</v>
      </c>
      <c r="AF171" s="95">
        <f>SUM(AE171:AE173)</f>
        <v>3</v>
      </c>
      <c r="AG171" s="99">
        <f>AD171/AF171</f>
        <v>0</v>
      </c>
      <c r="AH171" s="95">
        <f t="shared" ref="AH171:AH173" si="398">SUMPRODUCT((H171:X171="○")*($AE171=1))*0.5+SUMPRODUCT((H171:X171="◎")*($AE171=1))</f>
        <v>1</v>
      </c>
    </row>
    <row r="172" spans="2:54" ht="27" customHeight="1">
      <c r="B172" s="67">
        <f>取組ﾁｪｯｸｼｰﾄ改訂版!B172</f>
        <v>0</v>
      </c>
      <c r="C172" s="9"/>
      <c r="D172" s="10" t="s">
        <v>100</v>
      </c>
      <c r="E172" s="71"/>
      <c r="F172" s="70"/>
      <c r="G172" s="70"/>
      <c r="H172" s="286"/>
      <c r="I172" s="286"/>
      <c r="J172" s="286"/>
      <c r="K172" s="286"/>
      <c r="L172" s="286"/>
      <c r="M172" s="286"/>
      <c r="N172" s="286"/>
      <c r="O172" s="286"/>
      <c r="P172" s="286"/>
      <c r="Q172" s="286"/>
      <c r="R172" s="286"/>
      <c r="S172" s="288" t="s">
        <v>393</v>
      </c>
      <c r="T172" s="286"/>
      <c r="U172" s="286"/>
      <c r="V172" s="286"/>
      <c r="W172" s="286"/>
      <c r="X172" s="286"/>
      <c r="Y172" s="122"/>
      <c r="Z172" s="122"/>
      <c r="AA172" s="122"/>
      <c r="AB172" s="103"/>
      <c r="AC172" s="95" t="str">
        <f t="shared" si="208"/>
        <v/>
      </c>
      <c r="AE172" s="95">
        <f t="shared" si="397"/>
        <v>1</v>
      </c>
      <c r="AH172" s="95">
        <f t="shared" si="398"/>
        <v>1</v>
      </c>
    </row>
    <row r="173" spans="2:54" ht="27" customHeight="1">
      <c r="B173" s="67">
        <f>取組ﾁｪｯｸｼｰﾄ改訂版!B173</f>
        <v>0</v>
      </c>
      <c r="C173" s="12"/>
      <c r="D173" s="13" t="s">
        <v>101</v>
      </c>
      <c r="E173" s="72"/>
      <c r="F173" s="73"/>
      <c r="G173" s="73"/>
      <c r="H173" s="286"/>
      <c r="I173" s="286"/>
      <c r="J173" s="286"/>
      <c r="K173" s="286"/>
      <c r="L173" s="286"/>
      <c r="M173" s="286"/>
      <c r="N173" s="286"/>
      <c r="O173" s="286"/>
      <c r="P173" s="286"/>
      <c r="Q173" s="286"/>
      <c r="R173" s="286"/>
      <c r="S173" s="288" t="s">
        <v>393</v>
      </c>
      <c r="T173" s="286"/>
      <c r="U173" s="286"/>
      <c r="V173" s="286"/>
      <c r="W173" s="286"/>
      <c r="X173" s="286"/>
      <c r="Y173" s="122"/>
      <c r="Z173" s="122"/>
      <c r="AA173" s="122"/>
      <c r="AB173" s="103"/>
      <c r="AC173" s="95" t="str">
        <f t="shared" si="208"/>
        <v/>
      </c>
      <c r="AE173" s="95">
        <f t="shared" si="397"/>
        <v>1</v>
      </c>
      <c r="AH173" s="95">
        <f t="shared" si="398"/>
        <v>1</v>
      </c>
    </row>
    <row r="174" spans="2:54" ht="27" customHeight="1">
      <c r="B174" s="3" t="str">
        <f>取組ﾁｪｯｸｼｰﾄ改訂版!B174</f>
        <v>2 その他環境に配慮した物品等の購入、使用</v>
      </c>
      <c r="C174" s="3"/>
      <c r="D174" s="4"/>
      <c r="E174" s="74"/>
      <c r="F174" s="74"/>
      <c r="G174" s="74"/>
      <c r="H174" s="277">
        <f t="shared" ref="H174" si="399">(SUMPRODUCT((H171:H173="○")*($AC171:$AC173=1))*0.5+SUMPRODUCT((H171:H173="○")*($AC171:$AC173=0.5))*0.25+SUMPRODUCT((H171:H173="○")*($AC171:$AC173=0.1))*0.05+SUMPRODUCT((H171:H173="◎")*($AC171:$AC173=1))+SUMPRODUCT((H171:H173="◎")*($AC171:$AC173=0.5)*0.5)+SUMPRODUCT((H171:H173="◎")*($AC171:$AC173=0.1))*0.1)</f>
        <v>0</v>
      </c>
      <c r="I174" s="277">
        <f t="shared" ref="I174" si="400">(SUMPRODUCT((I171:I173="○")*($AC171:$AC173=1))*0.5+SUMPRODUCT((I171:I173="○")*($AC171:$AC173=0.5))*0.25+SUMPRODUCT((I171:I173="○")*($AC171:$AC173=0.1))*0.05+SUMPRODUCT((I171:I173="◎")*($AC171:$AC173=1))+SUMPRODUCT((I171:I173="◎")*($AC171:$AC173=0.5)*0.5)+SUMPRODUCT((I171:I173="◎")*($AC171:$AC173=0.1))*0.1)</f>
        <v>0</v>
      </c>
      <c r="J174" s="277">
        <f t="shared" ref="J174" si="401">(SUMPRODUCT((J171:J173="○")*($AC171:$AC173=1))*0.5+SUMPRODUCT((J171:J173="○")*($AC171:$AC173=0.5))*0.25+SUMPRODUCT((J171:J173="○")*($AC171:$AC173=0.1))*0.05+SUMPRODUCT((J171:J173="◎")*($AC171:$AC173=1))+SUMPRODUCT((J171:J173="◎")*($AC171:$AC173=0.5)*0.5)+SUMPRODUCT((J171:J173="◎")*($AC171:$AC173=0.1))*0.1)</f>
        <v>0</v>
      </c>
      <c r="K174" s="277">
        <f t="shared" ref="K174" si="402">(SUMPRODUCT((K171:K173="○")*($AC171:$AC173=1))*0.5+SUMPRODUCT((K171:K173="○")*($AC171:$AC173=0.5))*0.25+SUMPRODUCT((K171:K173="○")*($AC171:$AC173=0.1))*0.05+SUMPRODUCT((K171:K173="◎")*($AC171:$AC173=1))+SUMPRODUCT((K171:K173="◎")*($AC171:$AC173=0.5)*0.5)+SUMPRODUCT((K171:K173="◎")*($AC171:$AC173=0.1))*0.1)</f>
        <v>0</v>
      </c>
      <c r="L174" s="277">
        <f t="shared" ref="L174" si="403">(SUMPRODUCT((L171:L173="○")*($AC171:$AC173=1))*0.5+SUMPRODUCT((L171:L173="○")*($AC171:$AC173=0.5))*0.25+SUMPRODUCT((L171:L173="○")*($AC171:$AC173=0.1))*0.05+SUMPRODUCT((L171:L173="◎")*($AC171:$AC173=1))+SUMPRODUCT((L171:L173="◎")*($AC171:$AC173=0.5)*0.5)+SUMPRODUCT((L171:L173="◎")*($AC171:$AC173=0.1))*0.1)</f>
        <v>0</v>
      </c>
      <c r="M174" s="277">
        <f t="shared" ref="M174" si="404">(SUMPRODUCT((M171:M173="○")*($AC171:$AC173=1))*0.5+SUMPRODUCT((M171:M173="○")*($AC171:$AC173=0.5))*0.25+SUMPRODUCT((M171:M173="○")*($AC171:$AC173=0.1))*0.05+SUMPRODUCT((M171:M173="◎")*($AC171:$AC173=1))+SUMPRODUCT((M171:M173="◎")*($AC171:$AC173=0.5)*0.5)+SUMPRODUCT((M171:M173="◎")*($AC171:$AC173=0.1))*0.1)</f>
        <v>0</v>
      </c>
      <c r="N174" s="277">
        <f t="shared" ref="N174" si="405">(SUMPRODUCT((N171:N173="○")*($AC171:$AC173=1))*0.5+SUMPRODUCT((N171:N173="○")*($AC171:$AC173=0.5))*0.25+SUMPRODUCT((N171:N173="○")*($AC171:$AC173=0.1))*0.05+SUMPRODUCT((N171:N173="◎")*($AC171:$AC173=1))+SUMPRODUCT((N171:N173="◎")*($AC171:$AC173=0.5)*0.5)+SUMPRODUCT((N171:N173="◎")*($AC171:$AC173=0.1))*0.1)</f>
        <v>0</v>
      </c>
      <c r="O174" s="277">
        <f t="shared" ref="O174" si="406">(SUMPRODUCT((O171:O173="○")*($AC171:$AC173=1))*0.5+SUMPRODUCT((O171:O173="○")*($AC171:$AC173=0.5))*0.25+SUMPRODUCT((O171:O173="○")*($AC171:$AC173=0.1))*0.05+SUMPRODUCT((O171:O173="◎")*($AC171:$AC173=1))+SUMPRODUCT((O171:O173="◎")*($AC171:$AC173=0.5)*0.5)+SUMPRODUCT((O171:O173="◎")*($AC171:$AC173=0.1))*0.1)</f>
        <v>0</v>
      </c>
      <c r="P174" s="277">
        <f t="shared" ref="P174" si="407">(SUMPRODUCT((P171:P173="○")*($AC171:$AC173=1))*0.5+SUMPRODUCT((P171:P173="○")*($AC171:$AC173=0.5))*0.25+SUMPRODUCT((P171:P173="○")*($AC171:$AC173=0.1))*0.05+SUMPRODUCT((P171:P173="◎")*($AC171:$AC173=1))+SUMPRODUCT((P171:P173="◎")*($AC171:$AC173=0.5)*0.5)+SUMPRODUCT((P171:P173="◎")*($AC171:$AC173=0.1))*0.1)</f>
        <v>0</v>
      </c>
      <c r="Q174" s="277">
        <f t="shared" ref="Q174" si="408">(SUMPRODUCT((Q171:Q173="○")*($AC171:$AC173=1))*0.5+SUMPRODUCT((Q171:Q173="○")*($AC171:$AC173=0.5))*0.25+SUMPRODUCT((Q171:Q173="○")*($AC171:$AC173=0.1))*0.05+SUMPRODUCT((Q171:Q173="◎")*($AC171:$AC173=1))+SUMPRODUCT((Q171:Q173="◎")*($AC171:$AC173=0.5)*0.5)+SUMPRODUCT((Q171:Q173="◎")*($AC171:$AC173=0.1))*0.1)</f>
        <v>0</v>
      </c>
      <c r="R174" s="277">
        <f>(SUMPRODUCT((R171:R173="○")*($AC171:$AC173=1))*0.5+SUMPRODUCT((R171:R173="○")*($AC171:$AC173=0.5))*0.25+SUMPRODUCT((R171:R173="○")*($AC171:$AC173=0.1))*0.05+SUMPRODUCT((R171:R173="◎")*($AC171:$AC173=1))+SUMPRODUCT((R171:R173="◎")*($AC171:$AC173=0.5)*0.5)+SUMPRODUCT((R171:R173="◎")*($AC171:$AC173=0.1))*0.1)</f>
        <v>0</v>
      </c>
      <c r="S174" s="277">
        <f t="shared" ref="S174" si="409">(SUMPRODUCT((S171:S173="○")*($AC171:$AC173=1))*0.5+SUMPRODUCT((S171:S173="○")*($AC171:$AC173=0.5))*0.25+SUMPRODUCT((S171:S173="○")*($AC171:$AC173=0.1))*0.05+SUMPRODUCT((S171:S173="◎")*($AC171:$AC173=1))+SUMPRODUCT((S171:S173="◎")*($AC171:$AC173=0.5)*0.5)+SUMPRODUCT((S171:S173="◎")*($AC171:$AC173=0.1))*0.1)</f>
        <v>0</v>
      </c>
      <c r="T174" s="277">
        <f t="shared" ref="T174" si="410">(SUMPRODUCT((T171:T173="○")*($AC171:$AC173=1))*0.5+SUMPRODUCT((T171:T173="○")*($AC171:$AC173=0.5))*0.25+SUMPRODUCT((T171:T173="○")*($AC171:$AC173=0.1))*0.05+SUMPRODUCT((T171:T173="◎")*($AC171:$AC173=1))+SUMPRODUCT((T171:T173="◎")*($AC171:$AC173=0.5)*0.5)+SUMPRODUCT((T171:T173="◎")*($AC171:$AC173=0.1))*0.1)</f>
        <v>0</v>
      </c>
      <c r="U174" s="277">
        <f t="shared" ref="U174" si="411">(SUMPRODUCT((U171:U173="○")*($AC171:$AC173=1))*0.5+SUMPRODUCT((U171:U173="○")*($AC171:$AC173=0.5))*0.25+SUMPRODUCT((U171:U173="○")*($AC171:$AC173=0.1))*0.05+SUMPRODUCT((U171:U173="◎")*($AC171:$AC173=1))+SUMPRODUCT((U171:U173="◎")*($AC171:$AC173=0.5)*0.5)+SUMPRODUCT((U171:U173="◎")*($AC171:$AC173=0.1))*0.1)</f>
        <v>0</v>
      </c>
      <c r="V174" s="277">
        <f t="shared" ref="V174" si="412">(SUMPRODUCT((V171:V173="○")*($AC171:$AC173=1))*0.5+SUMPRODUCT((V171:V173="○")*($AC171:$AC173=0.5))*0.25+SUMPRODUCT((V171:V173="○")*($AC171:$AC173=0.1))*0.05+SUMPRODUCT((V171:V173="◎")*($AC171:$AC173=1))+SUMPRODUCT((V171:V173="◎")*($AC171:$AC173=0.5)*0.5)+SUMPRODUCT((V171:V173="◎")*($AC171:$AC173=0.1))*0.1)</f>
        <v>0</v>
      </c>
      <c r="W174" s="277">
        <f t="shared" ref="W174" si="413">(SUMPRODUCT((W171:W173="○")*($AC171:$AC173=1))*0.5+SUMPRODUCT((W171:W173="○")*($AC171:$AC173=0.5))*0.25+SUMPRODUCT((W171:W173="○")*($AC171:$AC173=0.1))*0.05+SUMPRODUCT((W171:W173="◎")*($AC171:$AC173=1))+SUMPRODUCT((W171:W173="◎")*($AC171:$AC173=0.5)*0.5)+SUMPRODUCT((W171:W173="◎")*($AC171:$AC173=0.1))*0.1)</f>
        <v>0</v>
      </c>
      <c r="X174" s="277">
        <f t="shared" ref="X174" si="414">(SUMPRODUCT((X171:X173="○")*($AC171:$AC173=1))*0.5+SUMPRODUCT((X171:X173="○")*($AC171:$AC173=0.5))*0.25+SUMPRODUCT((X171:X173="○")*($AC171:$AC173=0.1))*0.05+SUMPRODUCT((X171:X173="◎")*($AC171:$AC173=1))+SUMPRODUCT((X171:X173="◎")*($AC171:$AC173=0.5)*0.5)+SUMPRODUCT((X171:X173="◎")*($AC171:$AC173=0.1))*0.1)</f>
        <v>0</v>
      </c>
      <c r="Y174" s="138"/>
      <c r="Z174" s="138"/>
      <c r="AA174" s="138"/>
      <c r="AB174" s="104"/>
      <c r="AC174" s="95" t="str">
        <f t="shared" si="208"/>
        <v/>
      </c>
      <c r="AE174" s="101">
        <f>SUBTOTAL(9,AE171:AE173)</f>
        <v>3</v>
      </c>
      <c r="AH174" s="101">
        <f>SUM(AH171:AH173)</f>
        <v>3</v>
      </c>
      <c r="AI174" s="163">
        <f>IF(AE174=0,"",SUM(H174:X174)/AH174)</f>
        <v>0</v>
      </c>
      <c r="AL174" s="211">
        <f>IFERROR(H174/((SUMPRODUCT((H171:H173="○")*($AC171:$AC173=1))*0.5+SUMPRODUCT((H171:H173="○")*($AC171:$AC173=0.5))*0.5+SUMPRODUCT((H171:H173="○")*($AC171:$AC173=0.1))*0.5+SUMPRODUCT((H171:H173="◎")*($AC171:$AC173=1))+SUMPRODUCT((H171:H173="◎")*($AC171:$AC173=0.5)*0.5)+SUMPRODUCT((H171:H173="◎")*($AC171:$AC173=0.1))*0.1)),0)</f>
        <v>0</v>
      </c>
      <c r="AM174" s="211">
        <f t="shared" ref="AM174" si="415">IFERROR(I174/((SUMPRODUCT((I171:I173="○")*($AC171:$AC173=1))*0.5+SUMPRODUCT((I171:I173="○")*($AC171:$AC173=0.5))*0.5+SUMPRODUCT((I171:I173="○")*($AC171:$AC173=0.1))*0.5+SUMPRODUCT((I171:I173="◎")*($AC171:$AC173=1))+SUMPRODUCT((I171:I173="◎")*($AC171:$AC173=0.5)*0.5)+SUMPRODUCT((I171:I173="◎")*($AC171:$AC173=0.1))*0.1)),0)</f>
        <v>0</v>
      </c>
      <c r="AN174" s="211">
        <f t="shared" ref="AN174" si="416">IFERROR(J174/((SUMPRODUCT((J171:J173="○")*($AC171:$AC173=1))*0.5+SUMPRODUCT((J171:J173="○")*($AC171:$AC173=0.5))*0.5+SUMPRODUCT((J171:J173="○")*($AC171:$AC173=0.1))*0.5+SUMPRODUCT((J171:J173="◎")*($AC171:$AC173=1))+SUMPRODUCT((J171:J173="◎")*($AC171:$AC173=0.5)*0.5)+SUMPRODUCT((J171:J173="◎")*($AC171:$AC173=0.1))*0.1)),0)</f>
        <v>0</v>
      </c>
      <c r="AO174" s="211">
        <f t="shared" ref="AO174" si="417">IFERROR(K174/((SUMPRODUCT((K171:K173="○")*($AC171:$AC173=1))*0.5+SUMPRODUCT((K171:K173="○")*($AC171:$AC173=0.5))*0.5+SUMPRODUCT((K171:K173="○")*($AC171:$AC173=0.1))*0.5+SUMPRODUCT((K171:K173="◎")*($AC171:$AC173=1))+SUMPRODUCT((K171:K173="◎")*($AC171:$AC173=0.5)*0.5)+SUMPRODUCT((K171:K173="◎")*($AC171:$AC173=0.1))*0.1)),0)</f>
        <v>0</v>
      </c>
      <c r="AP174" s="211">
        <f t="shared" ref="AP174" si="418">IFERROR(L174/((SUMPRODUCT((L171:L173="○")*($AC171:$AC173=1))*0.5+SUMPRODUCT((L171:L173="○")*($AC171:$AC173=0.5))*0.5+SUMPRODUCT((L171:L173="○")*($AC171:$AC173=0.1))*0.5+SUMPRODUCT((L171:L173="◎")*($AC171:$AC173=1))+SUMPRODUCT((L171:L173="◎")*($AC171:$AC173=0.5)*0.5)+SUMPRODUCT((L171:L173="◎")*($AC171:$AC173=0.1))*0.1)),0)</f>
        <v>0</v>
      </c>
      <c r="AQ174" s="211">
        <f t="shared" ref="AQ174" si="419">IFERROR(M174/((SUMPRODUCT((M171:M173="○")*($AC171:$AC173=1))*0.5+SUMPRODUCT((M171:M173="○")*($AC171:$AC173=0.5))*0.5+SUMPRODUCT((M171:M173="○")*($AC171:$AC173=0.1))*0.5+SUMPRODUCT((M171:M173="◎")*($AC171:$AC173=1))+SUMPRODUCT((M171:M173="◎")*($AC171:$AC173=0.5)*0.5)+SUMPRODUCT((M171:M173="◎")*($AC171:$AC173=0.1))*0.1)),0)</f>
        <v>0</v>
      </c>
      <c r="AR174" s="211">
        <f t="shared" ref="AR174" si="420">IFERROR(N174/((SUMPRODUCT((N171:N173="○")*($AC171:$AC173=1))*0.5+SUMPRODUCT((N171:N173="○")*($AC171:$AC173=0.5))*0.5+SUMPRODUCT((N171:N173="○")*($AC171:$AC173=0.1))*0.5+SUMPRODUCT((N171:N173="◎")*($AC171:$AC173=1))+SUMPRODUCT((N171:N173="◎")*($AC171:$AC173=0.5)*0.5)+SUMPRODUCT((N171:N173="◎")*($AC171:$AC173=0.1))*0.1)),0)</f>
        <v>0</v>
      </c>
      <c r="AS174" s="211">
        <f t="shared" ref="AS174" si="421">IFERROR(O174/((SUMPRODUCT((O171:O173="○")*($AC171:$AC173=1))*0.5+SUMPRODUCT((O171:O173="○")*($AC171:$AC173=0.5))*0.5+SUMPRODUCT((O171:O173="○")*($AC171:$AC173=0.1))*0.5+SUMPRODUCT((O171:O173="◎")*($AC171:$AC173=1))+SUMPRODUCT((O171:O173="◎")*($AC171:$AC173=0.5)*0.5)+SUMPRODUCT((O171:O173="◎")*($AC171:$AC173=0.1))*0.1)),0)</f>
        <v>0</v>
      </c>
      <c r="AT174" s="211">
        <f t="shared" ref="AT174" si="422">IFERROR(P174/((SUMPRODUCT((P171:P173="○")*($AC171:$AC173=1))*0.5+SUMPRODUCT((P171:P173="○")*($AC171:$AC173=0.5))*0.5+SUMPRODUCT((P171:P173="○")*($AC171:$AC173=0.1))*0.5+SUMPRODUCT((P171:P173="◎")*($AC171:$AC173=1))+SUMPRODUCT((P171:P173="◎")*($AC171:$AC173=0.5)*0.5)+SUMPRODUCT((P171:P173="◎")*($AC171:$AC173=0.1))*0.1)),0)</f>
        <v>0</v>
      </c>
      <c r="AU174" s="211">
        <f t="shared" ref="AU174" si="423">IFERROR(Q174/((SUMPRODUCT((Q171:Q173="○")*($AC171:$AC173=1))*0.5+SUMPRODUCT((Q171:Q173="○")*($AC171:$AC173=0.5))*0.5+SUMPRODUCT((Q171:Q173="○")*($AC171:$AC173=0.1))*0.5+SUMPRODUCT((Q171:Q173="◎")*($AC171:$AC173=1))+SUMPRODUCT((Q171:Q173="◎")*($AC171:$AC173=0.5)*0.5)+SUMPRODUCT((Q171:Q173="◎")*($AC171:$AC173=0.1))*0.1)),0)</f>
        <v>0</v>
      </c>
      <c r="AV174" s="211">
        <f t="shared" ref="AV174" si="424">IFERROR(R174/((SUMPRODUCT((R171:R173="○")*($AC171:$AC173=1))*0.5+SUMPRODUCT((R171:R173="○")*($AC171:$AC173=0.5))*0.5+SUMPRODUCT((R171:R173="○")*($AC171:$AC173=0.1))*0.5+SUMPRODUCT((R171:R173="◎")*($AC171:$AC173=1))+SUMPRODUCT((R171:R173="◎")*($AC171:$AC173=0.5)*0.5)+SUMPRODUCT((R171:R173="◎")*($AC171:$AC173=0.1))*0.1)),0)</f>
        <v>0</v>
      </c>
      <c r="AW174" s="211">
        <f t="shared" ref="AW174" si="425">IFERROR(S174/((SUMPRODUCT((S171:S173="○")*($AC171:$AC173=1))*0.5+SUMPRODUCT((S171:S173="○")*($AC171:$AC173=0.5))*0.5+SUMPRODUCT((S171:S173="○")*($AC171:$AC173=0.1))*0.5+SUMPRODUCT((S171:S173="◎")*($AC171:$AC173=1))+SUMPRODUCT((S171:S173="◎")*($AC171:$AC173=0.5)*0.5)+SUMPRODUCT((S171:S173="◎")*($AC171:$AC173=0.1))*0.1)),0)</f>
        <v>0</v>
      </c>
      <c r="AX174" s="211">
        <f t="shared" ref="AX174" si="426">IFERROR(T174/((SUMPRODUCT((T171:T173="○")*($AC171:$AC173=1))*0.5+SUMPRODUCT((T171:T173="○")*($AC171:$AC173=0.5))*0.5+SUMPRODUCT((T171:T173="○")*($AC171:$AC173=0.1))*0.5+SUMPRODUCT((T171:T173="◎")*($AC171:$AC173=1))+SUMPRODUCT((T171:T173="◎")*($AC171:$AC173=0.5)*0.5)+SUMPRODUCT((T171:T173="◎")*($AC171:$AC173=0.1))*0.1)),0)</f>
        <v>0</v>
      </c>
      <c r="AY174" s="211">
        <f t="shared" ref="AY174" si="427">IFERROR(U174/((SUMPRODUCT((U171:U173="○")*($AC171:$AC173=1))*0.5+SUMPRODUCT((U171:U173="○")*($AC171:$AC173=0.5))*0.5+SUMPRODUCT((U171:U173="○")*($AC171:$AC173=0.1))*0.5+SUMPRODUCT((U171:U173="◎")*($AC171:$AC173=1))+SUMPRODUCT((U171:U173="◎")*($AC171:$AC173=0.5)*0.5)+SUMPRODUCT((U171:U173="◎")*($AC171:$AC173=0.1))*0.1)),0)</f>
        <v>0</v>
      </c>
      <c r="AZ174" s="211">
        <f t="shared" ref="AZ174" si="428">IFERROR(V174/((SUMPRODUCT((V171:V173="○")*($AC171:$AC173=1))*0.5+SUMPRODUCT((V171:V173="○")*($AC171:$AC173=0.5))*0.5+SUMPRODUCT((V171:V173="○")*($AC171:$AC173=0.1))*0.5+SUMPRODUCT((V171:V173="◎")*($AC171:$AC173=1))+SUMPRODUCT((V171:V173="◎")*($AC171:$AC173=0.5)*0.5)+SUMPRODUCT((V171:V173="◎")*($AC171:$AC173=0.1))*0.1)),0)</f>
        <v>0</v>
      </c>
      <c r="BA174" s="211">
        <f t="shared" ref="BA174" si="429">IFERROR(W174/((SUMPRODUCT((W171:W173="○")*($AC171:$AC173=1))*0.5+SUMPRODUCT((W171:W173="○")*($AC171:$AC173=0.5))*0.5+SUMPRODUCT((W171:W173="○")*($AC171:$AC173=0.1))*0.5+SUMPRODUCT((W171:W173="◎")*($AC171:$AC173=1))+SUMPRODUCT((W171:W173="◎")*($AC171:$AC173=0.5)*0.5)+SUMPRODUCT((W171:W173="◎")*($AC171:$AC173=0.1))*0.1)),0)</f>
        <v>0</v>
      </c>
      <c r="BB174" s="211">
        <f t="shared" ref="BB174" si="430">IFERROR(X174/((SUMPRODUCT((X171:X173="○")*($AC171:$AC173=1))*0.5+SUMPRODUCT((X171:X173="○")*($AC171:$AC173=0.5))*0.5+SUMPRODUCT((X171:X173="○")*($AC171:$AC173=0.1))*0.5+SUMPRODUCT((X171:X173="◎")*($AC171:$AC173=1))+SUMPRODUCT((X171:X173="◎")*($AC171:$AC173=0.5)*0.5)+SUMPRODUCT((X171:X173="◎")*($AC171:$AC173=0.1))*0.1)),0)</f>
        <v>0</v>
      </c>
    </row>
    <row r="175" spans="2:54" ht="27" customHeight="1">
      <c r="B175" s="67">
        <f>取組ﾁｪｯｸｼｰﾄ改訂版!B175</f>
        <v>0</v>
      </c>
      <c r="C175" s="14"/>
      <c r="D175" s="15" t="s">
        <v>102</v>
      </c>
      <c r="E175" s="86" t="s">
        <v>362</v>
      </c>
      <c r="F175" s="69"/>
      <c r="G175" s="69"/>
      <c r="H175" s="286"/>
      <c r="I175" s="286"/>
      <c r="J175" s="286"/>
      <c r="K175" s="286"/>
      <c r="L175" s="286"/>
      <c r="M175" s="286"/>
      <c r="N175" s="286"/>
      <c r="O175" s="286"/>
      <c r="P175" s="286"/>
      <c r="Q175" s="286"/>
      <c r="R175" s="286"/>
      <c r="S175" s="288" t="s">
        <v>393</v>
      </c>
      <c r="T175" s="288"/>
      <c r="U175" s="288"/>
      <c r="V175" s="288"/>
      <c r="W175" s="288"/>
      <c r="X175" s="288"/>
      <c r="Y175" s="122"/>
      <c r="Z175" s="122"/>
      <c r="AA175" s="122"/>
      <c r="AB175" s="103"/>
      <c r="AC175" s="95" t="str">
        <f t="shared" si="208"/>
        <v/>
      </c>
      <c r="AD175" s="95">
        <f>SUM(AC175:AC179)</f>
        <v>0</v>
      </c>
      <c r="AE175" s="95">
        <f t="shared" ref="AE175:AE179" si="431">COUNTIF(B175,"○")+COUNTIF(B175,"△")+COUNTIF(B175,"×")+COUNTIF(B175,0)</f>
        <v>1</v>
      </c>
      <c r="AF175" s="95">
        <f>SUM(AE175:AE179)</f>
        <v>5</v>
      </c>
      <c r="AG175" s="99">
        <f>AD175/AF175</f>
        <v>0</v>
      </c>
      <c r="AH175" s="95">
        <f t="shared" ref="AH175:AH179" si="432">SUMPRODUCT((H175:X175="○")*($AE175=1))*0.5+SUMPRODUCT((H175:X175="◎")*($AE175=1))</f>
        <v>1</v>
      </c>
    </row>
    <row r="176" spans="2:54" ht="27" customHeight="1">
      <c r="B176" s="67">
        <f>取組ﾁｪｯｸｼｰﾄ改訂版!B176</f>
        <v>0</v>
      </c>
      <c r="C176" s="14"/>
      <c r="D176" s="15" t="s">
        <v>408</v>
      </c>
      <c r="E176" s="71"/>
      <c r="F176" s="70"/>
      <c r="G176" s="70"/>
      <c r="H176" s="286"/>
      <c r="I176" s="286"/>
      <c r="J176" s="286"/>
      <c r="K176" s="286"/>
      <c r="L176" s="286"/>
      <c r="M176" s="286"/>
      <c r="N176" s="286"/>
      <c r="O176" s="286"/>
      <c r="P176" s="286"/>
      <c r="Q176" s="286"/>
      <c r="R176" s="286"/>
      <c r="S176" s="288" t="s">
        <v>393</v>
      </c>
      <c r="T176" s="288"/>
      <c r="U176" s="288"/>
      <c r="V176" s="288"/>
      <c r="W176" s="288"/>
      <c r="X176" s="288"/>
      <c r="Y176" s="122"/>
      <c r="Z176" s="122"/>
      <c r="AA176" s="122"/>
      <c r="AB176" s="103"/>
      <c r="AC176" s="95" t="str">
        <f t="shared" si="208"/>
        <v/>
      </c>
      <c r="AE176" s="95">
        <f t="shared" si="431"/>
        <v>1</v>
      </c>
      <c r="AH176" s="95">
        <f t="shared" si="432"/>
        <v>1</v>
      </c>
    </row>
    <row r="177" spans="2:54" ht="27" customHeight="1">
      <c r="B177" s="67">
        <f>取組ﾁｪｯｸｼｰﾄ改訂版!B177</f>
        <v>0</v>
      </c>
      <c r="C177" s="9"/>
      <c r="D177" s="10" t="s">
        <v>103</v>
      </c>
      <c r="E177" s="71"/>
      <c r="F177" s="70"/>
      <c r="G177" s="70"/>
      <c r="H177" s="286"/>
      <c r="I177" s="286"/>
      <c r="J177" s="286"/>
      <c r="K177" s="286"/>
      <c r="L177" s="286"/>
      <c r="M177" s="286"/>
      <c r="N177" s="286"/>
      <c r="O177" s="286"/>
      <c r="P177" s="286"/>
      <c r="Q177" s="286"/>
      <c r="R177" s="286"/>
      <c r="S177" s="288" t="s">
        <v>393</v>
      </c>
      <c r="T177" s="288"/>
      <c r="U177" s="288"/>
      <c r="V177" s="288" t="s">
        <v>393</v>
      </c>
      <c r="W177" s="288"/>
      <c r="X177" s="288"/>
      <c r="Y177" s="122"/>
      <c r="Z177" s="122"/>
      <c r="AA177" s="122"/>
      <c r="AB177" s="103"/>
      <c r="AC177" s="95" t="str">
        <f t="shared" si="208"/>
        <v/>
      </c>
      <c r="AE177" s="95">
        <f t="shared" si="431"/>
        <v>1</v>
      </c>
      <c r="AH177" s="95">
        <f t="shared" si="432"/>
        <v>2</v>
      </c>
    </row>
    <row r="178" spans="2:54" ht="27" customHeight="1">
      <c r="B178" s="67">
        <f>取組ﾁｪｯｸｼｰﾄ改訂版!B178</f>
        <v>0</v>
      </c>
      <c r="C178" s="12"/>
      <c r="D178" s="13" t="s">
        <v>104</v>
      </c>
      <c r="E178" s="71"/>
      <c r="F178" s="70"/>
      <c r="G178" s="70"/>
      <c r="H178" s="286"/>
      <c r="I178" s="286"/>
      <c r="J178" s="286"/>
      <c r="K178" s="286"/>
      <c r="L178" s="286"/>
      <c r="M178" s="286"/>
      <c r="N178" s="286"/>
      <c r="O178" s="286"/>
      <c r="P178" s="286"/>
      <c r="Q178" s="286"/>
      <c r="R178" s="286"/>
      <c r="S178" s="288" t="s">
        <v>393</v>
      </c>
      <c r="T178" s="288" t="s">
        <v>413</v>
      </c>
      <c r="U178" s="288"/>
      <c r="V178" s="288" t="s">
        <v>393</v>
      </c>
      <c r="W178" s="288"/>
      <c r="X178" s="288" t="s">
        <v>413</v>
      </c>
      <c r="Y178" s="122"/>
      <c r="Z178" s="122"/>
      <c r="AA178" s="122"/>
      <c r="AB178" s="103"/>
      <c r="AC178" s="95" t="str">
        <f t="shared" si="208"/>
        <v/>
      </c>
      <c r="AE178" s="95">
        <f t="shared" si="431"/>
        <v>1</v>
      </c>
      <c r="AH178" s="95">
        <f t="shared" si="432"/>
        <v>3</v>
      </c>
    </row>
    <row r="179" spans="2:54" ht="27" customHeight="1">
      <c r="B179" s="67">
        <f>取組ﾁｪｯｸｼｰﾄ改訂版!B179</f>
        <v>0</v>
      </c>
      <c r="C179" s="12"/>
      <c r="D179" s="13" t="s">
        <v>105</v>
      </c>
      <c r="E179" s="72"/>
      <c r="F179" s="73"/>
      <c r="G179" s="73"/>
      <c r="H179" s="286"/>
      <c r="I179" s="286"/>
      <c r="J179" s="286"/>
      <c r="K179" s="286"/>
      <c r="L179" s="286"/>
      <c r="M179" s="286"/>
      <c r="N179" s="286"/>
      <c r="O179" s="286"/>
      <c r="P179" s="286"/>
      <c r="Q179" s="286"/>
      <c r="R179" s="286"/>
      <c r="S179" s="288" t="s">
        <v>393</v>
      </c>
      <c r="T179" s="288"/>
      <c r="U179" s="288"/>
      <c r="V179" s="288"/>
      <c r="W179" s="288"/>
      <c r="X179" s="288"/>
      <c r="Y179" s="122"/>
      <c r="Z179" s="122"/>
      <c r="AA179" s="122"/>
      <c r="AB179" s="103"/>
      <c r="AC179" s="95" t="str">
        <f t="shared" si="208"/>
        <v/>
      </c>
      <c r="AE179" s="95">
        <f t="shared" si="431"/>
        <v>1</v>
      </c>
      <c r="AH179" s="95">
        <f t="shared" si="432"/>
        <v>1</v>
      </c>
    </row>
    <row r="180" spans="2:54" ht="27" customHeight="1">
      <c r="B180" s="3" t="str">
        <f>取組ﾁｪｯｸｼｰﾄ改訂版!B180</f>
        <v>3 環境に配慮した物品等の調達に係る基準等</v>
      </c>
      <c r="C180" s="3"/>
      <c r="D180" s="4"/>
      <c r="E180" s="74"/>
      <c r="F180" s="74"/>
      <c r="G180" s="74"/>
      <c r="H180" s="278">
        <f t="shared" ref="H180" si="433">(SUMPRODUCT((H175:H179="○")*($AC175:$AC179=1))*0.5+SUMPRODUCT((H175:H179="○")*($AC175:$AC179=0.5))*0.25+SUMPRODUCT((H175:H179="○")*($AC175:$AC179=0.1))*0.05+SUMPRODUCT((H175:H179="◎")*($AC175:$AC179=1))+SUMPRODUCT((H175:H179="◎")*($AC175:$AC179=0.5)*0.5)+SUMPRODUCT((H175:H179="◎")*($AC175:$AC179=0.1))*0.1)</f>
        <v>0</v>
      </c>
      <c r="I180" s="278">
        <f t="shared" ref="I180" si="434">(SUMPRODUCT((I175:I179="○")*($AC175:$AC179=1))*0.5+SUMPRODUCT((I175:I179="○")*($AC175:$AC179=0.5))*0.25+SUMPRODUCT((I175:I179="○")*($AC175:$AC179=0.1))*0.05+SUMPRODUCT((I175:I179="◎")*($AC175:$AC179=1))+SUMPRODUCT((I175:I179="◎")*($AC175:$AC179=0.5)*0.5)+SUMPRODUCT((I175:I179="◎")*($AC175:$AC179=0.1))*0.1)</f>
        <v>0</v>
      </c>
      <c r="J180" s="278">
        <f t="shared" ref="J180" si="435">(SUMPRODUCT((J175:J179="○")*($AC175:$AC179=1))*0.5+SUMPRODUCT((J175:J179="○")*($AC175:$AC179=0.5))*0.25+SUMPRODUCT((J175:J179="○")*($AC175:$AC179=0.1))*0.05+SUMPRODUCT((J175:J179="◎")*($AC175:$AC179=1))+SUMPRODUCT((J175:J179="◎")*($AC175:$AC179=0.5)*0.5)+SUMPRODUCT((J175:J179="◎")*($AC175:$AC179=0.1))*0.1)</f>
        <v>0</v>
      </c>
      <c r="K180" s="278">
        <f t="shared" ref="K180" si="436">(SUMPRODUCT((K175:K179="○")*($AC175:$AC179=1))*0.5+SUMPRODUCT((K175:K179="○")*($AC175:$AC179=0.5))*0.25+SUMPRODUCT((K175:K179="○")*($AC175:$AC179=0.1))*0.05+SUMPRODUCT((K175:K179="◎")*($AC175:$AC179=1))+SUMPRODUCT((K175:K179="◎")*($AC175:$AC179=0.5)*0.5)+SUMPRODUCT((K175:K179="◎")*($AC175:$AC179=0.1))*0.1)</f>
        <v>0</v>
      </c>
      <c r="L180" s="278">
        <f t="shared" ref="L180" si="437">(SUMPRODUCT((L175:L179="○")*($AC175:$AC179=1))*0.5+SUMPRODUCT((L175:L179="○")*($AC175:$AC179=0.5))*0.25+SUMPRODUCT((L175:L179="○")*($AC175:$AC179=0.1))*0.05+SUMPRODUCT((L175:L179="◎")*($AC175:$AC179=1))+SUMPRODUCT((L175:L179="◎")*($AC175:$AC179=0.5)*0.5)+SUMPRODUCT((L175:L179="◎")*($AC175:$AC179=0.1))*0.1)</f>
        <v>0</v>
      </c>
      <c r="M180" s="278">
        <f t="shared" ref="M180" si="438">(SUMPRODUCT((M175:M179="○")*($AC175:$AC179=1))*0.5+SUMPRODUCT((M175:M179="○")*($AC175:$AC179=0.5))*0.25+SUMPRODUCT((M175:M179="○")*($AC175:$AC179=0.1))*0.05+SUMPRODUCT((M175:M179="◎")*($AC175:$AC179=1))+SUMPRODUCT((M175:M179="◎")*($AC175:$AC179=0.5)*0.5)+SUMPRODUCT((M175:M179="◎")*($AC175:$AC179=0.1))*0.1)</f>
        <v>0</v>
      </c>
      <c r="N180" s="278">
        <f t="shared" ref="N180" si="439">(SUMPRODUCT((N175:N179="○")*($AC175:$AC179=1))*0.5+SUMPRODUCT((N175:N179="○")*($AC175:$AC179=0.5))*0.25+SUMPRODUCT((N175:N179="○")*($AC175:$AC179=0.1))*0.05+SUMPRODUCT((N175:N179="◎")*($AC175:$AC179=1))+SUMPRODUCT((N175:N179="◎")*($AC175:$AC179=0.5)*0.5)+SUMPRODUCT((N175:N179="◎")*($AC175:$AC179=0.1))*0.1)</f>
        <v>0</v>
      </c>
      <c r="O180" s="278">
        <f t="shared" ref="O180" si="440">(SUMPRODUCT((O175:O179="○")*($AC175:$AC179=1))*0.5+SUMPRODUCT((O175:O179="○")*($AC175:$AC179=0.5))*0.25+SUMPRODUCT((O175:O179="○")*($AC175:$AC179=0.1))*0.05+SUMPRODUCT((O175:O179="◎")*($AC175:$AC179=1))+SUMPRODUCT((O175:O179="◎")*($AC175:$AC179=0.5)*0.5)+SUMPRODUCT((O175:O179="◎")*($AC175:$AC179=0.1))*0.1)</f>
        <v>0</v>
      </c>
      <c r="P180" s="278">
        <f t="shared" ref="P180" si="441">(SUMPRODUCT((P175:P179="○")*($AC175:$AC179=1))*0.5+SUMPRODUCT((P175:P179="○")*($AC175:$AC179=0.5))*0.25+SUMPRODUCT((P175:P179="○")*($AC175:$AC179=0.1))*0.05+SUMPRODUCT((P175:P179="◎")*($AC175:$AC179=1))+SUMPRODUCT((P175:P179="◎")*($AC175:$AC179=0.5)*0.5)+SUMPRODUCT((P175:P179="◎")*($AC175:$AC179=0.1))*0.1)</f>
        <v>0</v>
      </c>
      <c r="Q180" s="278">
        <f t="shared" ref="Q180" si="442">(SUMPRODUCT((Q175:Q179="○")*($AC175:$AC179=1))*0.5+SUMPRODUCT((Q175:Q179="○")*($AC175:$AC179=0.5))*0.25+SUMPRODUCT((Q175:Q179="○")*($AC175:$AC179=0.1))*0.05+SUMPRODUCT((Q175:Q179="◎")*($AC175:$AC179=1))+SUMPRODUCT((Q175:Q179="◎")*($AC175:$AC179=0.5)*0.5)+SUMPRODUCT((Q175:Q179="◎")*($AC175:$AC179=0.1))*0.1)</f>
        <v>0</v>
      </c>
      <c r="R180" s="278">
        <f t="shared" ref="R180" si="443">(SUMPRODUCT((R175:R179="○")*($AC175:$AC179=1))*0.5+SUMPRODUCT((R175:R179="○")*($AC175:$AC179=0.5))*0.25+SUMPRODUCT((R175:R179="○")*($AC175:$AC179=0.1))*0.05+SUMPRODUCT((R175:R179="◎")*($AC175:$AC179=1))+SUMPRODUCT((R175:R179="◎")*($AC175:$AC179=0.5)*0.5)+SUMPRODUCT((R175:R179="◎")*($AC175:$AC179=0.1))*0.1)</f>
        <v>0</v>
      </c>
      <c r="S180" s="278">
        <f t="shared" ref="S180" si="444">(SUMPRODUCT((S175:S179="○")*($AC175:$AC179=1))*0.5+SUMPRODUCT((S175:S179="○")*($AC175:$AC179=0.5))*0.25+SUMPRODUCT((S175:S179="○")*($AC175:$AC179=0.1))*0.05+SUMPRODUCT((S175:S179="◎")*($AC175:$AC179=1))+SUMPRODUCT((S175:S179="◎")*($AC175:$AC179=0.5)*0.5)+SUMPRODUCT((S175:S179="◎")*($AC175:$AC179=0.1))*0.1)</f>
        <v>0</v>
      </c>
      <c r="T180" s="278">
        <f t="shared" ref="T180" si="445">(SUMPRODUCT((T175:T179="○")*($AC175:$AC179=1))*0.5+SUMPRODUCT((T175:T179="○")*($AC175:$AC179=0.5))*0.25+SUMPRODUCT((T175:T179="○")*($AC175:$AC179=0.1))*0.05+SUMPRODUCT((T175:T179="◎")*($AC175:$AC179=1))+SUMPRODUCT((T175:T179="◎")*($AC175:$AC179=0.5)*0.5)+SUMPRODUCT((T175:T179="◎")*($AC175:$AC179=0.1))*0.1)</f>
        <v>0</v>
      </c>
      <c r="U180" s="278">
        <f t="shared" ref="U180" si="446">(SUMPRODUCT((U175:U179="○")*($AC175:$AC179=1))*0.5+SUMPRODUCT((U175:U179="○")*($AC175:$AC179=0.5))*0.25+SUMPRODUCT((U175:U179="○")*($AC175:$AC179=0.1))*0.05+SUMPRODUCT((U175:U179="◎")*($AC175:$AC179=1))+SUMPRODUCT((U175:U179="◎")*($AC175:$AC179=0.5)*0.5)+SUMPRODUCT((U175:U179="◎")*($AC175:$AC179=0.1))*0.1)</f>
        <v>0</v>
      </c>
      <c r="V180" s="278">
        <f t="shared" ref="V180" si="447">(SUMPRODUCT((V175:V179="○")*($AC175:$AC179=1))*0.5+SUMPRODUCT((V175:V179="○")*($AC175:$AC179=0.5))*0.25+SUMPRODUCT((V175:V179="○")*($AC175:$AC179=0.1))*0.05+SUMPRODUCT((V175:V179="◎")*($AC175:$AC179=1))+SUMPRODUCT((V175:V179="◎")*($AC175:$AC179=0.5)*0.5)+SUMPRODUCT((V175:V179="◎")*($AC175:$AC179=0.1))*0.1)</f>
        <v>0</v>
      </c>
      <c r="W180" s="278">
        <f t="shared" ref="W180" si="448">(SUMPRODUCT((W175:W179="○")*($AC175:$AC179=1))*0.5+SUMPRODUCT((W175:W179="○")*($AC175:$AC179=0.5))*0.25+SUMPRODUCT((W175:W179="○")*($AC175:$AC179=0.1))*0.05+SUMPRODUCT((W175:W179="◎")*($AC175:$AC179=1))+SUMPRODUCT((W175:W179="◎")*($AC175:$AC179=0.5)*0.5)+SUMPRODUCT((W175:W179="◎")*($AC175:$AC179=0.1))*0.1)</f>
        <v>0</v>
      </c>
      <c r="X180" s="278">
        <f t="shared" ref="X180" si="449">(SUMPRODUCT((X175:X179="○")*($AC175:$AC179=1))*0.5+SUMPRODUCT((X175:X179="○")*($AC175:$AC179=0.5))*0.25+SUMPRODUCT((X175:X179="○")*($AC175:$AC179=0.1))*0.05+SUMPRODUCT((X175:X179="◎")*($AC175:$AC179=1))+SUMPRODUCT((X175:X179="◎")*($AC175:$AC179=0.5)*0.5)+SUMPRODUCT((X175:X179="◎")*($AC175:$AC179=0.1))*0.1)</f>
        <v>0</v>
      </c>
      <c r="Y180" s="138"/>
      <c r="Z180" s="138"/>
      <c r="AA180" s="138"/>
      <c r="AB180" s="104"/>
      <c r="AC180" s="95" t="str">
        <f t="shared" si="208"/>
        <v/>
      </c>
      <c r="AE180" s="101">
        <f>SUBTOTAL(9,AE175:AE179)</f>
        <v>5</v>
      </c>
      <c r="AH180" s="101">
        <f>SUM(AH175:AH179)</f>
        <v>8</v>
      </c>
      <c r="AI180" s="163">
        <f>IF(AE180=0,"",SUM(H180:X180)/AH180)</f>
        <v>0</v>
      </c>
      <c r="AL180" s="211">
        <f>IFERROR(H180/((SUMPRODUCT((H175:H179="○")*($AC175:$AC179=1))*0.5+SUMPRODUCT((H175:H179="○")*($AC175:$AC179=0.5))*0.5+SUMPRODUCT((H175:H179="○")*($AC175:$AC179=0.1))*0.5+SUMPRODUCT((H175:H179="◎")*($AC175:$AC179=1))+SUMPRODUCT((H175:H179="◎")*($AC175:$AC179=0.5)*0.5)+SUMPRODUCT((H175:H179="◎")*($AC175:$AC179=0.1))*0.1)),0)</f>
        <v>0</v>
      </c>
      <c r="AM180" s="211">
        <f t="shared" ref="AM180" si="450">IFERROR(I180/((SUMPRODUCT((I175:I179="○")*($AC175:$AC179=1))*0.5+SUMPRODUCT((I175:I179="○")*($AC175:$AC179=0.5))*0.5+SUMPRODUCT((I175:I179="○")*($AC175:$AC179=0.1))*0.5+SUMPRODUCT((I175:I179="◎")*($AC175:$AC179=1))+SUMPRODUCT((I175:I179="◎")*($AC175:$AC179=0.5)*0.5)+SUMPRODUCT((I175:I179="◎")*($AC175:$AC179=0.1))*0.1)),0)</f>
        <v>0</v>
      </c>
      <c r="AN180" s="211">
        <f t="shared" ref="AN180" si="451">IFERROR(J180/((SUMPRODUCT((J175:J179="○")*($AC175:$AC179=1))*0.5+SUMPRODUCT((J175:J179="○")*($AC175:$AC179=0.5))*0.5+SUMPRODUCT((J175:J179="○")*($AC175:$AC179=0.1))*0.5+SUMPRODUCT((J175:J179="◎")*($AC175:$AC179=1))+SUMPRODUCT((J175:J179="◎")*($AC175:$AC179=0.5)*0.5)+SUMPRODUCT((J175:J179="◎")*($AC175:$AC179=0.1))*0.1)),0)</f>
        <v>0</v>
      </c>
      <c r="AO180" s="211">
        <f t="shared" ref="AO180" si="452">IFERROR(K180/((SUMPRODUCT((K175:K179="○")*($AC175:$AC179=1))*0.5+SUMPRODUCT((K175:K179="○")*($AC175:$AC179=0.5))*0.5+SUMPRODUCT((K175:K179="○")*($AC175:$AC179=0.1))*0.5+SUMPRODUCT((K175:K179="◎")*($AC175:$AC179=1))+SUMPRODUCT((K175:K179="◎")*($AC175:$AC179=0.5)*0.5)+SUMPRODUCT((K175:K179="◎")*($AC175:$AC179=0.1))*0.1)),0)</f>
        <v>0</v>
      </c>
      <c r="AP180" s="211">
        <f t="shared" ref="AP180" si="453">IFERROR(L180/((SUMPRODUCT((L175:L179="○")*($AC175:$AC179=1))*0.5+SUMPRODUCT((L175:L179="○")*($AC175:$AC179=0.5))*0.5+SUMPRODUCT((L175:L179="○")*($AC175:$AC179=0.1))*0.5+SUMPRODUCT((L175:L179="◎")*($AC175:$AC179=1))+SUMPRODUCT((L175:L179="◎")*($AC175:$AC179=0.5)*0.5)+SUMPRODUCT((L175:L179="◎")*($AC175:$AC179=0.1))*0.1)),0)</f>
        <v>0</v>
      </c>
      <c r="AQ180" s="211">
        <f t="shared" ref="AQ180" si="454">IFERROR(M180/((SUMPRODUCT((M175:M179="○")*($AC175:$AC179=1))*0.5+SUMPRODUCT((M175:M179="○")*($AC175:$AC179=0.5))*0.5+SUMPRODUCT((M175:M179="○")*($AC175:$AC179=0.1))*0.5+SUMPRODUCT((M175:M179="◎")*($AC175:$AC179=1))+SUMPRODUCT((M175:M179="◎")*($AC175:$AC179=0.5)*0.5)+SUMPRODUCT((M175:M179="◎")*($AC175:$AC179=0.1))*0.1)),0)</f>
        <v>0</v>
      </c>
      <c r="AR180" s="211">
        <f t="shared" ref="AR180" si="455">IFERROR(N180/((SUMPRODUCT((N175:N179="○")*($AC175:$AC179=1))*0.5+SUMPRODUCT((N175:N179="○")*($AC175:$AC179=0.5))*0.5+SUMPRODUCT((N175:N179="○")*($AC175:$AC179=0.1))*0.5+SUMPRODUCT((N175:N179="◎")*($AC175:$AC179=1))+SUMPRODUCT((N175:N179="◎")*($AC175:$AC179=0.5)*0.5)+SUMPRODUCT((N175:N179="◎")*($AC175:$AC179=0.1))*0.1)),0)</f>
        <v>0</v>
      </c>
      <c r="AS180" s="211">
        <f t="shared" ref="AS180" si="456">IFERROR(O180/((SUMPRODUCT((O175:O179="○")*($AC175:$AC179=1))*0.5+SUMPRODUCT((O175:O179="○")*($AC175:$AC179=0.5))*0.5+SUMPRODUCT((O175:O179="○")*($AC175:$AC179=0.1))*0.5+SUMPRODUCT((O175:O179="◎")*($AC175:$AC179=1))+SUMPRODUCT((O175:O179="◎")*($AC175:$AC179=0.5)*0.5)+SUMPRODUCT((O175:O179="◎")*($AC175:$AC179=0.1))*0.1)),0)</f>
        <v>0</v>
      </c>
      <c r="AT180" s="211">
        <f t="shared" ref="AT180" si="457">IFERROR(P180/((SUMPRODUCT((P175:P179="○")*($AC175:$AC179=1))*0.5+SUMPRODUCT((P175:P179="○")*($AC175:$AC179=0.5))*0.5+SUMPRODUCT((P175:P179="○")*($AC175:$AC179=0.1))*0.5+SUMPRODUCT((P175:P179="◎")*($AC175:$AC179=1))+SUMPRODUCT((P175:P179="◎")*($AC175:$AC179=0.5)*0.5)+SUMPRODUCT((P175:P179="◎")*($AC175:$AC179=0.1))*0.1)),0)</f>
        <v>0</v>
      </c>
      <c r="AU180" s="211">
        <f t="shared" ref="AU180" si="458">IFERROR(Q180/((SUMPRODUCT((Q175:Q179="○")*($AC175:$AC179=1))*0.5+SUMPRODUCT((Q175:Q179="○")*($AC175:$AC179=0.5))*0.5+SUMPRODUCT((Q175:Q179="○")*($AC175:$AC179=0.1))*0.5+SUMPRODUCT((Q175:Q179="◎")*($AC175:$AC179=1))+SUMPRODUCT((Q175:Q179="◎")*($AC175:$AC179=0.5)*0.5)+SUMPRODUCT((Q175:Q179="◎")*($AC175:$AC179=0.1))*0.1)),0)</f>
        <v>0</v>
      </c>
      <c r="AV180" s="211">
        <f t="shared" ref="AV180" si="459">IFERROR(R180/((SUMPRODUCT((R175:R179="○")*($AC175:$AC179=1))*0.5+SUMPRODUCT((R175:R179="○")*($AC175:$AC179=0.5))*0.5+SUMPRODUCT((R175:R179="○")*($AC175:$AC179=0.1))*0.5+SUMPRODUCT((R175:R179="◎")*($AC175:$AC179=1))+SUMPRODUCT((R175:R179="◎")*($AC175:$AC179=0.5)*0.5)+SUMPRODUCT((R175:R179="◎")*($AC175:$AC179=0.1))*0.1)),0)</f>
        <v>0</v>
      </c>
      <c r="AW180" s="211">
        <f t="shared" ref="AW180" si="460">IFERROR(S180/((SUMPRODUCT((S175:S179="○")*($AC175:$AC179=1))*0.5+SUMPRODUCT((S175:S179="○")*($AC175:$AC179=0.5))*0.5+SUMPRODUCT((S175:S179="○")*($AC175:$AC179=0.1))*0.5+SUMPRODUCT((S175:S179="◎")*($AC175:$AC179=1))+SUMPRODUCT((S175:S179="◎")*($AC175:$AC179=0.5)*0.5)+SUMPRODUCT((S175:S179="◎")*($AC175:$AC179=0.1))*0.1)),0)</f>
        <v>0</v>
      </c>
      <c r="AX180" s="211">
        <f t="shared" ref="AX180" si="461">IFERROR(T180/((SUMPRODUCT((T175:T179="○")*($AC175:$AC179=1))*0.5+SUMPRODUCT((T175:T179="○")*($AC175:$AC179=0.5))*0.5+SUMPRODUCT((T175:T179="○")*($AC175:$AC179=0.1))*0.5+SUMPRODUCT((T175:T179="◎")*($AC175:$AC179=1))+SUMPRODUCT((T175:T179="◎")*($AC175:$AC179=0.5)*0.5)+SUMPRODUCT((T175:T179="◎")*($AC175:$AC179=0.1))*0.1)),0)</f>
        <v>0</v>
      </c>
      <c r="AY180" s="211">
        <f t="shared" ref="AY180" si="462">IFERROR(U180/((SUMPRODUCT((U175:U179="○")*($AC175:$AC179=1))*0.5+SUMPRODUCT((U175:U179="○")*($AC175:$AC179=0.5))*0.5+SUMPRODUCT((U175:U179="○")*($AC175:$AC179=0.1))*0.5+SUMPRODUCT((U175:U179="◎")*($AC175:$AC179=1))+SUMPRODUCT((U175:U179="◎")*($AC175:$AC179=0.5)*0.5)+SUMPRODUCT((U175:U179="◎")*($AC175:$AC179=0.1))*0.1)),0)</f>
        <v>0</v>
      </c>
      <c r="AZ180" s="211">
        <f t="shared" ref="AZ180" si="463">IFERROR(V180/((SUMPRODUCT((V175:V179="○")*($AC175:$AC179=1))*0.5+SUMPRODUCT((V175:V179="○")*($AC175:$AC179=0.5))*0.5+SUMPRODUCT((V175:V179="○")*($AC175:$AC179=0.1))*0.5+SUMPRODUCT((V175:V179="◎")*($AC175:$AC179=1))+SUMPRODUCT((V175:V179="◎")*($AC175:$AC179=0.5)*0.5)+SUMPRODUCT((V175:V179="◎")*($AC175:$AC179=0.1))*0.1)),0)</f>
        <v>0</v>
      </c>
      <c r="BA180" s="211">
        <f t="shared" ref="BA180" si="464">IFERROR(W180/((SUMPRODUCT((W175:W179="○")*($AC175:$AC179=1))*0.5+SUMPRODUCT((W175:W179="○")*($AC175:$AC179=0.5))*0.5+SUMPRODUCT((W175:W179="○")*($AC175:$AC179=0.1))*0.5+SUMPRODUCT((W175:W179="◎")*($AC175:$AC179=1))+SUMPRODUCT((W175:W179="◎")*($AC175:$AC179=0.5)*0.5)+SUMPRODUCT((W175:W179="◎")*($AC175:$AC179=0.1))*0.1)),0)</f>
        <v>0</v>
      </c>
      <c r="BB180" s="211">
        <f t="shared" ref="BB180" si="465">IFERROR(X180/((SUMPRODUCT((X175:X179="○")*($AC175:$AC179=1))*0.5+SUMPRODUCT((X175:X179="○")*($AC175:$AC179=0.5))*0.5+SUMPRODUCT((X175:X179="○")*($AC175:$AC179=0.1))*0.5+SUMPRODUCT((X175:X179="◎")*($AC175:$AC179=1))+SUMPRODUCT((X175:X179="◎")*($AC175:$AC179=0.5)*0.5)+SUMPRODUCT((X175:X179="◎")*($AC175:$AC179=0.1))*0.1)),0)</f>
        <v>0</v>
      </c>
    </row>
    <row r="181" spans="2:54" ht="27" customHeight="1">
      <c r="B181" s="67">
        <f>取組ﾁｪｯｸｼｰﾄ改訂版!B181</f>
        <v>0</v>
      </c>
      <c r="C181" s="14"/>
      <c r="D181" s="15" t="s">
        <v>106</v>
      </c>
      <c r="E181" s="86" t="s">
        <v>362</v>
      </c>
      <c r="F181" s="69"/>
      <c r="G181" s="69"/>
      <c r="H181" s="286"/>
      <c r="I181" s="286"/>
      <c r="J181" s="286"/>
      <c r="K181" s="286"/>
      <c r="L181" s="286"/>
      <c r="M181" s="286"/>
      <c r="N181" s="286"/>
      <c r="O181" s="286"/>
      <c r="P181" s="286"/>
      <c r="Q181" s="286"/>
      <c r="R181" s="288"/>
      <c r="S181" s="288" t="s">
        <v>393</v>
      </c>
      <c r="T181" s="288"/>
      <c r="U181" s="288"/>
      <c r="V181" s="288"/>
      <c r="W181" s="288"/>
      <c r="X181" s="288"/>
      <c r="Y181" s="122"/>
      <c r="Z181" s="122"/>
      <c r="AA181" s="122"/>
      <c r="AB181" s="103"/>
      <c r="AC181" s="95" t="str">
        <f t="shared" si="208"/>
        <v/>
      </c>
      <c r="AD181" s="95">
        <f>SUM(AC181:AC183)</f>
        <v>0</v>
      </c>
      <c r="AE181" s="95">
        <f t="shared" ref="AE181:AE183" si="466">COUNTIF(B181,"○")+COUNTIF(B181,"△")+COUNTIF(B181,"×")+COUNTIF(B181,0)</f>
        <v>1</v>
      </c>
      <c r="AF181" s="95">
        <f>SUM(AE181:AE183)</f>
        <v>3</v>
      </c>
      <c r="AG181" s="99">
        <f>AD181/AF181</f>
        <v>0</v>
      </c>
      <c r="AH181" s="95">
        <f t="shared" ref="AH181:AH183" si="467">SUMPRODUCT((H181:X181="○")*($AE181=1))*0.5+SUMPRODUCT((H181:X181="◎")*($AE181=1))</f>
        <v>1</v>
      </c>
    </row>
    <row r="182" spans="2:54" ht="27" customHeight="1">
      <c r="B182" s="67">
        <f>取組ﾁｪｯｸｼｰﾄ改訂版!B182</f>
        <v>0</v>
      </c>
      <c r="C182" s="9"/>
      <c r="D182" s="10" t="s">
        <v>107</v>
      </c>
      <c r="E182" s="71"/>
      <c r="F182" s="70"/>
      <c r="G182" s="70"/>
      <c r="H182" s="286"/>
      <c r="I182" s="286"/>
      <c r="J182" s="286"/>
      <c r="K182" s="286"/>
      <c r="L182" s="286"/>
      <c r="M182" s="286"/>
      <c r="N182" s="286"/>
      <c r="O182" s="286"/>
      <c r="P182" s="286"/>
      <c r="Q182" s="286"/>
      <c r="R182" s="288"/>
      <c r="S182" s="288" t="s">
        <v>393</v>
      </c>
      <c r="T182" s="288"/>
      <c r="U182" s="288"/>
      <c r="V182" s="288"/>
      <c r="W182" s="288"/>
      <c r="X182" s="288"/>
      <c r="Y182" s="122"/>
      <c r="Z182" s="122"/>
      <c r="AA182" s="122"/>
      <c r="AB182" s="103"/>
      <c r="AC182" s="95" t="str">
        <f t="shared" si="208"/>
        <v/>
      </c>
      <c r="AE182" s="95">
        <f t="shared" si="466"/>
        <v>1</v>
      </c>
      <c r="AH182" s="95">
        <f t="shared" si="467"/>
        <v>1</v>
      </c>
    </row>
    <row r="183" spans="2:54" ht="27" customHeight="1">
      <c r="B183" s="67">
        <f>取組ﾁｪｯｸｼｰﾄ改訂版!B183</f>
        <v>0</v>
      </c>
      <c r="C183" s="12"/>
      <c r="D183" s="13" t="s">
        <v>108</v>
      </c>
      <c r="E183" s="72"/>
      <c r="F183" s="73"/>
      <c r="G183" s="73"/>
      <c r="H183" s="286"/>
      <c r="I183" s="286"/>
      <c r="J183" s="286"/>
      <c r="K183" s="286"/>
      <c r="L183" s="286"/>
      <c r="M183" s="286"/>
      <c r="N183" s="286"/>
      <c r="O183" s="286"/>
      <c r="P183" s="286"/>
      <c r="Q183" s="286"/>
      <c r="R183" s="288"/>
      <c r="S183" s="288" t="s">
        <v>393</v>
      </c>
      <c r="T183" s="288"/>
      <c r="U183" s="288"/>
      <c r="V183" s="288"/>
      <c r="W183" s="288"/>
      <c r="X183" s="288" t="s">
        <v>413</v>
      </c>
      <c r="Y183" s="122"/>
      <c r="Z183" s="122"/>
      <c r="AA183" s="122"/>
      <c r="AB183" s="103"/>
      <c r="AC183" s="95" t="str">
        <f t="shared" si="208"/>
        <v/>
      </c>
      <c r="AE183" s="95">
        <f t="shared" si="466"/>
        <v>1</v>
      </c>
      <c r="AH183" s="95">
        <f t="shared" si="467"/>
        <v>1.5</v>
      </c>
    </row>
    <row r="184" spans="2:54" ht="27" customHeight="1">
      <c r="C184" s="6" t="s">
        <v>109</v>
      </c>
      <c r="D184" s="8"/>
      <c r="E184" s="70"/>
      <c r="F184" s="70"/>
      <c r="G184" s="70"/>
      <c r="H184" s="277">
        <f t="shared" ref="H184" si="468">(SUMPRODUCT((H181:H183="○")*($AC181:$AC183=1))*0.5+SUMPRODUCT((H181:H183="○")*($AC181:$AC183=0.5))*0.25+SUMPRODUCT((H181:H183="○")*($AC181:$AC183=0.1))*0.05+SUMPRODUCT((H181:H183="◎")*($AC181:$AC183=1))+SUMPRODUCT((H181:H183="◎")*($AC181:$AC183=0.5)*0.5)+SUMPRODUCT((H181:H183="◎")*($AC181:$AC183=0.1))*0.1)</f>
        <v>0</v>
      </c>
      <c r="I184" s="277">
        <f t="shared" ref="I184" si="469">(SUMPRODUCT((I181:I183="○")*($AC181:$AC183=1))*0.5+SUMPRODUCT((I181:I183="○")*($AC181:$AC183=0.5))*0.25+SUMPRODUCT((I181:I183="○")*($AC181:$AC183=0.1))*0.05+SUMPRODUCT((I181:I183="◎")*($AC181:$AC183=1))+SUMPRODUCT((I181:I183="◎")*($AC181:$AC183=0.5)*0.5)+SUMPRODUCT((I181:I183="◎")*($AC181:$AC183=0.1))*0.1)</f>
        <v>0</v>
      </c>
      <c r="J184" s="277">
        <f t="shared" ref="J184" si="470">(SUMPRODUCT((J181:J183="○")*($AC181:$AC183=1))*0.5+SUMPRODUCT((J181:J183="○")*($AC181:$AC183=0.5))*0.25+SUMPRODUCT((J181:J183="○")*($AC181:$AC183=0.1))*0.05+SUMPRODUCT((J181:J183="◎")*($AC181:$AC183=1))+SUMPRODUCT((J181:J183="◎")*($AC181:$AC183=0.5)*0.5)+SUMPRODUCT((J181:J183="◎")*($AC181:$AC183=0.1))*0.1)</f>
        <v>0</v>
      </c>
      <c r="K184" s="277">
        <f t="shared" ref="K184" si="471">(SUMPRODUCT((K181:K183="○")*($AC181:$AC183=1))*0.5+SUMPRODUCT((K181:K183="○")*($AC181:$AC183=0.5))*0.25+SUMPRODUCT((K181:K183="○")*($AC181:$AC183=0.1))*0.05+SUMPRODUCT((K181:K183="◎")*($AC181:$AC183=1))+SUMPRODUCT((K181:K183="◎")*($AC181:$AC183=0.5)*0.5)+SUMPRODUCT((K181:K183="◎")*($AC181:$AC183=0.1))*0.1)</f>
        <v>0</v>
      </c>
      <c r="L184" s="277">
        <f t="shared" ref="L184" si="472">(SUMPRODUCT((L181:L183="○")*($AC181:$AC183=1))*0.5+SUMPRODUCT((L181:L183="○")*($AC181:$AC183=0.5))*0.25+SUMPRODUCT((L181:L183="○")*($AC181:$AC183=0.1))*0.05+SUMPRODUCT((L181:L183="◎")*($AC181:$AC183=1))+SUMPRODUCT((L181:L183="◎")*($AC181:$AC183=0.5)*0.5)+SUMPRODUCT((L181:L183="◎")*($AC181:$AC183=0.1))*0.1)</f>
        <v>0</v>
      </c>
      <c r="M184" s="277">
        <f t="shared" ref="M184" si="473">(SUMPRODUCT((M181:M183="○")*($AC181:$AC183=1))*0.5+SUMPRODUCT((M181:M183="○")*($AC181:$AC183=0.5))*0.25+SUMPRODUCT((M181:M183="○")*($AC181:$AC183=0.1))*0.05+SUMPRODUCT((M181:M183="◎")*($AC181:$AC183=1))+SUMPRODUCT((M181:M183="◎")*($AC181:$AC183=0.5)*0.5)+SUMPRODUCT((M181:M183="◎")*($AC181:$AC183=0.1))*0.1)</f>
        <v>0</v>
      </c>
      <c r="N184" s="277">
        <f t="shared" ref="N184" si="474">(SUMPRODUCT((N181:N183="○")*($AC181:$AC183=1))*0.5+SUMPRODUCT((N181:N183="○")*($AC181:$AC183=0.5))*0.25+SUMPRODUCT((N181:N183="○")*($AC181:$AC183=0.1))*0.05+SUMPRODUCT((N181:N183="◎")*($AC181:$AC183=1))+SUMPRODUCT((N181:N183="◎")*($AC181:$AC183=0.5)*0.5)+SUMPRODUCT((N181:N183="◎")*($AC181:$AC183=0.1))*0.1)</f>
        <v>0</v>
      </c>
      <c r="O184" s="277">
        <f t="shared" ref="O184" si="475">(SUMPRODUCT((O181:O183="○")*($AC181:$AC183=1))*0.5+SUMPRODUCT((O181:O183="○")*($AC181:$AC183=0.5))*0.25+SUMPRODUCT((O181:O183="○")*($AC181:$AC183=0.1))*0.05+SUMPRODUCT((O181:O183="◎")*($AC181:$AC183=1))+SUMPRODUCT((O181:O183="◎")*($AC181:$AC183=0.5)*0.5)+SUMPRODUCT((O181:O183="◎")*($AC181:$AC183=0.1))*0.1)</f>
        <v>0</v>
      </c>
      <c r="P184" s="277">
        <f t="shared" ref="P184" si="476">(SUMPRODUCT((P181:P183="○")*($AC181:$AC183=1))*0.5+SUMPRODUCT((P181:P183="○")*($AC181:$AC183=0.5))*0.25+SUMPRODUCT((P181:P183="○")*($AC181:$AC183=0.1))*0.05+SUMPRODUCT((P181:P183="◎")*($AC181:$AC183=1))+SUMPRODUCT((P181:P183="◎")*($AC181:$AC183=0.5)*0.5)+SUMPRODUCT((P181:P183="◎")*($AC181:$AC183=0.1))*0.1)</f>
        <v>0</v>
      </c>
      <c r="Q184" s="277">
        <f t="shared" ref="Q184" si="477">(SUMPRODUCT((Q181:Q183="○")*($AC181:$AC183=1))*0.5+SUMPRODUCT((Q181:Q183="○")*($AC181:$AC183=0.5))*0.25+SUMPRODUCT((Q181:Q183="○")*($AC181:$AC183=0.1))*0.05+SUMPRODUCT((Q181:Q183="◎")*($AC181:$AC183=1))+SUMPRODUCT((Q181:Q183="◎")*($AC181:$AC183=0.5)*0.5)+SUMPRODUCT((Q181:Q183="◎")*($AC181:$AC183=0.1))*0.1)</f>
        <v>0</v>
      </c>
      <c r="R184" s="277">
        <f>(SUMPRODUCT((R181:R183="○")*($AC181:$AC183=1))*0.5+SUMPRODUCT((R181:R183="○")*($AC181:$AC183=0.5))*0.25+SUMPRODUCT((R181:R183="○")*($AC181:$AC183=0.1))*0.05+SUMPRODUCT((R181:R183="◎")*($AC181:$AC183=1))+SUMPRODUCT((R181:R183="◎")*($AC181:$AC183=0.5)*0.5)+SUMPRODUCT((R181:R183="◎")*($AC181:$AC183=0.1))*0.1)</f>
        <v>0</v>
      </c>
      <c r="S184" s="277">
        <f t="shared" ref="S184" si="478">(SUMPRODUCT((S181:S183="○")*($AC181:$AC183=1))*0.5+SUMPRODUCT((S181:S183="○")*($AC181:$AC183=0.5))*0.25+SUMPRODUCT((S181:S183="○")*($AC181:$AC183=0.1))*0.05+SUMPRODUCT((S181:S183="◎")*($AC181:$AC183=1))+SUMPRODUCT((S181:S183="◎")*($AC181:$AC183=0.5)*0.5)+SUMPRODUCT((S181:S183="◎")*($AC181:$AC183=0.1))*0.1)</f>
        <v>0</v>
      </c>
      <c r="T184" s="277">
        <f t="shared" ref="T184" si="479">(SUMPRODUCT((T181:T183="○")*($AC181:$AC183=1))*0.5+SUMPRODUCT((T181:T183="○")*($AC181:$AC183=0.5))*0.25+SUMPRODUCT((T181:T183="○")*($AC181:$AC183=0.1))*0.05+SUMPRODUCT((T181:T183="◎")*($AC181:$AC183=1))+SUMPRODUCT((T181:T183="◎")*($AC181:$AC183=0.5)*0.5)+SUMPRODUCT((T181:T183="◎")*($AC181:$AC183=0.1))*0.1)</f>
        <v>0</v>
      </c>
      <c r="U184" s="277">
        <f t="shared" ref="U184" si="480">(SUMPRODUCT((U181:U183="○")*($AC181:$AC183=1))*0.5+SUMPRODUCT((U181:U183="○")*($AC181:$AC183=0.5))*0.25+SUMPRODUCT((U181:U183="○")*($AC181:$AC183=0.1))*0.05+SUMPRODUCT((U181:U183="◎")*($AC181:$AC183=1))+SUMPRODUCT((U181:U183="◎")*($AC181:$AC183=0.5)*0.5)+SUMPRODUCT((U181:U183="◎")*($AC181:$AC183=0.1))*0.1)</f>
        <v>0</v>
      </c>
      <c r="V184" s="277">
        <f t="shared" ref="V184" si="481">(SUMPRODUCT((V181:V183="○")*($AC181:$AC183=1))*0.5+SUMPRODUCT((V181:V183="○")*($AC181:$AC183=0.5))*0.25+SUMPRODUCT((V181:V183="○")*($AC181:$AC183=0.1))*0.05+SUMPRODUCT((V181:V183="◎")*($AC181:$AC183=1))+SUMPRODUCT((V181:V183="◎")*($AC181:$AC183=0.5)*0.5)+SUMPRODUCT((V181:V183="◎")*($AC181:$AC183=0.1))*0.1)</f>
        <v>0</v>
      </c>
      <c r="W184" s="277">
        <f t="shared" ref="W184" si="482">(SUMPRODUCT((W181:W183="○")*($AC181:$AC183=1))*0.5+SUMPRODUCT((W181:W183="○")*($AC181:$AC183=0.5))*0.25+SUMPRODUCT((W181:W183="○")*($AC181:$AC183=0.1))*0.05+SUMPRODUCT((W181:W183="◎")*($AC181:$AC183=1))+SUMPRODUCT((W181:W183="◎")*($AC181:$AC183=0.5)*0.5)+SUMPRODUCT((W181:W183="◎")*($AC181:$AC183=0.1))*0.1)</f>
        <v>0</v>
      </c>
      <c r="X184" s="277">
        <f t="shared" ref="X184" si="483">(SUMPRODUCT((X181:X183="○")*($AC181:$AC183=1))*0.5+SUMPRODUCT((X181:X183="○")*($AC181:$AC183=0.5))*0.25+SUMPRODUCT((X181:X183="○")*($AC181:$AC183=0.1))*0.05+SUMPRODUCT((X181:X183="◎")*($AC181:$AC183=1))+SUMPRODUCT((X181:X183="◎")*($AC181:$AC183=0.5)*0.5)+SUMPRODUCT((X181:X183="◎")*($AC181:$AC183=0.1))*0.1)</f>
        <v>0</v>
      </c>
      <c r="Y184" s="105"/>
      <c r="Z184" s="105"/>
      <c r="AA184" s="105"/>
      <c r="AB184" s="103"/>
      <c r="AD184" s="95">
        <f>SUM(AD171:AD183)</f>
        <v>0</v>
      </c>
      <c r="AE184" s="101">
        <f>SUBTOTAL(9,AE181:AE183)</f>
        <v>3</v>
      </c>
      <c r="AF184" s="95">
        <f>SUM(AF171:AF183)</f>
        <v>11</v>
      </c>
      <c r="AG184" s="106">
        <f>AD184/AF184</f>
        <v>0</v>
      </c>
      <c r="AH184" s="101">
        <f>SUM(AH181:AH183)</f>
        <v>3.5</v>
      </c>
      <c r="AI184" s="163">
        <f>IF(AE184=0,"",SUM(H184:X184)/AH184)</f>
        <v>0</v>
      </c>
      <c r="AL184" s="211">
        <f>IFERROR(H184/((SUMPRODUCT((H181:H183="○")*($AC181:$AC183=1))*0.5+SUMPRODUCT((H181:H183="○")*($AC181:$AC183=0.5))*0.5+SUMPRODUCT((H181:H183="○")*($AC181:$AC183=0.1))*0.5+SUMPRODUCT((H181:H183="◎")*($AC181:$AC183=1))+SUMPRODUCT((H181:H183="◎")*($AC181:$AC183=0.5)*0.5)+SUMPRODUCT((H181:H183="◎")*($AC181:$AC183=0.1))*0.1)),0)</f>
        <v>0</v>
      </c>
      <c r="AM184" s="211">
        <f t="shared" ref="AM184" si="484">IFERROR(I184/((SUMPRODUCT((I181:I183="○")*($AC181:$AC183=1))*0.5+SUMPRODUCT((I181:I183="○")*($AC181:$AC183=0.5))*0.5+SUMPRODUCT((I181:I183="○")*($AC181:$AC183=0.1))*0.5+SUMPRODUCT((I181:I183="◎")*($AC181:$AC183=1))+SUMPRODUCT((I181:I183="◎")*($AC181:$AC183=0.5)*0.5)+SUMPRODUCT((I181:I183="◎")*($AC181:$AC183=0.1))*0.1)),0)</f>
        <v>0</v>
      </c>
      <c r="AN184" s="211">
        <f t="shared" ref="AN184" si="485">IFERROR(J184/((SUMPRODUCT((J181:J183="○")*($AC181:$AC183=1))*0.5+SUMPRODUCT((J181:J183="○")*($AC181:$AC183=0.5))*0.5+SUMPRODUCT((J181:J183="○")*($AC181:$AC183=0.1))*0.5+SUMPRODUCT((J181:J183="◎")*($AC181:$AC183=1))+SUMPRODUCT((J181:J183="◎")*($AC181:$AC183=0.5)*0.5)+SUMPRODUCT((J181:J183="◎")*($AC181:$AC183=0.1))*0.1)),0)</f>
        <v>0</v>
      </c>
      <c r="AO184" s="211">
        <f t="shared" ref="AO184" si="486">IFERROR(K184/((SUMPRODUCT((K181:K183="○")*($AC181:$AC183=1))*0.5+SUMPRODUCT((K181:K183="○")*($AC181:$AC183=0.5))*0.5+SUMPRODUCT((K181:K183="○")*($AC181:$AC183=0.1))*0.5+SUMPRODUCT((K181:K183="◎")*($AC181:$AC183=1))+SUMPRODUCT((K181:K183="◎")*($AC181:$AC183=0.5)*0.5)+SUMPRODUCT((K181:K183="◎")*($AC181:$AC183=0.1))*0.1)),0)</f>
        <v>0</v>
      </c>
      <c r="AP184" s="211">
        <f t="shared" ref="AP184" si="487">IFERROR(L184/((SUMPRODUCT((L181:L183="○")*($AC181:$AC183=1))*0.5+SUMPRODUCT((L181:L183="○")*($AC181:$AC183=0.5))*0.5+SUMPRODUCT((L181:L183="○")*($AC181:$AC183=0.1))*0.5+SUMPRODUCT((L181:L183="◎")*($AC181:$AC183=1))+SUMPRODUCT((L181:L183="◎")*($AC181:$AC183=0.5)*0.5)+SUMPRODUCT((L181:L183="◎")*($AC181:$AC183=0.1))*0.1)),0)</f>
        <v>0</v>
      </c>
      <c r="AQ184" s="211">
        <f t="shared" ref="AQ184" si="488">IFERROR(M184/((SUMPRODUCT((M181:M183="○")*($AC181:$AC183=1))*0.5+SUMPRODUCT((M181:M183="○")*($AC181:$AC183=0.5))*0.5+SUMPRODUCT((M181:M183="○")*($AC181:$AC183=0.1))*0.5+SUMPRODUCT((M181:M183="◎")*($AC181:$AC183=1))+SUMPRODUCT((M181:M183="◎")*($AC181:$AC183=0.5)*0.5)+SUMPRODUCT((M181:M183="◎")*($AC181:$AC183=0.1))*0.1)),0)</f>
        <v>0</v>
      </c>
      <c r="AR184" s="211">
        <f t="shared" ref="AR184" si="489">IFERROR(N184/((SUMPRODUCT((N181:N183="○")*($AC181:$AC183=1))*0.5+SUMPRODUCT((N181:N183="○")*($AC181:$AC183=0.5))*0.5+SUMPRODUCT((N181:N183="○")*($AC181:$AC183=0.1))*0.5+SUMPRODUCT((N181:N183="◎")*($AC181:$AC183=1))+SUMPRODUCT((N181:N183="◎")*($AC181:$AC183=0.5)*0.5)+SUMPRODUCT((N181:N183="◎")*($AC181:$AC183=0.1))*0.1)),0)</f>
        <v>0</v>
      </c>
      <c r="AS184" s="211">
        <f t="shared" ref="AS184" si="490">IFERROR(O184/((SUMPRODUCT((O181:O183="○")*($AC181:$AC183=1))*0.5+SUMPRODUCT((O181:O183="○")*($AC181:$AC183=0.5))*0.5+SUMPRODUCT((O181:O183="○")*($AC181:$AC183=0.1))*0.5+SUMPRODUCT((O181:O183="◎")*($AC181:$AC183=1))+SUMPRODUCT((O181:O183="◎")*($AC181:$AC183=0.5)*0.5)+SUMPRODUCT((O181:O183="◎")*($AC181:$AC183=0.1))*0.1)),0)</f>
        <v>0</v>
      </c>
      <c r="AT184" s="211">
        <f t="shared" ref="AT184" si="491">IFERROR(P184/((SUMPRODUCT((P181:P183="○")*($AC181:$AC183=1))*0.5+SUMPRODUCT((P181:P183="○")*($AC181:$AC183=0.5))*0.5+SUMPRODUCT((P181:P183="○")*($AC181:$AC183=0.1))*0.5+SUMPRODUCT((P181:P183="◎")*($AC181:$AC183=1))+SUMPRODUCT((P181:P183="◎")*($AC181:$AC183=0.5)*0.5)+SUMPRODUCT((P181:P183="◎")*($AC181:$AC183=0.1))*0.1)),0)</f>
        <v>0</v>
      </c>
      <c r="AU184" s="211">
        <f t="shared" ref="AU184" si="492">IFERROR(Q184/((SUMPRODUCT((Q181:Q183="○")*($AC181:$AC183=1))*0.5+SUMPRODUCT((Q181:Q183="○")*($AC181:$AC183=0.5))*0.5+SUMPRODUCT((Q181:Q183="○")*($AC181:$AC183=0.1))*0.5+SUMPRODUCT((Q181:Q183="◎")*($AC181:$AC183=1))+SUMPRODUCT((Q181:Q183="◎")*($AC181:$AC183=0.5)*0.5)+SUMPRODUCT((Q181:Q183="◎")*($AC181:$AC183=0.1))*0.1)),0)</f>
        <v>0</v>
      </c>
      <c r="AV184" s="211">
        <f t="shared" ref="AV184" si="493">IFERROR(R184/((SUMPRODUCT((R181:R183="○")*($AC181:$AC183=1))*0.5+SUMPRODUCT((R181:R183="○")*($AC181:$AC183=0.5))*0.5+SUMPRODUCT((R181:R183="○")*($AC181:$AC183=0.1))*0.5+SUMPRODUCT((R181:R183="◎")*($AC181:$AC183=1))+SUMPRODUCT((R181:R183="◎")*($AC181:$AC183=0.5)*0.5)+SUMPRODUCT((R181:R183="◎")*($AC181:$AC183=0.1))*0.1)),0)</f>
        <v>0</v>
      </c>
      <c r="AW184" s="211">
        <f t="shared" ref="AW184" si="494">IFERROR(S184/((SUMPRODUCT((S181:S183="○")*($AC181:$AC183=1))*0.5+SUMPRODUCT((S181:S183="○")*($AC181:$AC183=0.5))*0.5+SUMPRODUCT((S181:S183="○")*($AC181:$AC183=0.1))*0.5+SUMPRODUCT((S181:S183="◎")*($AC181:$AC183=1))+SUMPRODUCT((S181:S183="◎")*($AC181:$AC183=0.5)*0.5)+SUMPRODUCT((S181:S183="◎")*($AC181:$AC183=0.1))*0.1)),0)</f>
        <v>0</v>
      </c>
      <c r="AX184" s="211">
        <f t="shared" ref="AX184" si="495">IFERROR(T184/((SUMPRODUCT((T181:T183="○")*($AC181:$AC183=1))*0.5+SUMPRODUCT((T181:T183="○")*($AC181:$AC183=0.5))*0.5+SUMPRODUCT((T181:T183="○")*($AC181:$AC183=0.1))*0.5+SUMPRODUCT((T181:T183="◎")*($AC181:$AC183=1))+SUMPRODUCT((T181:T183="◎")*($AC181:$AC183=0.5)*0.5)+SUMPRODUCT((T181:T183="◎")*($AC181:$AC183=0.1))*0.1)),0)</f>
        <v>0</v>
      </c>
      <c r="AY184" s="211">
        <f t="shared" ref="AY184" si="496">IFERROR(U184/((SUMPRODUCT((U181:U183="○")*($AC181:$AC183=1))*0.5+SUMPRODUCT((U181:U183="○")*($AC181:$AC183=0.5))*0.5+SUMPRODUCT((U181:U183="○")*($AC181:$AC183=0.1))*0.5+SUMPRODUCT((U181:U183="◎")*($AC181:$AC183=1))+SUMPRODUCT((U181:U183="◎")*($AC181:$AC183=0.5)*0.5)+SUMPRODUCT((U181:U183="◎")*($AC181:$AC183=0.1))*0.1)),0)</f>
        <v>0</v>
      </c>
      <c r="AZ184" s="211">
        <f t="shared" ref="AZ184" si="497">IFERROR(V184/((SUMPRODUCT((V181:V183="○")*($AC181:$AC183=1))*0.5+SUMPRODUCT((V181:V183="○")*($AC181:$AC183=0.5))*0.5+SUMPRODUCT((V181:V183="○")*($AC181:$AC183=0.1))*0.5+SUMPRODUCT((V181:V183="◎")*($AC181:$AC183=1))+SUMPRODUCT((V181:V183="◎")*($AC181:$AC183=0.5)*0.5)+SUMPRODUCT((V181:V183="◎")*($AC181:$AC183=0.1))*0.1)),0)</f>
        <v>0</v>
      </c>
      <c r="BA184" s="211">
        <f t="shared" ref="BA184" si="498">IFERROR(W184/((SUMPRODUCT((W181:W183="○")*($AC181:$AC183=1))*0.5+SUMPRODUCT((W181:W183="○")*($AC181:$AC183=0.5))*0.5+SUMPRODUCT((W181:W183="○")*($AC181:$AC183=0.1))*0.5+SUMPRODUCT((W181:W183="◎")*($AC181:$AC183=1))+SUMPRODUCT((W181:W183="◎")*($AC181:$AC183=0.5)*0.5)+SUMPRODUCT((W181:W183="◎")*($AC181:$AC183=0.1))*0.1)),0)</f>
        <v>0</v>
      </c>
      <c r="BB184" s="211">
        <f t="shared" ref="BB184" si="499">IFERROR(X184/((SUMPRODUCT((X181:X183="○")*($AC181:$AC183=1))*0.5+SUMPRODUCT((X181:X183="○")*($AC181:$AC183=0.5))*0.5+SUMPRODUCT((X181:X183="○")*($AC181:$AC183=0.1))*0.5+SUMPRODUCT((X181:X183="◎")*($AC181:$AC183=1))+SUMPRODUCT((X181:X183="◎")*($AC181:$AC183=0.5)*0.5)+SUMPRODUCT((X181:X183="◎")*($AC181:$AC183=0.1))*0.1)),0)</f>
        <v>0</v>
      </c>
    </row>
    <row r="185" spans="2:54" ht="17.25" customHeight="1">
      <c r="D185" s="5" t="str">
        <f>IF( (COUNTIF(項目⑨チェック欄,"○")+COUNTIF(項目⑨チェック欄,"△")+COUNTIF(項目⑨チェック欄,"×")+COUNTIF(項目⑨チェック欄,"―"))=0,"達成率　　　　%",IF( (COUNTIF(項目⑨チェック欄,"○")+COUNTIF(項目⑨チェック欄,"△")+COUNTIF(項目⑨チェック欄,"×"))=0,"達成率　　―　%",(COUNTIF(項目⑨チェック欄,"○")+COUNTIF(項目⑨チェック欄,"△")*0.5+COUNTIF(項目⑨チェック欄,"×")*0.1)/(COUNTIF(項目⑨チェック欄,"○")+COUNTIF(項目⑨チェック欄,"△")+COUNTIF(項目⑨チェック欄,"×")+COUNTIF(項目⑨チェック欄,""))*100))</f>
        <v>達成率　　　　%</v>
      </c>
      <c r="E185" s="84"/>
      <c r="F185" s="84"/>
      <c r="G185" s="84"/>
      <c r="H185" s="118"/>
      <c r="I185" s="118"/>
      <c r="J185" s="118"/>
      <c r="K185" s="118"/>
      <c r="L185" s="118"/>
      <c r="M185" s="118"/>
      <c r="N185" s="118"/>
      <c r="O185" s="118"/>
      <c r="P185" s="118"/>
      <c r="Q185" s="118"/>
      <c r="R185" s="118"/>
      <c r="S185" s="118"/>
      <c r="T185" s="118"/>
      <c r="U185" s="118"/>
      <c r="V185" s="118"/>
      <c r="W185" s="118"/>
      <c r="X185" s="118"/>
      <c r="Y185" s="118"/>
      <c r="Z185" s="118"/>
      <c r="AA185" s="118"/>
      <c r="AB185" s="107"/>
    </row>
    <row r="186" spans="2:54" ht="27" customHeight="1">
      <c r="B186" s="2" t="str">
        <f>取組ﾁｪｯｸｼｰﾄ改訂版!B186</f>
        <v>&lt;項目⑧ ： 環境教育、環境保全のための仕組みの整備&gt;</v>
      </c>
      <c r="C186" s="7"/>
      <c r="D186" s="16"/>
      <c r="E186" s="85"/>
      <c r="F186" s="85"/>
      <c r="G186" s="85"/>
      <c r="H186" s="105"/>
      <c r="I186" s="105"/>
      <c r="J186" s="105"/>
      <c r="K186" s="105"/>
      <c r="L186" s="105"/>
      <c r="M186" s="105"/>
      <c r="N186" s="105"/>
      <c r="O186" s="105"/>
      <c r="P186" s="105"/>
      <c r="Q186" s="105"/>
      <c r="R186" s="105"/>
      <c r="S186" s="105"/>
      <c r="T186" s="105"/>
      <c r="U186" s="105"/>
      <c r="V186" s="105"/>
      <c r="W186" s="105"/>
      <c r="X186" s="105"/>
      <c r="Y186" s="105"/>
      <c r="Z186" s="105"/>
      <c r="AA186" s="105"/>
      <c r="AB186" s="108"/>
    </row>
    <row r="187" spans="2:54" ht="16.5" customHeight="1">
      <c r="B187" s="6" t="str">
        <f>取組ﾁｪｯｸｼｰﾄ改訂版!B187</f>
        <v>（チェック欄）</v>
      </c>
      <c r="D187" s="8"/>
      <c r="E187" s="295" t="s">
        <v>352</v>
      </c>
      <c r="F187" s="295"/>
      <c r="G187" s="295"/>
      <c r="H187" s="119"/>
      <c r="I187" s="119"/>
      <c r="J187" s="119"/>
      <c r="K187" s="119"/>
      <c r="L187" s="119"/>
      <c r="M187" s="119"/>
      <c r="N187" s="119"/>
      <c r="O187" s="119"/>
      <c r="P187" s="119"/>
      <c r="Q187" s="119"/>
      <c r="R187" s="119"/>
      <c r="S187" s="119"/>
      <c r="T187" s="119"/>
      <c r="U187" s="119"/>
      <c r="V187" s="119"/>
      <c r="W187" s="119"/>
      <c r="X187" s="119"/>
      <c r="Y187" s="119"/>
      <c r="Z187" s="119"/>
      <c r="AA187" s="119"/>
      <c r="AB187" s="109"/>
    </row>
    <row r="188" spans="2:54" s="3" customFormat="1" ht="27" customHeight="1">
      <c r="B188" s="3" t="str">
        <f>取組ﾁｪｯｸｼｰﾄ改訂版!B188</f>
        <v>1 環境保全に関する職員等への教育、意識の向上</v>
      </c>
      <c r="D188" s="4"/>
      <c r="E188" s="296"/>
      <c r="F188" s="296"/>
      <c r="G188" s="296"/>
      <c r="H188" s="120"/>
      <c r="I188" s="120"/>
      <c r="J188" s="120"/>
      <c r="K188" s="120"/>
      <c r="L188" s="120"/>
      <c r="M188" s="120"/>
      <c r="N188" s="120"/>
      <c r="O188" s="120"/>
      <c r="P188" s="120"/>
      <c r="Q188" s="120"/>
      <c r="R188" s="120"/>
      <c r="S188" s="120"/>
      <c r="T188" s="120"/>
      <c r="U188" s="120"/>
      <c r="V188" s="120"/>
      <c r="W188" s="120"/>
      <c r="X188" s="120"/>
      <c r="Y188" s="119"/>
      <c r="Z188" s="119"/>
      <c r="AA188" s="119"/>
      <c r="AB188" s="109"/>
      <c r="AC188" s="95"/>
      <c r="AD188" s="95"/>
      <c r="AE188" s="95"/>
      <c r="AF188" s="101"/>
      <c r="AG188" s="102"/>
      <c r="AH188" s="95"/>
      <c r="AI188" s="101"/>
      <c r="AJ188" s="101"/>
      <c r="AK188" s="101"/>
      <c r="AL188" s="101"/>
    </row>
    <row r="189" spans="2:54" ht="27" customHeight="1">
      <c r="B189" s="67">
        <f>取組ﾁｪｯｸｼｰﾄ改訂版!B189</f>
        <v>0</v>
      </c>
      <c r="C189" s="14"/>
      <c r="D189" s="10" t="s">
        <v>110</v>
      </c>
      <c r="E189" s="86" t="s">
        <v>370</v>
      </c>
      <c r="F189" s="69"/>
      <c r="G189" s="69"/>
      <c r="H189" s="286"/>
      <c r="I189" s="286"/>
      <c r="J189" s="286"/>
      <c r="K189" s="288" t="s">
        <v>393</v>
      </c>
      <c r="L189" s="288"/>
      <c r="M189" s="288"/>
      <c r="N189" s="288"/>
      <c r="O189" s="288" t="s">
        <v>160</v>
      </c>
      <c r="P189" s="288"/>
      <c r="Q189" s="288"/>
      <c r="R189" s="288" t="s">
        <v>160</v>
      </c>
      <c r="S189" s="286"/>
      <c r="T189" s="286"/>
      <c r="U189" s="286"/>
      <c r="V189" s="286"/>
      <c r="W189" s="286"/>
      <c r="X189" s="286"/>
      <c r="Y189" s="137"/>
      <c r="Z189" s="137"/>
      <c r="AA189" s="137"/>
      <c r="AB189" s="103"/>
      <c r="AC189" s="95" t="str">
        <f t="shared" si="208"/>
        <v/>
      </c>
      <c r="AD189" s="95">
        <f>SUM(AC189:AC193)</f>
        <v>0</v>
      </c>
      <c r="AE189" s="95">
        <f t="shared" ref="AE189:AE193" si="500">COUNTIF(B189,"○")+COUNTIF(B189,"△")+COUNTIF(B189,"×")+COUNTIF(B189,0)</f>
        <v>1</v>
      </c>
      <c r="AF189" s="95">
        <f>SUM(AE189:AE193)</f>
        <v>5</v>
      </c>
      <c r="AG189" s="99">
        <f>AD189/AF189</f>
        <v>0</v>
      </c>
      <c r="AH189" s="95">
        <f t="shared" ref="AH189:AH193" si="501">SUMPRODUCT((H189:X189="○")*($AE189=1))*0.5+SUMPRODUCT((H189:X189="◎")*($AE189=1))</f>
        <v>2</v>
      </c>
    </row>
    <row r="190" spans="2:54" ht="27" customHeight="1">
      <c r="B190" s="67">
        <f>取組ﾁｪｯｸｼｰﾄ改訂版!B190</f>
        <v>0</v>
      </c>
      <c r="C190" s="9"/>
      <c r="D190" s="10" t="s">
        <v>111</v>
      </c>
      <c r="E190" s="71"/>
      <c r="F190" s="70"/>
      <c r="G190" s="70"/>
      <c r="H190" s="286"/>
      <c r="I190" s="286"/>
      <c r="J190" s="286"/>
      <c r="K190" s="288" t="s">
        <v>393</v>
      </c>
      <c r="L190" s="288"/>
      <c r="M190" s="288"/>
      <c r="N190" s="288"/>
      <c r="O190" s="288" t="s">
        <v>160</v>
      </c>
      <c r="P190" s="288"/>
      <c r="Q190" s="288"/>
      <c r="R190" s="288" t="s">
        <v>160</v>
      </c>
      <c r="S190" s="286"/>
      <c r="T190" s="286"/>
      <c r="U190" s="286"/>
      <c r="V190" s="286"/>
      <c r="W190" s="286"/>
      <c r="X190" s="286"/>
      <c r="Y190" s="137"/>
      <c r="Z190" s="137"/>
      <c r="AA190" s="137"/>
      <c r="AB190" s="103"/>
      <c r="AC190" s="95" t="str">
        <f t="shared" si="208"/>
        <v/>
      </c>
      <c r="AE190" s="95">
        <f t="shared" si="500"/>
        <v>1</v>
      </c>
      <c r="AH190" s="95">
        <f t="shared" si="501"/>
        <v>2</v>
      </c>
    </row>
    <row r="191" spans="2:54" ht="27" customHeight="1">
      <c r="B191" s="67">
        <f>取組ﾁｪｯｸｼｰﾄ改訂版!B191</f>
        <v>0</v>
      </c>
      <c r="D191" s="11" t="s">
        <v>178</v>
      </c>
      <c r="E191" s="71"/>
      <c r="F191" s="70"/>
      <c r="G191" s="70"/>
      <c r="H191" s="286"/>
      <c r="I191" s="286"/>
      <c r="J191" s="286"/>
      <c r="K191" s="288" t="s">
        <v>393</v>
      </c>
      <c r="L191" s="288"/>
      <c r="M191" s="288"/>
      <c r="N191" s="288"/>
      <c r="O191" s="288" t="s">
        <v>160</v>
      </c>
      <c r="P191" s="288"/>
      <c r="Q191" s="288"/>
      <c r="R191" s="288" t="s">
        <v>160</v>
      </c>
      <c r="S191" s="286"/>
      <c r="T191" s="286"/>
      <c r="U191" s="286"/>
      <c r="V191" s="286"/>
      <c r="W191" s="286"/>
      <c r="X191" s="286"/>
      <c r="Y191" s="137"/>
      <c r="Z191" s="137"/>
      <c r="AA191" s="137"/>
      <c r="AB191" s="103"/>
      <c r="AC191" s="95" t="str">
        <f t="shared" si="208"/>
        <v/>
      </c>
      <c r="AE191" s="95">
        <f t="shared" si="500"/>
        <v>1</v>
      </c>
      <c r="AH191" s="95">
        <f t="shared" si="501"/>
        <v>2</v>
      </c>
    </row>
    <row r="192" spans="2:54" ht="27" customHeight="1">
      <c r="B192" s="67">
        <f>取組ﾁｪｯｸｼｰﾄ改訂版!B192</f>
        <v>0</v>
      </c>
      <c r="C192" s="9"/>
      <c r="D192" s="10" t="s">
        <v>409</v>
      </c>
      <c r="E192" s="71"/>
      <c r="F192" s="70"/>
      <c r="G192" s="70"/>
      <c r="H192" s="286"/>
      <c r="I192" s="286"/>
      <c r="J192" s="286"/>
      <c r="K192" s="288" t="s">
        <v>393</v>
      </c>
      <c r="L192" s="288"/>
      <c r="M192" s="288"/>
      <c r="N192" s="288"/>
      <c r="O192" s="288" t="s">
        <v>160</v>
      </c>
      <c r="P192" s="288"/>
      <c r="Q192" s="288"/>
      <c r="R192" s="288" t="s">
        <v>160</v>
      </c>
      <c r="S192" s="286"/>
      <c r="T192" s="286"/>
      <c r="U192" s="286"/>
      <c r="V192" s="286"/>
      <c r="W192" s="286"/>
      <c r="X192" s="286"/>
      <c r="Y192" s="137"/>
      <c r="Z192" s="137"/>
      <c r="AA192" s="137"/>
      <c r="AB192" s="103"/>
      <c r="AC192" s="95" t="str">
        <f t="shared" si="208"/>
        <v/>
      </c>
      <c r="AE192" s="95">
        <f t="shared" si="500"/>
        <v>1</v>
      </c>
      <c r="AH192" s="95">
        <f t="shared" si="501"/>
        <v>2</v>
      </c>
    </row>
    <row r="193" spans="2:54" ht="27" customHeight="1">
      <c r="B193" s="67">
        <f>取組ﾁｪｯｸｼｰﾄ改訂版!B193</f>
        <v>0</v>
      </c>
      <c r="C193" s="12"/>
      <c r="D193" s="13" t="s">
        <v>112</v>
      </c>
      <c r="E193" s="72"/>
      <c r="F193" s="73"/>
      <c r="G193" s="73"/>
      <c r="H193" s="286"/>
      <c r="I193" s="286"/>
      <c r="J193" s="286"/>
      <c r="K193" s="288" t="s">
        <v>393</v>
      </c>
      <c r="L193" s="288"/>
      <c r="M193" s="288"/>
      <c r="N193" s="288"/>
      <c r="O193" s="288" t="s">
        <v>160</v>
      </c>
      <c r="P193" s="288"/>
      <c r="Q193" s="288"/>
      <c r="R193" s="288" t="s">
        <v>160</v>
      </c>
      <c r="S193" s="286"/>
      <c r="T193" s="286"/>
      <c r="U193" s="286"/>
      <c r="V193" s="286"/>
      <c r="W193" s="286"/>
      <c r="X193" s="286"/>
      <c r="Y193" s="137"/>
      <c r="Z193" s="137"/>
      <c r="AA193" s="137"/>
      <c r="AB193" s="103"/>
      <c r="AC193" s="95" t="str">
        <f t="shared" si="208"/>
        <v/>
      </c>
      <c r="AE193" s="95">
        <f t="shared" si="500"/>
        <v>1</v>
      </c>
      <c r="AH193" s="95">
        <f t="shared" si="501"/>
        <v>2</v>
      </c>
    </row>
    <row r="194" spans="2:54" s="3" customFormat="1" ht="27" customHeight="1">
      <c r="B194" s="3" t="str">
        <f>取組ﾁｪｯｸｼｰﾄ改訂版!B194</f>
        <v>2 職員等の自主的なボランティア活動に対する支援</v>
      </c>
      <c r="D194" s="4"/>
      <c r="E194" s="74"/>
      <c r="F194" s="74"/>
      <c r="G194" s="74"/>
      <c r="H194" s="278">
        <f t="shared" ref="H194" si="502">(SUMPRODUCT((H189:H193="○")*($AC189:$AC193=1))*0.5+SUMPRODUCT((H189:H193="○")*($AC189:$AC193=0.5))*0.25+SUMPRODUCT((H189:H193="○")*($AC189:$AC193=0.1))*0.05+SUMPRODUCT((H189:H193="◎")*($AC189:$AC193=1))+SUMPRODUCT((H189:H193="◎")*($AC189:$AC193=0.5)*0.5)+SUMPRODUCT((H189:H193="◎")*($AC189:$AC193=0.1))*0.1)</f>
        <v>0</v>
      </c>
      <c r="I194" s="278">
        <f t="shared" ref="I194" si="503">(SUMPRODUCT((I189:I193="○")*($AC189:$AC193=1))*0.5+SUMPRODUCT((I189:I193="○")*($AC189:$AC193=0.5))*0.25+SUMPRODUCT((I189:I193="○")*($AC189:$AC193=0.1))*0.05+SUMPRODUCT((I189:I193="◎")*($AC189:$AC193=1))+SUMPRODUCT((I189:I193="◎")*($AC189:$AC193=0.5)*0.5)+SUMPRODUCT((I189:I193="◎")*($AC189:$AC193=0.1))*0.1)</f>
        <v>0</v>
      </c>
      <c r="J194" s="278">
        <f t="shared" ref="J194" si="504">(SUMPRODUCT((J189:J193="○")*($AC189:$AC193=1))*0.5+SUMPRODUCT((J189:J193="○")*($AC189:$AC193=0.5))*0.25+SUMPRODUCT((J189:J193="○")*($AC189:$AC193=0.1))*0.05+SUMPRODUCT((J189:J193="◎")*($AC189:$AC193=1))+SUMPRODUCT((J189:J193="◎")*($AC189:$AC193=0.5)*0.5)+SUMPRODUCT((J189:J193="◎")*($AC189:$AC193=0.1))*0.1)</f>
        <v>0</v>
      </c>
      <c r="K194" s="278">
        <f t="shared" ref="K194" si="505">(SUMPRODUCT((K189:K193="○")*($AC189:$AC193=1))*0.5+SUMPRODUCT((K189:K193="○")*($AC189:$AC193=0.5))*0.25+SUMPRODUCT((K189:K193="○")*($AC189:$AC193=0.1))*0.05+SUMPRODUCT((K189:K193="◎")*($AC189:$AC193=1))+SUMPRODUCT((K189:K193="◎")*($AC189:$AC193=0.5)*0.5)+SUMPRODUCT((K189:K193="◎")*($AC189:$AC193=0.1))*0.1)</f>
        <v>0</v>
      </c>
      <c r="L194" s="278">
        <f t="shared" ref="L194" si="506">(SUMPRODUCT((L189:L193="○")*($AC189:$AC193=1))*0.5+SUMPRODUCT((L189:L193="○")*($AC189:$AC193=0.5))*0.25+SUMPRODUCT((L189:L193="○")*($AC189:$AC193=0.1))*0.05+SUMPRODUCT((L189:L193="◎")*($AC189:$AC193=1))+SUMPRODUCT((L189:L193="◎")*($AC189:$AC193=0.5)*0.5)+SUMPRODUCT((L189:L193="◎")*($AC189:$AC193=0.1))*0.1)</f>
        <v>0</v>
      </c>
      <c r="M194" s="278">
        <f t="shared" ref="M194" si="507">(SUMPRODUCT((M189:M193="○")*($AC189:$AC193=1))*0.5+SUMPRODUCT((M189:M193="○")*($AC189:$AC193=0.5))*0.25+SUMPRODUCT((M189:M193="○")*($AC189:$AC193=0.1))*0.05+SUMPRODUCT((M189:M193="◎")*($AC189:$AC193=1))+SUMPRODUCT((M189:M193="◎")*($AC189:$AC193=0.5)*0.5)+SUMPRODUCT((M189:M193="◎")*($AC189:$AC193=0.1))*0.1)</f>
        <v>0</v>
      </c>
      <c r="N194" s="278">
        <f t="shared" ref="N194" si="508">(SUMPRODUCT((N189:N193="○")*($AC189:$AC193=1))*0.5+SUMPRODUCT((N189:N193="○")*($AC189:$AC193=0.5))*0.25+SUMPRODUCT((N189:N193="○")*($AC189:$AC193=0.1))*0.05+SUMPRODUCT((N189:N193="◎")*($AC189:$AC193=1))+SUMPRODUCT((N189:N193="◎")*($AC189:$AC193=0.5)*0.5)+SUMPRODUCT((N189:N193="◎")*($AC189:$AC193=0.1))*0.1)</f>
        <v>0</v>
      </c>
      <c r="O194" s="278">
        <f t="shared" ref="O194" si="509">(SUMPRODUCT((O189:O193="○")*($AC189:$AC193=1))*0.5+SUMPRODUCT((O189:O193="○")*($AC189:$AC193=0.5))*0.25+SUMPRODUCT((O189:O193="○")*($AC189:$AC193=0.1))*0.05+SUMPRODUCT((O189:O193="◎")*($AC189:$AC193=1))+SUMPRODUCT((O189:O193="◎")*($AC189:$AC193=0.5)*0.5)+SUMPRODUCT((O189:O193="◎")*($AC189:$AC193=0.1))*0.1)</f>
        <v>0</v>
      </c>
      <c r="P194" s="278">
        <f t="shared" ref="P194" si="510">(SUMPRODUCT((P189:P193="○")*($AC189:$AC193=1))*0.5+SUMPRODUCT((P189:P193="○")*($AC189:$AC193=0.5))*0.25+SUMPRODUCT((P189:P193="○")*($AC189:$AC193=0.1))*0.05+SUMPRODUCT((P189:P193="◎")*($AC189:$AC193=1))+SUMPRODUCT((P189:P193="◎")*($AC189:$AC193=0.5)*0.5)+SUMPRODUCT((P189:P193="◎")*($AC189:$AC193=0.1))*0.1)</f>
        <v>0</v>
      </c>
      <c r="Q194" s="278">
        <f t="shared" ref="Q194" si="511">(SUMPRODUCT((Q189:Q193="○")*($AC189:$AC193=1))*0.5+SUMPRODUCT((Q189:Q193="○")*($AC189:$AC193=0.5))*0.25+SUMPRODUCT((Q189:Q193="○")*($AC189:$AC193=0.1))*0.05+SUMPRODUCT((Q189:Q193="◎")*($AC189:$AC193=1))+SUMPRODUCT((Q189:Q193="◎")*($AC189:$AC193=0.5)*0.5)+SUMPRODUCT((Q189:Q193="◎")*($AC189:$AC193=0.1))*0.1)</f>
        <v>0</v>
      </c>
      <c r="R194" s="278">
        <f t="shared" ref="R194" si="512">(SUMPRODUCT((R189:R193="○")*($AC189:$AC193=1))*0.5+SUMPRODUCT((R189:R193="○")*($AC189:$AC193=0.5))*0.25+SUMPRODUCT((R189:R193="○")*($AC189:$AC193=0.1))*0.05+SUMPRODUCT((R189:R193="◎")*($AC189:$AC193=1))+SUMPRODUCT((R189:R193="◎")*($AC189:$AC193=0.5)*0.5)+SUMPRODUCT((R189:R193="◎")*($AC189:$AC193=0.1))*0.1)</f>
        <v>0</v>
      </c>
      <c r="S194" s="278">
        <f t="shared" ref="S194" si="513">(SUMPRODUCT((S189:S193="○")*($AC189:$AC193=1))*0.5+SUMPRODUCT((S189:S193="○")*($AC189:$AC193=0.5))*0.25+SUMPRODUCT((S189:S193="○")*($AC189:$AC193=0.1))*0.05+SUMPRODUCT((S189:S193="◎")*($AC189:$AC193=1))+SUMPRODUCT((S189:S193="◎")*($AC189:$AC193=0.5)*0.5)+SUMPRODUCT((S189:S193="◎")*($AC189:$AC193=0.1))*0.1)</f>
        <v>0</v>
      </c>
      <c r="T194" s="278">
        <f t="shared" ref="T194" si="514">(SUMPRODUCT((T189:T193="○")*($AC189:$AC193=1))*0.5+SUMPRODUCT((T189:T193="○")*($AC189:$AC193=0.5))*0.25+SUMPRODUCT((T189:T193="○")*($AC189:$AC193=0.1))*0.05+SUMPRODUCT((T189:T193="◎")*($AC189:$AC193=1))+SUMPRODUCT((T189:T193="◎")*($AC189:$AC193=0.5)*0.5)+SUMPRODUCT((T189:T193="◎")*($AC189:$AC193=0.1))*0.1)</f>
        <v>0</v>
      </c>
      <c r="U194" s="278">
        <f t="shared" ref="U194" si="515">(SUMPRODUCT((U189:U193="○")*($AC189:$AC193=1))*0.5+SUMPRODUCT((U189:U193="○")*($AC189:$AC193=0.5))*0.25+SUMPRODUCT((U189:U193="○")*($AC189:$AC193=0.1))*0.05+SUMPRODUCT((U189:U193="◎")*($AC189:$AC193=1))+SUMPRODUCT((U189:U193="◎")*($AC189:$AC193=0.5)*0.5)+SUMPRODUCT((U189:U193="◎")*($AC189:$AC193=0.1))*0.1)</f>
        <v>0</v>
      </c>
      <c r="V194" s="278">
        <f t="shared" ref="V194" si="516">(SUMPRODUCT((V189:V193="○")*($AC189:$AC193=1))*0.5+SUMPRODUCT((V189:V193="○")*($AC189:$AC193=0.5))*0.25+SUMPRODUCT((V189:V193="○")*($AC189:$AC193=0.1))*0.05+SUMPRODUCT((V189:V193="◎")*($AC189:$AC193=1))+SUMPRODUCT((V189:V193="◎")*($AC189:$AC193=0.5)*0.5)+SUMPRODUCT((V189:V193="◎")*($AC189:$AC193=0.1))*0.1)</f>
        <v>0</v>
      </c>
      <c r="W194" s="278">
        <f t="shared" ref="W194" si="517">(SUMPRODUCT((W189:W193="○")*($AC189:$AC193=1))*0.5+SUMPRODUCT((W189:W193="○")*($AC189:$AC193=0.5))*0.25+SUMPRODUCT((W189:W193="○")*($AC189:$AC193=0.1))*0.05+SUMPRODUCT((W189:W193="◎")*($AC189:$AC193=1))+SUMPRODUCT((W189:W193="◎")*($AC189:$AC193=0.5)*0.5)+SUMPRODUCT((W189:W193="◎")*($AC189:$AC193=0.1))*0.1)</f>
        <v>0</v>
      </c>
      <c r="X194" s="278">
        <f t="shared" ref="X194" si="518">(SUMPRODUCT((X189:X193="○")*($AC189:$AC193=1))*0.5+SUMPRODUCT((X189:X193="○")*($AC189:$AC193=0.5))*0.25+SUMPRODUCT((X189:X193="○")*($AC189:$AC193=0.1))*0.05+SUMPRODUCT((X189:X193="◎")*($AC189:$AC193=1))+SUMPRODUCT((X189:X193="◎")*($AC189:$AC193=0.5)*0.5)+SUMPRODUCT((X189:X193="◎")*($AC189:$AC193=0.1))*0.1)</f>
        <v>0</v>
      </c>
      <c r="Y194" s="138"/>
      <c r="Z194" s="138"/>
      <c r="AA194" s="138"/>
      <c r="AB194" s="104"/>
      <c r="AC194" s="95" t="str">
        <f t="shared" ref="AC194" si="519">IF(B194="○",1,IF(B194="△",0.5,IF(B194="×",0.1,"")))</f>
        <v/>
      </c>
      <c r="AD194" s="95"/>
      <c r="AE194" s="101">
        <f>SUBTOTAL(9,AE189:AE193)</f>
        <v>5</v>
      </c>
      <c r="AF194" s="95"/>
      <c r="AG194" s="99"/>
      <c r="AH194" s="101">
        <f>SUM(AH189:AH193)</f>
        <v>10</v>
      </c>
      <c r="AI194" s="163">
        <f>IF(AE194=0,"",SUM(H194:X194)/AH194)</f>
        <v>0</v>
      </c>
      <c r="AJ194" s="101"/>
      <c r="AK194" s="101"/>
      <c r="AL194" s="211">
        <f>IFERROR(H194/((SUMPRODUCT((H189:H193="○")*($AC189:$AC193=1))*0.5+SUMPRODUCT((H189:H193="○")*($AC189:$AC193=0.5))*0.5+SUMPRODUCT((H189:H193="○")*($AC189:$AC193=0.1))*0.5+SUMPRODUCT((H189:H193="◎")*($AC189:$AC193=1))+SUMPRODUCT((H189:H193="◎")*($AC189:$AC193=0.5)*0.5)+SUMPRODUCT((H189:H193="◎")*($AC189:$AC193=0.1))*0.1)),0)</f>
        <v>0</v>
      </c>
      <c r="AM194" s="211">
        <f t="shared" ref="AM194" si="520">IFERROR(I194/((SUMPRODUCT((I189:I193="○")*($AC189:$AC193=1))*0.5+SUMPRODUCT((I189:I193="○")*($AC189:$AC193=0.5))*0.5+SUMPRODUCT((I189:I193="○")*($AC189:$AC193=0.1))*0.5+SUMPRODUCT((I189:I193="◎")*($AC189:$AC193=1))+SUMPRODUCT((I189:I193="◎")*($AC189:$AC193=0.5)*0.5)+SUMPRODUCT((I189:I193="◎")*($AC189:$AC193=0.1))*0.1)),0)</f>
        <v>0</v>
      </c>
      <c r="AN194" s="211">
        <f t="shared" ref="AN194" si="521">IFERROR(J194/((SUMPRODUCT((J189:J193="○")*($AC189:$AC193=1))*0.5+SUMPRODUCT((J189:J193="○")*($AC189:$AC193=0.5))*0.5+SUMPRODUCT((J189:J193="○")*($AC189:$AC193=0.1))*0.5+SUMPRODUCT((J189:J193="◎")*($AC189:$AC193=1))+SUMPRODUCT((J189:J193="◎")*($AC189:$AC193=0.5)*0.5)+SUMPRODUCT((J189:J193="◎")*($AC189:$AC193=0.1))*0.1)),0)</f>
        <v>0</v>
      </c>
      <c r="AO194" s="211">
        <f t="shared" ref="AO194" si="522">IFERROR(K194/((SUMPRODUCT((K189:K193="○")*($AC189:$AC193=1))*0.5+SUMPRODUCT((K189:K193="○")*($AC189:$AC193=0.5))*0.5+SUMPRODUCT((K189:K193="○")*($AC189:$AC193=0.1))*0.5+SUMPRODUCT((K189:K193="◎")*($AC189:$AC193=1))+SUMPRODUCT((K189:K193="◎")*($AC189:$AC193=0.5)*0.5)+SUMPRODUCT((K189:K193="◎")*($AC189:$AC193=0.1))*0.1)),0)</f>
        <v>0</v>
      </c>
      <c r="AP194" s="211">
        <f t="shared" ref="AP194" si="523">IFERROR(L194/((SUMPRODUCT((L189:L193="○")*($AC189:$AC193=1))*0.5+SUMPRODUCT((L189:L193="○")*($AC189:$AC193=0.5))*0.5+SUMPRODUCT((L189:L193="○")*($AC189:$AC193=0.1))*0.5+SUMPRODUCT((L189:L193="◎")*($AC189:$AC193=1))+SUMPRODUCT((L189:L193="◎")*($AC189:$AC193=0.5)*0.5)+SUMPRODUCT((L189:L193="◎")*($AC189:$AC193=0.1))*0.1)),0)</f>
        <v>0</v>
      </c>
      <c r="AQ194" s="211">
        <f t="shared" ref="AQ194" si="524">IFERROR(M194/((SUMPRODUCT((M189:M193="○")*($AC189:$AC193=1))*0.5+SUMPRODUCT((M189:M193="○")*($AC189:$AC193=0.5))*0.5+SUMPRODUCT((M189:M193="○")*($AC189:$AC193=0.1))*0.5+SUMPRODUCT((M189:M193="◎")*($AC189:$AC193=1))+SUMPRODUCT((M189:M193="◎")*($AC189:$AC193=0.5)*0.5)+SUMPRODUCT((M189:M193="◎")*($AC189:$AC193=0.1))*0.1)),0)</f>
        <v>0</v>
      </c>
      <c r="AR194" s="211">
        <f t="shared" ref="AR194" si="525">IFERROR(N194/((SUMPRODUCT((N189:N193="○")*($AC189:$AC193=1))*0.5+SUMPRODUCT((N189:N193="○")*($AC189:$AC193=0.5))*0.5+SUMPRODUCT((N189:N193="○")*($AC189:$AC193=0.1))*0.5+SUMPRODUCT((N189:N193="◎")*($AC189:$AC193=1))+SUMPRODUCT((N189:N193="◎")*($AC189:$AC193=0.5)*0.5)+SUMPRODUCT((N189:N193="◎")*($AC189:$AC193=0.1))*0.1)),0)</f>
        <v>0</v>
      </c>
      <c r="AS194" s="211">
        <f t="shared" ref="AS194" si="526">IFERROR(O194/((SUMPRODUCT((O189:O193="○")*($AC189:$AC193=1))*0.5+SUMPRODUCT((O189:O193="○")*($AC189:$AC193=0.5))*0.5+SUMPRODUCT((O189:O193="○")*($AC189:$AC193=0.1))*0.5+SUMPRODUCT((O189:O193="◎")*($AC189:$AC193=1))+SUMPRODUCT((O189:O193="◎")*($AC189:$AC193=0.5)*0.5)+SUMPRODUCT((O189:O193="◎")*($AC189:$AC193=0.1))*0.1)),0)</f>
        <v>0</v>
      </c>
      <c r="AT194" s="211">
        <f t="shared" ref="AT194" si="527">IFERROR(P194/((SUMPRODUCT((P189:P193="○")*($AC189:$AC193=1))*0.5+SUMPRODUCT((P189:P193="○")*($AC189:$AC193=0.5))*0.5+SUMPRODUCT((P189:P193="○")*($AC189:$AC193=0.1))*0.5+SUMPRODUCT((P189:P193="◎")*($AC189:$AC193=1))+SUMPRODUCT((P189:P193="◎")*($AC189:$AC193=0.5)*0.5)+SUMPRODUCT((P189:P193="◎")*($AC189:$AC193=0.1))*0.1)),0)</f>
        <v>0</v>
      </c>
      <c r="AU194" s="211">
        <f t="shared" ref="AU194" si="528">IFERROR(Q194/((SUMPRODUCT((Q189:Q193="○")*($AC189:$AC193=1))*0.5+SUMPRODUCT((Q189:Q193="○")*($AC189:$AC193=0.5))*0.5+SUMPRODUCT((Q189:Q193="○")*($AC189:$AC193=0.1))*0.5+SUMPRODUCT((Q189:Q193="◎")*($AC189:$AC193=1))+SUMPRODUCT((Q189:Q193="◎")*($AC189:$AC193=0.5)*0.5)+SUMPRODUCT((Q189:Q193="◎")*($AC189:$AC193=0.1))*0.1)),0)</f>
        <v>0</v>
      </c>
      <c r="AV194" s="211">
        <f t="shared" ref="AV194" si="529">IFERROR(R194/((SUMPRODUCT((R189:R193="○")*($AC189:$AC193=1))*0.5+SUMPRODUCT((R189:R193="○")*($AC189:$AC193=0.5))*0.5+SUMPRODUCT((R189:R193="○")*($AC189:$AC193=0.1))*0.5+SUMPRODUCT((R189:R193="◎")*($AC189:$AC193=1))+SUMPRODUCT((R189:R193="◎")*($AC189:$AC193=0.5)*0.5)+SUMPRODUCT((R189:R193="◎")*($AC189:$AC193=0.1))*0.1)),0)</f>
        <v>0</v>
      </c>
      <c r="AW194" s="211">
        <f t="shared" ref="AW194" si="530">IFERROR(S194/((SUMPRODUCT((S189:S193="○")*($AC189:$AC193=1))*0.5+SUMPRODUCT((S189:S193="○")*($AC189:$AC193=0.5))*0.5+SUMPRODUCT((S189:S193="○")*($AC189:$AC193=0.1))*0.5+SUMPRODUCT((S189:S193="◎")*($AC189:$AC193=1))+SUMPRODUCT((S189:S193="◎")*($AC189:$AC193=0.5)*0.5)+SUMPRODUCT((S189:S193="◎")*($AC189:$AC193=0.1))*0.1)),0)</f>
        <v>0</v>
      </c>
      <c r="AX194" s="211">
        <f t="shared" ref="AX194" si="531">IFERROR(T194/((SUMPRODUCT((T189:T193="○")*($AC189:$AC193=1))*0.5+SUMPRODUCT((T189:T193="○")*($AC189:$AC193=0.5))*0.5+SUMPRODUCT((T189:T193="○")*($AC189:$AC193=0.1))*0.5+SUMPRODUCT((T189:T193="◎")*($AC189:$AC193=1))+SUMPRODUCT((T189:T193="◎")*($AC189:$AC193=0.5)*0.5)+SUMPRODUCT((T189:T193="◎")*($AC189:$AC193=0.1))*0.1)),0)</f>
        <v>0</v>
      </c>
      <c r="AY194" s="211">
        <f t="shared" ref="AY194" si="532">IFERROR(U194/((SUMPRODUCT((U189:U193="○")*($AC189:$AC193=1))*0.5+SUMPRODUCT((U189:U193="○")*($AC189:$AC193=0.5))*0.5+SUMPRODUCT((U189:U193="○")*($AC189:$AC193=0.1))*0.5+SUMPRODUCT((U189:U193="◎")*($AC189:$AC193=1))+SUMPRODUCT((U189:U193="◎")*($AC189:$AC193=0.5)*0.5)+SUMPRODUCT((U189:U193="◎")*($AC189:$AC193=0.1))*0.1)),0)</f>
        <v>0</v>
      </c>
      <c r="AZ194" s="211">
        <f t="shared" ref="AZ194" si="533">IFERROR(V194/((SUMPRODUCT((V189:V193="○")*($AC189:$AC193=1))*0.5+SUMPRODUCT((V189:V193="○")*($AC189:$AC193=0.5))*0.5+SUMPRODUCT((V189:V193="○")*($AC189:$AC193=0.1))*0.5+SUMPRODUCT((V189:V193="◎")*($AC189:$AC193=1))+SUMPRODUCT((V189:V193="◎")*($AC189:$AC193=0.5)*0.5)+SUMPRODUCT((V189:V193="◎")*($AC189:$AC193=0.1))*0.1)),0)</f>
        <v>0</v>
      </c>
      <c r="BA194" s="211">
        <f t="shared" ref="BA194" si="534">IFERROR(W194/((SUMPRODUCT((W189:W193="○")*($AC189:$AC193=1))*0.5+SUMPRODUCT((W189:W193="○")*($AC189:$AC193=0.5))*0.5+SUMPRODUCT((W189:W193="○")*($AC189:$AC193=0.1))*0.5+SUMPRODUCT((W189:W193="◎")*($AC189:$AC193=1))+SUMPRODUCT((W189:W193="◎")*($AC189:$AC193=0.5)*0.5)+SUMPRODUCT((W189:W193="◎")*($AC189:$AC193=0.1))*0.1)),0)</f>
        <v>0</v>
      </c>
      <c r="BB194" s="211">
        <f t="shared" ref="BB194" si="535">IFERROR(X194/((SUMPRODUCT((X189:X193="○")*($AC189:$AC193=1))*0.5+SUMPRODUCT((X189:X193="○")*($AC189:$AC193=0.5))*0.5+SUMPRODUCT((X189:X193="○")*($AC189:$AC193=0.1))*0.5+SUMPRODUCT((X189:X193="◎")*($AC189:$AC193=1))+SUMPRODUCT((X189:X193="◎")*($AC189:$AC193=0.5)*0.5)+SUMPRODUCT((X189:X193="◎")*($AC189:$AC193=0.1))*0.1)),0)</f>
        <v>0</v>
      </c>
    </row>
    <row r="195" spans="2:54" ht="27" customHeight="1">
      <c r="B195" s="67">
        <f>取組ﾁｪｯｸｼｰﾄ改訂版!B195</f>
        <v>0</v>
      </c>
      <c r="C195" s="14"/>
      <c r="D195" s="15" t="s">
        <v>113</v>
      </c>
      <c r="E195" s="86" t="s">
        <v>371</v>
      </c>
      <c r="F195" s="69"/>
      <c r="G195" s="69"/>
      <c r="H195" s="286"/>
      <c r="I195" s="286"/>
      <c r="J195" s="286"/>
      <c r="K195" s="288"/>
      <c r="L195" s="288"/>
      <c r="M195" s="288"/>
      <c r="N195" s="288"/>
      <c r="O195" s="288" t="s">
        <v>393</v>
      </c>
      <c r="P195" s="286"/>
      <c r="Q195" s="286"/>
      <c r="R195" s="286"/>
      <c r="S195" s="286"/>
      <c r="T195" s="286"/>
      <c r="U195" s="286"/>
      <c r="V195" s="286"/>
      <c r="W195" s="286"/>
      <c r="X195" s="286"/>
      <c r="Y195" s="137"/>
      <c r="Z195" s="137"/>
      <c r="AA195" s="137"/>
      <c r="AB195" s="103"/>
      <c r="AC195" s="95" t="str">
        <f t="shared" si="208"/>
        <v/>
      </c>
      <c r="AD195" s="95">
        <f>SUM(AC195:AC196)</f>
        <v>0</v>
      </c>
      <c r="AE195" s="95">
        <f t="shared" ref="AE195:AE196" si="536">COUNTIF(B195,"○")+COUNTIF(B195,"△")+COUNTIF(B195,"×")+COUNTIF(B195,0)</f>
        <v>1</v>
      </c>
      <c r="AF195" s="95">
        <f>SUM(AE195:AE196)</f>
        <v>2</v>
      </c>
      <c r="AG195" s="99">
        <f>AD195/AF195</f>
        <v>0</v>
      </c>
      <c r="AH195" s="95">
        <f t="shared" ref="AH195:AH196" si="537">SUMPRODUCT((H195:X195="○")*($AE195=1))*0.5+SUMPRODUCT((H195:X195="◎")*($AE195=1))</f>
        <v>1</v>
      </c>
    </row>
    <row r="196" spans="2:54" ht="27" customHeight="1">
      <c r="B196" s="67">
        <f>取組ﾁｪｯｸｼｰﾄ改訂版!B196</f>
        <v>0</v>
      </c>
      <c r="C196" s="9"/>
      <c r="D196" s="10" t="s">
        <v>114</v>
      </c>
      <c r="E196" s="72"/>
      <c r="F196" s="73"/>
      <c r="G196" s="73"/>
      <c r="H196" s="286"/>
      <c r="I196" s="286"/>
      <c r="J196" s="286"/>
      <c r="K196" s="288" t="s">
        <v>160</v>
      </c>
      <c r="L196" s="288"/>
      <c r="M196" s="288"/>
      <c r="N196" s="288"/>
      <c r="O196" s="288" t="s">
        <v>393</v>
      </c>
      <c r="P196" s="286"/>
      <c r="Q196" s="286"/>
      <c r="R196" s="286"/>
      <c r="S196" s="286"/>
      <c r="T196" s="286"/>
      <c r="U196" s="286"/>
      <c r="V196" s="286"/>
      <c r="W196" s="286"/>
      <c r="X196" s="286"/>
      <c r="Y196" s="137"/>
      <c r="Z196" s="137"/>
      <c r="AA196" s="137"/>
      <c r="AB196" s="103"/>
      <c r="AC196" s="95" t="str">
        <f t="shared" si="208"/>
        <v/>
      </c>
      <c r="AE196" s="95">
        <f t="shared" si="536"/>
        <v>1</v>
      </c>
      <c r="AH196" s="95">
        <f t="shared" si="537"/>
        <v>1.5</v>
      </c>
    </row>
    <row r="197" spans="2:54" s="3" customFormat="1" ht="27" customHeight="1">
      <c r="B197" s="3" t="str">
        <f>取組ﾁｪｯｸｼｰﾄ改訂版!B197</f>
        <v>3 通勤に係る環境への負荷の低減</v>
      </c>
      <c r="D197" s="4"/>
      <c r="E197" s="74"/>
      <c r="F197" s="74"/>
      <c r="G197" s="74"/>
      <c r="H197" s="278">
        <f t="shared" ref="H197:Q197" si="538">(SUMPRODUCT((H195:H196="○")*($AC195:$AC196=1))*0.5+SUMPRODUCT((H195:H196="○")*($AC195:$AC196=0.5))*0.25+SUMPRODUCT((H195:H196="○")*($AC195:$AC196=0.1))*0.05+SUMPRODUCT((H195:H196="◎")*($AC195:$AC196=1))+SUMPRODUCT((H195:H196="◎")*($AC195:$AC196=0.5)*0.5)+SUMPRODUCT((H195:H196="◎")*($AC195:$AC196=0.1))*0.1)</f>
        <v>0</v>
      </c>
      <c r="I197" s="278">
        <f t="shared" si="538"/>
        <v>0</v>
      </c>
      <c r="J197" s="278">
        <f t="shared" si="538"/>
        <v>0</v>
      </c>
      <c r="K197" s="278">
        <f t="shared" si="538"/>
        <v>0</v>
      </c>
      <c r="L197" s="278">
        <f t="shared" si="538"/>
        <v>0</v>
      </c>
      <c r="M197" s="278">
        <f t="shared" si="538"/>
        <v>0</v>
      </c>
      <c r="N197" s="278">
        <f t="shared" si="538"/>
        <v>0</v>
      </c>
      <c r="O197" s="278">
        <f t="shared" si="538"/>
        <v>0</v>
      </c>
      <c r="P197" s="278">
        <f t="shared" si="538"/>
        <v>0</v>
      </c>
      <c r="Q197" s="278">
        <f t="shared" si="538"/>
        <v>0</v>
      </c>
      <c r="R197" s="278">
        <f>(SUMPRODUCT((R195:R196="○")*($AC195:$AC196=1))*0.5+SUMPRODUCT((R195:R196="○")*($AC195:$AC196=0.5))*0.25+SUMPRODUCT((R195:R196="○")*($AC195:$AC196=0.1))*0.05+SUMPRODUCT((R195:R196="◎")*($AC195:$AC196=1))+SUMPRODUCT((R195:R196="◎")*($AC195:$AC196=0.5)*0.5)+SUMPRODUCT((R195:R196="◎")*($AC195:$AC196=0.1))*0.1)</f>
        <v>0</v>
      </c>
      <c r="S197" s="278">
        <f t="shared" ref="S197:X197" si="539">(SUMPRODUCT((S195:S196="○")*($AC195:$AC196=1))*0.5+SUMPRODUCT((S195:S196="○")*($AC195:$AC196=0.5))*0.25+SUMPRODUCT((S195:S196="○")*($AC195:$AC196=0.1))*0.05+SUMPRODUCT((S195:S196="◎")*($AC195:$AC196=1))+SUMPRODUCT((S195:S196="◎")*($AC195:$AC196=0.5)*0.5)+SUMPRODUCT((S195:S196="◎")*($AC195:$AC196=0.1))*0.1)</f>
        <v>0</v>
      </c>
      <c r="T197" s="278">
        <f t="shared" si="539"/>
        <v>0</v>
      </c>
      <c r="U197" s="278">
        <f t="shared" si="539"/>
        <v>0</v>
      </c>
      <c r="V197" s="278">
        <f t="shared" si="539"/>
        <v>0</v>
      </c>
      <c r="W197" s="278">
        <f t="shared" si="539"/>
        <v>0</v>
      </c>
      <c r="X197" s="278">
        <f t="shared" si="539"/>
        <v>0</v>
      </c>
      <c r="Y197" s="138"/>
      <c r="Z197" s="138"/>
      <c r="AA197" s="138"/>
      <c r="AB197" s="104"/>
      <c r="AC197" s="95" t="str">
        <f t="shared" si="208"/>
        <v/>
      </c>
      <c r="AD197" s="95"/>
      <c r="AE197" s="101">
        <f>SUBTOTAL(9,AE195:AE196)</f>
        <v>2</v>
      </c>
      <c r="AF197" s="101"/>
      <c r="AG197" s="102"/>
      <c r="AH197" s="101">
        <f>SUM(AH195:AH196)</f>
        <v>2.5</v>
      </c>
      <c r="AI197" s="163">
        <f>IF(AE197=0,"",SUM(H197:X197)/AH197)</f>
        <v>0</v>
      </c>
      <c r="AJ197" s="101"/>
      <c r="AK197" s="101"/>
      <c r="AL197" s="211">
        <f>IFERROR(H197/((SUMPRODUCT((H195:H196="○")*($AC195:$AC196=1))*0.5+SUMPRODUCT((H195:H196="○")*($AC195:$AC196=0.5))*0.5+SUMPRODUCT((H195:H196="○")*($AC195:$AC196=0.1))*0.5+SUMPRODUCT((H195:H196="◎")*($AC195:$AC196=1))+SUMPRODUCT((H195:H196="◎")*($AC195:$AC196=0.5)*0.5)+SUMPRODUCT((H195:H196="◎")*($AC195:$AC196=0.1))*0.1)),0)</f>
        <v>0</v>
      </c>
      <c r="AM197" s="211">
        <f t="shared" ref="AM197:BB197" si="540">IFERROR(I197/((SUMPRODUCT((I195:I196="○")*($AC195:$AC196=1))*0.5+SUMPRODUCT((I195:I196="○")*($AC195:$AC196=0.5))*0.5+SUMPRODUCT((I195:I196="○")*($AC195:$AC196=0.1))*0.5+SUMPRODUCT((I195:I196="◎")*($AC195:$AC196=1))+SUMPRODUCT((I195:I196="◎")*($AC195:$AC196=0.5)*0.5)+SUMPRODUCT((I195:I196="◎")*($AC195:$AC196=0.1))*0.1)),0)</f>
        <v>0</v>
      </c>
      <c r="AN197" s="211">
        <f t="shared" si="540"/>
        <v>0</v>
      </c>
      <c r="AO197" s="211">
        <f t="shared" si="540"/>
        <v>0</v>
      </c>
      <c r="AP197" s="211">
        <f t="shared" si="540"/>
        <v>0</v>
      </c>
      <c r="AQ197" s="211">
        <f t="shared" si="540"/>
        <v>0</v>
      </c>
      <c r="AR197" s="211">
        <f t="shared" si="540"/>
        <v>0</v>
      </c>
      <c r="AS197" s="211">
        <f t="shared" si="540"/>
        <v>0</v>
      </c>
      <c r="AT197" s="211">
        <f t="shared" si="540"/>
        <v>0</v>
      </c>
      <c r="AU197" s="211">
        <f t="shared" si="540"/>
        <v>0</v>
      </c>
      <c r="AV197" s="211">
        <f t="shared" si="540"/>
        <v>0</v>
      </c>
      <c r="AW197" s="211">
        <f t="shared" si="540"/>
        <v>0</v>
      </c>
      <c r="AX197" s="211">
        <f t="shared" si="540"/>
        <v>0</v>
      </c>
      <c r="AY197" s="211">
        <f t="shared" si="540"/>
        <v>0</v>
      </c>
      <c r="AZ197" s="211">
        <f t="shared" si="540"/>
        <v>0</v>
      </c>
      <c r="BA197" s="211">
        <f t="shared" si="540"/>
        <v>0</v>
      </c>
      <c r="BB197" s="211">
        <f t="shared" si="540"/>
        <v>0</v>
      </c>
    </row>
    <row r="198" spans="2:54" ht="27" customHeight="1">
      <c r="B198" s="67">
        <f>取組ﾁｪｯｸｼｰﾄ改訂版!B198</f>
        <v>0</v>
      </c>
      <c r="C198" s="9"/>
      <c r="D198" s="10" t="s">
        <v>115</v>
      </c>
      <c r="E198" s="88" t="s">
        <v>362</v>
      </c>
      <c r="F198" s="82"/>
      <c r="G198" s="82"/>
      <c r="H198" s="286"/>
      <c r="I198" s="286"/>
      <c r="J198" s="286"/>
      <c r="K198" s="286"/>
      <c r="L198" s="286"/>
      <c r="M198" s="286"/>
      <c r="N198" s="288" t="s">
        <v>393</v>
      </c>
      <c r="O198" s="288"/>
      <c r="P198" s="288"/>
      <c r="Q198" s="288"/>
      <c r="R198" s="288" t="s">
        <v>393</v>
      </c>
      <c r="S198" s="288"/>
      <c r="T198" s="286"/>
      <c r="U198" s="286"/>
      <c r="V198" s="286"/>
      <c r="W198" s="286"/>
      <c r="X198" s="286"/>
      <c r="Y198" s="137"/>
      <c r="Z198" s="137"/>
      <c r="AA198" s="137"/>
      <c r="AB198" s="103"/>
      <c r="AC198" s="95" t="str">
        <f t="shared" si="208"/>
        <v/>
      </c>
      <c r="AD198" s="95">
        <f>SUM(AC198:AC198)</f>
        <v>0</v>
      </c>
      <c r="AE198" s="95">
        <f>COUNTIF(B198,"○")+COUNTIF(B198,"△")+COUNTIF(B198,"×")+COUNTIF(B198,0)</f>
        <v>1</v>
      </c>
      <c r="AF198" s="95">
        <f>SUM(AE198:AE198)</f>
        <v>1</v>
      </c>
      <c r="AG198" s="99">
        <f>AD198/AF198</f>
        <v>0</v>
      </c>
      <c r="AH198" s="95">
        <f t="shared" ref="AH198" si="541">SUMPRODUCT((H198:X198="○")*($AE198=1))*0.5+SUMPRODUCT((H198:X198="◎")*($AE198=1))</f>
        <v>2</v>
      </c>
    </row>
    <row r="199" spans="2:54" s="3" customFormat="1" ht="27" customHeight="1">
      <c r="B199" s="3" t="str">
        <f>取組ﾁｪｯｸｼｰﾄ改訂版!B199</f>
        <v>4 法規制等への対応</v>
      </c>
      <c r="D199" s="4"/>
      <c r="E199" s="74"/>
      <c r="F199" s="74"/>
      <c r="G199" s="74"/>
      <c r="H199" s="278">
        <f t="shared" ref="H199" si="542">(SUMPRODUCT((H198:H198="○")*($AC198:$AC198=1))*0.5+SUMPRODUCT((H198:H198="○")*($AC198:$AC198=0.5))*0.25+SUMPRODUCT((H198:H198="○")*($AC198:$AC198=0.1))*0.05+SUMPRODUCT((H198:H198="◎")*($AC198:$AC198=1))+SUMPRODUCT((H198:H198="◎")*($AC198:$AC198=0.5)*0.5)+SUMPRODUCT((H198:H198="◎")*($AC198:$AC198=0.1))*0.1)</f>
        <v>0</v>
      </c>
      <c r="I199" s="278">
        <f t="shared" ref="I199" si="543">(SUMPRODUCT((I198:I198="○")*($AC198:$AC198=1))*0.5+SUMPRODUCT((I198:I198="○")*($AC198:$AC198=0.5))*0.25+SUMPRODUCT((I198:I198="○")*($AC198:$AC198=0.1))*0.05+SUMPRODUCT((I198:I198="◎")*($AC198:$AC198=1))+SUMPRODUCT((I198:I198="◎")*($AC198:$AC198=0.5)*0.5)+SUMPRODUCT((I198:I198="◎")*($AC198:$AC198=0.1))*0.1)</f>
        <v>0</v>
      </c>
      <c r="J199" s="278">
        <f t="shared" ref="J199" si="544">(SUMPRODUCT((J198:J198="○")*($AC198:$AC198=1))*0.5+SUMPRODUCT((J198:J198="○")*($AC198:$AC198=0.5))*0.25+SUMPRODUCT((J198:J198="○")*($AC198:$AC198=0.1))*0.05+SUMPRODUCT((J198:J198="◎")*($AC198:$AC198=1))+SUMPRODUCT((J198:J198="◎")*($AC198:$AC198=0.5)*0.5)+SUMPRODUCT((J198:J198="◎")*($AC198:$AC198=0.1))*0.1)</f>
        <v>0</v>
      </c>
      <c r="K199" s="278">
        <f t="shared" ref="K199" si="545">(SUMPRODUCT((K198:K198="○")*($AC198:$AC198=1))*0.5+SUMPRODUCT((K198:K198="○")*($AC198:$AC198=0.5))*0.25+SUMPRODUCT((K198:K198="○")*($AC198:$AC198=0.1))*0.05+SUMPRODUCT((K198:K198="◎")*($AC198:$AC198=1))+SUMPRODUCT((K198:K198="◎")*($AC198:$AC198=0.5)*0.5)+SUMPRODUCT((K198:K198="◎")*($AC198:$AC198=0.1))*0.1)</f>
        <v>0</v>
      </c>
      <c r="L199" s="278">
        <f t="shared" ref="L199" si="546">(SUMPRODUCT((L198:L198="○")*($AC198:$AC198=1))*0.5+SUMPRODUCT((L198:L198="○")*($AC198:$AC198=0.5))*0.25+SUMPRODUCT((L198:L198="○")*($AC198:$AC198=0.1))*0.05+SUMPRODUCT((L198:L198="◎")*($AC198:$AC198=1))+SUMPRODUCT((L198:L198="◎")*($AC198:$AC198=0.5)*0.5)+SUMPRODUCT((L198:L198="◎")*($AC198:$AC198=0.1))*0.1)</f>
        <v>0</v>
      </c>
      <c r="M199" s="278">
        <f t="shared" ref="M199" si="547">(SUMPRODUCT((M198:M198="○")*($AC198:$AC198=1))*0.5+SUMPRODUCT((M198:M198="○")*($AC198:$AC198=0.5))*0.25+SUMPRODUCT((M198:M198="○")*($AC198:$AC198=0.1))*0.05+SUMPRODUCT((M198:M198="◎")*($AC198:$AC198=1))+SUMPRODUCT((M198:M198="◎")*($AC198:$AC198=0.5)*0.5)+SUMPRODUCT((M198:M198="◎")*($AC198:$AC198=0.1))*0.1)</f>
        <v>0</v>
      </c>
      <c r="N199" s="278">
        <f t="shared" ref="N199" si="548">(SUMPRODUCT((N198:N198="○")*($AC198:$AC198=1))*0.5+SUMPRODUCT((N198:N198="○")*($AC198:$AC198=0.5))*0.25+SUMPRODUCT((N198:N198="○")*($AC198:$AC198=0.1))*0.05+SUMPRODUCT((N198:N198="◎")*($AC198:$AC198=1))+SUMPRODUCT((N198:N198="◎")*($AC198:$AC198=0.5)*0.5)+SUMPRODUCT((N198:N198="◎")*($AC198:$AC198=0.1))*0.1)</f>
        <v>0</v>
      </c>
      <c r="O199" s="278">
        <f t="shared" ref="O199" si="549">(SUMPRODUCT((O198:O198="○")*($AC198:$AC198=1))*0.5+SUMPRODUCT((O198:O198="○")*($AC198:$AC198=0.5))*0.25+SUMPRODUCT((O198:O198="○")*($AC198:$AC198=0.1))*0.05+SUMPRODUCT((O198:O198="◎")*($AC198:$AC198=1))+SUMPRODUCT((O198:O198="◎")*($AC198:$AC198=0.5)*0.5)+SUMPRODUCT((O198:O198="◎")*($AC198:$AC198=0.1))*0.1)</f>
        <v>0</v>
      </c>
      <c r="P199" s="278">
        <f t="shared" ref="P199" si="550">(SUMPRODUCT((P198:P198="○")*($AC198:$AC198=1))*0.5+SUMPRODUCT((P198:P198="○")*($AC198:$AC198=0.5))*0.25+SUMPRODUCT((P198:P198="○")*($AC198:$AC198=0.1))*0.05+SUMPRODUCT((P198:P198="◎")*($AC198:$AC198=1))+SUMPRODUCT((P198:P198="◎")*($AC198:$AC198=0.5)*0.5)+SUMPRODUCT((P198:P198="◎")*($AC198:$AC198=0.1))*0.1)</f>
        <v>0</v>
      </c>
      <c r="Q199" s="278">
        <f t="shared" ref="Q199" si="551">(SUMPRODUCT((Q198:Q198="○")*($AC198:$AC198=1))*0.5+SUMPRODUCT((Q198:Q198="○")*($AC198:$AC198=0.5))*0.25+SUMPRODUCT((Q198:Q198="○")*($AC198:$AC198=0.1))*0.05+SUMPRODUCT((Q198:Q198="◎")*($AC198:$AC198=1))+SUMPRODUCT((Q198:Q198="◎")*($AC198:$AC198=0.5)*0.5)+SUMPRODUCT((Q198:Q198="◎")*($AC198:$AC198=0.1))*0.1)</f>
        <v>0</v>
      </c>
      <c r="R199" s="278">
        <f>(SUMPRODUCT((R198:R198="○")*($AC198:$AC198=1))*0.5+SUMPRODUCT((R198:R198="○")*($AC198:$AC198=0.5))*0.25+SUMPRODUCT((R198:R198="○")*($AC198:$AC198=0.1))*0.05+SUMPRODUCT((R198:R198="◎")*($AC198:$AC198=1))+SUMPRODUCT((R198:R198="◎")*($AC198:$AC198=0.5)*0.5)+SUMPRODUCT((R198:R198="◎")*($AC198:$AC198=0.1))*0.1)</f>
        <v>0</v>
      </c>
      <c r="S199" s="278">
        <f t="shared" ref="S199" si="552">(SUMPRODUCT((S198:S198="○")*($AC198:$AC198=1))*0.5+SUMPRODUCT((S198:S198="○")*($AC198:$AC198=0.5))*0.25+SUMPRODUCT((S198:S198="○")*($AC198:$AC198=0.1))*0.05+SUMPRODUCT((S198:S198="◎")*($AC198:$AC198=1))+SUMPRODUCT((S198:S198="◎")*($AC198:$AC198=0.5)*0.5)+SUMPRODUCT((S198:S198="◎")*($AC198:$AC198=0.1))*0.1)</f>
        <v>0</v>
      </c>
      <c r="T199" s="278">
        <f t="shared" ref="T199" si="553">(SUMPRODUCT((T198:T198="○")*($AC198:$AC198=1))*0.5+SUMPRODUCT((T198:T198="○")*($AC198:$AC198=0.5))*0.25+SUMPRODUCT((T198:T198="○")*($AC198:$AC198=0.1))*0.05+SUMPRODUCT((T198:T198="◎")*($AC198:$AC198=1))+SUMPRODUCT((T198:T198="◎")*($AC198:$AC198=0.5)*0.5)+SUMPRODUCT((T198:T198="◎")*($AC198:$AC198=0.1))*0.1)</f>
        <v>0</v>
      </c>
      <c r="U199" s="278">
        <f t="shared" ref="U199" si="554">(SUMPRODUCT((U198:U198="○")*($AC198:$AC198=1))*0.5+SUMPRODUCT((U198:U198="○")*($AC198:$AC198=0.5))*0.25+SUMPRODUCT((U198:U198="○")*($AC198:$AC198=0.1))*0.05+SUMPRODUCT((U198:U198="◎")*($AC198:$AC198=1))+SUMPRODUCT((U198:U198="◎")*($AC198:$AC198=0.5)*0.5)+SUMPRODUCT((U198:U198="◎")*($AC198:$AC198=0.1))*0.1)</f>
        <v>0</v>
      </c>
      <c r="V199" s="278">
        <f t="shared" ref="V199" si="555">(SUMPRODUCT((V198:V198="○")*($AC198:$AC198=1))*0.5+SUMPRODUCT((V198:V198="○")*($AC198:$AC198=0.5))*0.25+SUMPRODUCT((V198:V198="○")*($AC198:$AC198=0.1))*0.05+SUMPRODUCT((V198:V198="◎")*($AC198:$AC198=1))+SUMPRODUCT((V198:V198="◎")*($AC198:$AC198=0.5)*0.5)+SUMPRODUCT((V198:V198="◎")*($AC198:$AC198=0.1))*0.1)</f>
        <v>0</v>
      </c>
      <c r="W199" s="278">
        <f t="shared" ref="W199" si="556">(SUMPRODUCT((W198:W198="○")*($AC198:$AC198=1))*0.5+SUMPRODUCT((W198:W198="○")*($AC198:$AC198=0.5))*0.25+SUMPRODUCT((W198:W198="○")*($AC198:$AC198=0.1))*0.05+SUMPRODUCT((W198:W198="◎")*($AC198:$AC198=1))+SUMPRODUCT((W198:W198="◎")*($AC198:$AC198=0.5)*0.5)+SUMPRODUCT((W198:W198="◎")*($AC198:$AC198=0.1))*0.1)</f>
        <v>0</v>
      </c>
      <c r="X199" s="278">
        <f t="shared" ref="X199" si="557">(SUMPRODUCT((X198:X198="○")*($AC198:$AC198=1))*0.5+SUMPRODUCT((X198:X198="○")*($AC198:$AC198=0.5))*0.25+SUMPRODUCT((X198:X198="○")*($AC198:$AC198=0.1))*0.05+SUMPRODUCT((X198:X198="◎")*($AC198:$AC198=1))+SUMPRODUCT((X198:X198="◎")*($AC198:$AC198=0.5)*0.5)+SUMPRODUCT((X198:X198="◎")*($AC198:$AC198=0.1))*0.1)</f>
        <v>0</v>
      </c>
      <c r="Y199" s="138"/>
      <c r="Z199" s="138"/>
      <c r="AA199" s="138"/>
      <c r="AB199" s="104"/>
      <c r="AC199" s="95" t="str">
        <f t="shared" ref="AC199" si="558">IF(B199="○",1,IF(B199="△",0.5,IF(B199="×",0.1,"")))</f>
        <v/>
      </c>
      <c r="AD199" s="95"/>
      <c r="AE199" s="101">
        <f>SUBTOTAL(9,AE198:AE198)</f>
        <v>1</v>
      </c>
      <c r="AF199" s="101"/>
      <c r="AG199" s="102"/>
      <c r="AH199" s="101">
        <f>SUM(AH198:AH198)</f>
        <v>2</v>
      </c>
      <c r="AI199" s="163">
        <f>IF(AE199=0,"",SUM(H199:X199)/AH199)</f>
        <v>0</v>
      </c>
      <c r="AJ199" s="101"/>
      <c r="AK199" s="101"/>
      <c r="AL199" s="211">
        <f>IFERROR(H199/((SUMPRODUCT((H198:H198="○")*($AC198:$AC198=1))*0.5+SUMPRODUCT((H198:H198="○")*($AC198:$AC198=0.5))*0.5+SUMPRODUCT((H198:H198="○")*($AC198:$AC198=0.1))*0.5+SUMPRODUCT((H198:H198="◎")*($AC198:$AC198=1))+SUMPRODUCT((H198:H198="◎")*($AC198:$AC198=0.5)*0.5)+SUMPRODUCT((H198:H198="◎")*($AC198:$AC198=0.1))*0.1)),0)</f>
        <v>0</v>
      </c>
      <c r="AM199" s="211">
        <f t="shared" ref="AM199" si="559">IFERROR(I199/((SUMPRODUCT((I198:I198="○")*($AC198:$AC198=1))*0.5+SUMPRODUCT((I198:I198="○")*($AC198:$AC198=0.5))*0.5+SUMPRODUCT((I198:I198="○")*($AC198:$AC198=0.1))*0.5+SUMPRODUCT((I198:I198="◎")*($AC198:$AC198=1))+SUMPRODUCT((I198:I198="◎")*($AC198:$AC198=0.5)*0.5)+SUMPRODUCT((I198:I198="◎")*($AC198:$AC198=0.1))*0.1)),0)</f>
        <v>0</v>
      </c>
      <c r="AN199" s="211">
        <f t="shared" ref="AN199" si="560">IFERROR(J199/((SUMPRODUCT((J198:J198="○")*($AC198:$AC198=1))*0.5+SUMPRODUCT((J198:J198="○")*($AC198:$AC198=0.5))*0.5+SUMPRODUCT((J198:J198="○")*($AC198:$AC198=0.1))*0.5+SUMPRODUCT((J198:J198="◎")*($AC198:$AC198=1))+SUMPRODUCT((J198:J198="◎")*($AC198:$AC198=0.5)*0.5)+SUMPRODUCT((J198:J198="◎")*($AC198:$AC198=0.1))*0.1)),0)</f>
        <v>0</v>
      </c>
      <c r="AO199" s="211">
        <f t="shared" ref="AO199" si="561">IFERROR(K199/((SUMPRODUCT((K198:K198="○")*($AC198:$AC198=1))*0.5+SUMPRODUCT((K198:K198="○")*($AC198:$AC198=0.5))*0.5+SUMPRODUCT((K198:K198="○")*($AC198:$AC198=0.1))*0.5+SUMPRODUCT((K198:K198="◎")*($AC198:$AC198=1))+SUMPRODUCT((K198:K198="◎")*($AC198:$AC198=0.5)*0.5)+SUMPRODUCT((K198:K198="◎")*($AC198:$AC198=0.1))*0.1)),0)</f>
        <v>0</v>
      </c>
      <c r="AP199" s="211">
        <f t="shared" ref="AP199" si="562">IFERROR(L199/((SUMPRODUCT((L198:L198="○")*($AC198:$AC198=1))*0.5+SUMPRODUCT((L198:L198="○")*($AC198:$AC198=0.5))*0.5+SUMPRODUCT((L198:L198="○")*($AC198:$AC198=0.1))*0.5+SUMPRODUCT((L198:L198="◎")*($AC198:$AC198=1))+SUMPRODUCT((L198:L198="◎")*($AC198:$AC198=0.5)*0.5)+SUMPRODUCT((L198:L198="◎")*($AC198:$AC198=0.1))*0.1)),0)</f>
        <v>0</v>
      </c>
      <c r="AQ199" s="211">
        <f t="shared" ref="AQ199" si="563">IFERROR(M199/((SUMPRODUCT((M198:M198="○")*($AC198:$AC198=1))*0.5+SUMPRODUCT((M198:M198="○")*($AC198:$AC198=0.5))*0.5+SUMPRODUCT((M198:M198="○")*($AC198:$AC198=0.1))*0.5+SUMPRODUCT((M198:M198="◎")*($AC198:$AC198=1))+SUMPRODUCT((M198:M198="◎")*($AC198:$AC198=0.5)*0.5)+SUMPRODUCT((M198:M198="◎")*($AC198:$AC198=0.1))*0.1)),0)</f>
        <v>0</v>
      </c>
      <c r="AR199" s="211">
        <f t="shared" ref="AR199" si="564">IFERROR(N199/((SUMPRODUCT((N198:N198="○")*($AC198:$AC198=1))*0.5+SUMPRODUCT((N198:N198="○")*($AC198:$AC198=0.5))*0.5+SUMPRODUCT((N198:N198="○")*($AC198:$AC198=0.1))*0.5+SUMPRODUCT((N198:N198="◎")*($AC198:$AC198=1))+SUMPRODUCT((N198:N198="◎")*($AC198:$AC198=0.5)*0.5)+SUMPRODUCT((N198:N198="◎")*($AC198:$AC198=0.1))*0.1)),0)</f>
        <v>0</v>
      </c>
      <c r="AS199" s="211">
        <f t="shared" ref="AS199" si="565">IFERROR(O199/((SUMPRODUCT((O198:O198="○")*($AC198:$AC198=1))*0.5+SUMPRODUCT((O198:O198="○")*($AC198:$AC198=0.5))*0.5+SUMPRODUCT((O198:O198="○")*($AC198:$AC198=0.1))*0.5+SUMPRODUCT((O198:O198="◎")*($AC198:$AC198=1))+SUMPRODUCT((O198:O198="◎")*($AC198:$AC198=0.5)*0.5)+SUMPRODUCT((O198:O198="◎")*($AC198:$AC198=0.1))*0.1)),0)</f>
        <v>0</v>
      </c>
      <c r="AT199" s="211">
        <f t="shared" ref="AT199" si="566">IFERROR(P199/((SUMPRODUCT((P198:P198="○")*($AC198:$AC198=1))*0.5+SUMPRODUCT((P198:P198="○")*($AC198:$AC198=0.5))*0.5+SUMPRODUCT((P198:P198="○")*($AC198:$AC198=0.1))*0.5+SUMPRODUCT((P198:P198="◎")*($AC198:$AC198=1))+SUMPRODUCT((P198:P198="◎")*($AC198:$AC198=0.5)*0.5)+SUMPRODUCT((P198:P198="◎")*($AC198:$AC198=0.1))*0.1)),0)</f>
        <v>0</v>
      </c>
      <c r="AU199" s="211">
        <f t="shared" ref="AU199" si="567">IFERROR(Q199/((SUMPRODUCT((Q198:Q198="○")*($AC198:$AC198=1))*0.5+SUMPRODUCT((Q198:Q198="○")*($AC198:$AC198=0.5))*0.5+SUMPRODUCT((Q198:Q198="○")*($AC198:$AC198=0.1))*0.5+SUMPRODUCT((Q198:Q198="◎")*($AC198:$AC198=1))+SUMPRODUCT((Q198:Q198="◎")*($AC198:$AC198=0.5)*0.5)+SUMPRODUCT((Q198:Q198="◎")*($AC198:$AC198=0.1))*0.1)),0)</f>
        <v>0</v>
      </c>
      <c r="AV199" s="211">
        <f t="shared" ref="AV199" si="568">IFERROR(R199/((SUMPRODUCT((R198:R198="○")*($AC198:$AC198=1))*0.5+SUMPRODUCT((R198:R198="○")*($AC198:$AC198=0.5))*0.5+SUMPRODUCT((R198:R198="○")*($AC198:$AC198=0.1))*0.5+SUMPRODUCT((R198:R198="◎")*($AC198:$AC198=1))+SUMPRODUCT((R198:R198="◎")*($AC198:$AC198=0.5)*0.5)+SUMPRODUCT((R198:R198="◎")*($AC198:$AC198=0.1))*0.1)),0)</f>
        <v>0</v>
      </c>
      <c r="AW199" s="211">
        <f t="shared" ref="AW199" si="569">IFERROR(S199/((SUMPRODUCT((S198:S198="○")*($AC198:$AC198=1))*0.5+SUMPRODUCT((S198:S198="○")*($AC198:$AC198=0.5))*0.5+SUMPRODUCT((S198:S198="○")*($AC198:$AC198=0.1))*0.5+SUMPRODUCT((S198:S198="◎")*($AC198:$AC198=1))+SUMPRODUCT((S198:S198="◎")*($AC198:$AC198=0.5)*0.5)+SUMPRODUCT((S198:S198="◎")*($AC198:$AC198=0.1))*0.1)),0)</f>
        <v>0</v>
      </c>
      <c r="AX199" s="211">
        <f t="shared" ref="AX199" si="570">IFERROR(T199/((SUMPRODUCT((T198:T198="○")*($AC198:$AC198=1))*0.5+SUMPRODUCT((T198:T198="○")*($AC198:$AC198=0.5))*0.5+SUMPRODUCT((T198:T198="○")*($AC198:$AC198=0.1))*0.5+SUMPRODUCT((T198:T198="◎")*($AC198:$AC198=1))+SUMPRODUCT((T198:T198="◎")*($AC198:$AC198=0.5)*0.5)+SUMPRODUCT((T198:T198="◎")*($AC198:$AC198=0.1))*0.1)),0)</f>
        <v>0</v>
      </c>
      <c r="AY199" s="211">
        <f t="shared" ref="AY199" si="571">IFERROR(U199/((SUMPRODUCT((U198:U198="○")*($AC198:$AC198=1))*0.5+SUMPRODUCT((U198:U198="○")*($AC198:$AC198=0.5))*0.5+SUMPRODUCT((U198:U198="○")*($AC198:$AC198=0.1))*0.5+SUMPRODUCT((U198:U198="◎")*($AC198:$AC198=1))+SUMPRODUCT((U198:U198="◎")*($AC198:$AC198=0.5)*0.5)+SUMPRODUCT((U198:U198="◎")*($AC198:$AC198=0.1))*0.1)),0)</f>
        <v>0</v>
      </c>
      <c r="AZ199" s="211">
        <f t="shared" ref="AZ199" si="572">IFERROR(V199/((SUMPRODUCT((V198:V198="○")*($AC198:$AC198=1))*0.5+SUMPRODUCT((V198:V198="○")*($AC198:$AC198=0.5))*0.5+SUMPRODUCT((V198:V198="○")*($AC198:$AC198=0.1))*0.5+SUMPRODUCT((V198:V198="◎")*($AC198:$AC198=1))+SUMPRODUCT((V198:V198="◎")*($AC198:$AC198=0.5)*0.5)+SUMPRODUCT((V198:V198="◎")*($AC198:$AC198=0.1))*0.1)),0)</f>
        <v>0</v>
      </c>
      <c r="BA199" s="211">
        <f t="shared" ref="BA199" si="573">IFERROR(W199/((SUMPRODUCT((W198:W198="○")*($AC198:$AC198=1))*0.5+SUMPRODUCT((W198:W198="○")*($AC198:$AC198=0.5))*0.5+SUMPRODUCT((W198:W198="○")*($AC198:$AC198=0.1))*0.5+SUMPRODUCT((W198:W198="◎")*($AC198:$AC198=1))+SUMPRODUCT((W198:W198="◎")*($AC198:$AC198=0.5)*0.5)+SUMPRODUCT((W198:W198="◎")*($AC198:$AC198=0.1))*0.1)),0)</f>
        <v>0</v>
      </c>
      <c r="BB199" s="211">
        <f t="shared" ref="BB199" si="574">IFERROR(X199/((SUMPRODUCT((X198:X198="○")*($AC198:$AC198=1))*0.5+SUMPRODUCT((X198:X198="○")*($AC198:$AC198=0.5))*0.5+SUMPRODUCT((X198:X198="○")*($AC198:$AC198=0.1))*0.5+SUMPRODUCT((X198:X198="◎")*($AC198:$AC198=1))+SUMPRODUCT((X198:X198="◎")*($AC198:$AC198=0.5)*0.5)+SUMPRODUCT((X198:X198="◎")*($AC198:$AC198=0.1))*0.1)),0)</f>
        <v>0</v>
      </c>
    </row>
    <row r="200" spans="2:54" ht="27" customHeight="1">
      <c r="B200" s="67">
        <f>取組ﾁｪｯｸｼｰﾄ改訂版!B200</f>
        <v>0</v>
      </c>
      <c r="C200" s="14"/>
      <c r="D200" s="15" t="s">
        <v>116</v>
      </c>
      <c r="E200" s="68" t="s">
        <v>373</v>
      </c>
      <c r="F200" s="69"/>
      <c r="G200" s="69"/>
      <c r="H200" s="286"/>
      <c r="I200" s="286"/>
      <c r="J200" s="288" t="s">
        <v>160</v>
      </c>
      <c r="K200" s="288"/>
      <c r="L200" s="288"/>
      <c r="M200" s="288"/>
      <c r="N200" s="288"/>
      <c r="O200" s="288"/>
      <c r="P200" s="288"/>
      <c r="Q200" s="288"/>
      <c r="R200" s="288" t="s">
        <v>393</v>
      </c>
      <c r="S200" s="288" t="s">
        <v>160</v>
      </c>
      <c r="T200" s="288" t="s">
        <v>160</v>
      </c>
      <c r="U200" s="288" t="s">
        <v>160</v>
      </c>
      <c r="V200" s="288" t="s">
        <v>160</v>
      </c>
      <c r="W200" s="286"/>
      <c r="X200" s="286"/>
      <c r="Y200" s="137"/>
      <c r="Z200" s="137"/>
      <c r="AA200" s="137"/>
      <c r="AB200" s="103"/>
      <c r="AC200" s="95" t="str">
        <f t="shared" si="208"/>
        <v/>
      </c>
      <c r="AD200" s="95">
        <f>SUM(AC200:AC203)</f>
        <v>0</v>
      </c>
      <c r="AE200" s="95">
        <f t="shared" ref="AE200:AE203" si="575">COUNTIF(B200,"○")+COUNTIF(B200,"△")+COUNTIF(B200,"×")+COUNTIF(B200,0)</f>
        <v>1</v>
      </c>
      <c r="AF200" s="95">
        <f>SUM(AE200:AE203)</f>
        <v>4</v>
      </c>
      <c r="AG200" s="99">
        <f>AD200/AF200</f>
        <v>0</v>
      </c>
      <c r="AH200" s="95">
        <f t="shared" ref="AH200:AH220" si="576">SUMPRODUCT((H200:X200="○")*($AE200=1))*0.5+SUMPRODUCT((H200:X200="◎")*($AE200=1))</f>
        <v>3.5</v>
      </c>
    </row>
    <row r="201" spans="2:54" ht="27" customHeight="1">
      <c r="B201" s="67">
        <f>取組ﾁｪｯｸｼｰﾄ改訂版!B201</f>
        <v>0</v>
      </c>
      <c r="C201" s="14"/>
      <c r="D201" s="15" t="s">
        <v>179</v>
      </c>
      <c r="E201" s="71"/>
      <c r="F201" s="70"/>
      <c r="G201" s="70"/>
      <c r="H201" s="286"/>
      <c r="I201" s="286"/>
      <c r="J201" s="288" t="s">
        <v>160</v>
      </c>
      <c r="K201" s="288"/>
      <c r="L201" s="288"/>
      <c r="M201" s="288"/>
      <c r="N201" s="288"/>
      <c r="O201" s="288"/>
      <c r="P201" s="288"/>
      <c r="Q201" s="288"/>
      <c r="R201" s="288" t="s">
        <v>393</v>
      </c>
      <c r="S201" s="288" t="s">
        <v>160</v>
      </c>
      <c r="T201" s="288" t="s">
        <v>160</v>
      </c>
      <c r="U201" s="288" t="s">
        <v>160</v>
      </c>
      <c r="V201" s="288" t="s">
        <v>160</v>
      </c>
      <c r="W201" s="286"/>
      <c r="X201" s="286"/>
      <c r="Y201" s="137"/>
      <c r="Z201" s="137"/>
      <c r="AA201" s="137"/>
      <c r="AB201" s="103"/>
      <c r="AC201" s="95" t="str">
        <f t="shared" si="208"/>
        <v/>
      </c>
      <c r="AE201" s="95">
        <f t="shared" si="575"/>
        <v>1</v>
      </c>
      <c r="AH201" s="95">
        <f t="shared" si="576"/>
        <v>3.5</v>
      </c>
    </row>
    <row r="202" spans="2:54" ht="27" customHeight="1">
      <c r="B202" s="67">
        <f>取組ﾁｪｯｸｼｰﾄ改訂版!B202</f>
        <v>0</v>
      </c>
      <c r="C202" s="14"/>
      <c r="D202" s="15" t="s">
        <v>349</v>
      </c>
      <c r="E202" s="71"/>
      <c r="F202" s="70"/>
      <c r="G202" s="70"/>
      <c r="H202" s="286"/>
      <c r="I202" s="286"/>
      <c r="J202" s="288" t="s">
        <v>160</v>
      </c>
      <c r="K202" s="288"/>
      <c r="L202" s="288"/>
      <c r="M202" s="288"/>
      <c r="N202" s="288"/>
      <c r="O202" s="288"/>
      <c r="P202" s="288"/>
      <c r="Q202" s="288"/>
      <c r="R202" s="288" t="s">
        <v>393</v>
      </c>
      <c r="S202" s="288" t="s">
        <v>160</v>
      </c>
      <c r="T202" s="288" t="s">
        <v>160</v>
      </c>
      <c r="U202" s="288" t="s">
        <v>160</v>
      </c>
      <c r="V202" s="288" t="s">
        <v>160</v>
      </c>
      <c r="W202" s="286"/>
      <c r="X202" s="286"/>
      <c r="Y202" s="137"/>
      <c r="Z202" s="137"/>
      <c r="AA202" s="137"/>
      <c r="AB202" s="103"/>
      <c r="AC202" s="95" t="str">
        <f t="shared" si="208"/>
        <v/>
      </c>
      <c r="AE202" s="95">
        <f t="shared" si="575"/>
        <v>1</v>
      </c>
      <c r="AH202" s="95">
        <f t="shared" si="576"/>
        <v>3.5</v>
      </c>
    </row>
    <row r="203" spans="2:54" ht="27" customHeight="1">
      <c r="B203" s="67">
        <f>取組ﾁｪｯｸｼｰﾄ改訂版!B203</f>
        <v>0</v>
      </c>
      <c r="C203" s="9"/>
      <c r="D203" s="10" t="s">
        <v>350</v>
      </c>
      <c r="E203" s="72"/>
      <c r="F203" s="73"/>
      <c r="G203" s="73"/>
      <c r="H203" s="286"/>
      <c r="I203" s="286"/>
      <c r="J203" s="288" t="s">
        <v>160</v>
      </c>
      <c r="K203" s="288"/>
      <c r="L203" s="288"/>
      <c r="M203" s="288"/>
      <c r="N203" s="288"/>
      <c r="O203" s="288"/>
      <c r="P203" s="288"/>
      <c r="Q203" s="288"/>
      <c r="R203" s="288" t="s">
        <v>393</v>
      </c>
      <c r="S203" s="288" t="s">
        <v>160</v>
      </c>
      <c r="T203" s="288" t="s">
        <v>160</v>
      </c>
      <c r="U203" s="288" t="s">
        <v>160</v>
      </c>
      <c r="V203" s="288" t="s">
        <v>160</v>
      </c>
      <c r="W203" s="286"/>
      <c r="X203" s="286"/>
      <c r="Y203" s="137"/>
      <c r="Z203" s="137"/>
      <c r="AA203" s="137"/>
      <c r="AB203" s="103"/>
      <c r="AC203" s="95" t="str">
        <f t="shared" ref="AC203:AC252" si="577">IF(B203="○",1,IF(B203="△",0.5,IF(B203="×",0.1,"")))</f>
        <v/>
      </c>
      <c r="AE203" s="95">
        <f t="shared" si="575"/>
        <v>1</v>
      </c>
      <c r="AH203" s="95">
        <f t="shared" si="576"/>
        <v>3.5</v>
      </c>
    </row>
    <row r="204" spans="2:54" s="3" customFormat="1" ht="27" customHeight="1">
      <c r="B204" s="3" t="str">
        <f>取組ﾁｪｯｸｼｰﾄ改訂版!B204</f>
        <v>5 環境対応のための組織体制整備</v>
      </c>
      <c r="D204" s="4"/>
      <c r="E204" s="74"/>
      <c r="F204" s="74"/>
      <c r="G204" s="74"/>
      <c r="H204" s="277">
        <f t="shared" ref="H204:X204" si="578">(SUMPRODUCT((H200:H203="○")*($AC200:$AC203=1))*0.5+SUMPRODUCT((H200:H203="○")*($AC200:$AC203=0.5))*0.25+SUMPRODUCT((H200:H203="○")*($AC200:$AC203=0.1))*0.05+SUMPRODUCT((H200:H203="◎")*($AC200:$AC203=1))+SUMPRODUCT((H200:H203="◎")*($AC200:$AC203=0.5)*0.5)+SUMPRODUCT((H200:H203="◎")*($AC200:$AC203=0.1))*0.1)</f>
        <v>0</v>
      </c>
      <c r="I204" s="277">
        <f t="shared" si="578"/>
        <v>0</v>
      </c>
      <c r="J204" s="277">
        <f t="shared" si="578"/>
        <v>0</v>
      </c>
      <c r="K204" s="277">
        <f t="shared" si="578"/>
        <v>0</v>
      </c>
      <c r="L204" s="277">
        <f t="shared" si="578"/>
        <v>0</v>
      </c>
      <c r="M204" s="277">
        <f t="shared" si="578"/>
        <v>0</v>
      </c>
      <c r="N204" s="277">
        <f t="shared" si="578"/>
        <v>0</v>
      </c>
      <c r="O204" s="277">
        <f t="shared" si="578"/>
        <v>0</v>
      </c>
      <c r="P204" s="277">
        <f t="shared" si="578"/>
        <v>0</v>
      </c>
      <c r="Q204" s="277">
        <f t="shared" si="578"/>
        <v>0</v>
      </c>
      <c r="R204" s="277">
        <f t="shared" si="578"/>
        <v>0</v>
      </c>
      <c r="S204" s="277">
        <f t="shared" si="578"/>
        <v>0</v>
      </c>
      <c r="T204" s="277">
        <f t="shared" si="578"/>
        <v>0</v>
      </c>
      <c r="U204" s="277">
        <f t="shared" si="578"/>
        <v>0</v>
      </c>
      <c r="V204" s="277">
        <f t="shared" si="578"/>
        <v>0</v>
      </c>
      <c r="W204" s="277">
        <f t="shared" si="578"/>
        <v>0</v>
      </c>
      <c r="X204" s="277">
        <f t="shared" si="578"/>
        <v>0</v>
      </c>
      <c r="Y204" s="138"/>
      <c r="Z204" s="138"/>
      <c r="AA204" s="138"/>
      <c r="AB204" s="104"/>
      <c r="AC204" s="95" t="str">
        <f t="shared" si="577"/>
        <v/>
      </c>
      <c r="AD204" s="95"/>
      <c r="AE204" s="101">
        <f>SUBTOTAL(9,AE200:AE203)</f>
        <v>4</v>
      </c>
      <c r="AF204" s="101"/>
      <c r="AG204" s="102"/>
      <c r="AH204" s="101">
        <f>SUM(AH200:AH203)</f>
        <v>14</v>
      </c>
      <c r="AI204" s="163">
        <f>IF(AE204=0,"",SUM(H204:X204)/AH204)</f>
        <v>0</v>
      </c>
      <c r="AJ204" s="101"/>
      <c r="AK204" s="101"/>
      <c r="AL204" s="211">
        <f>IFERROR(H204/((SUMPRODUCT((H200:H203="○")*($AC200:$AC203=1))*0.5+SUMPRODUCT((H200:H203="○")*($AC200:$AC203=0.5))*0.5+SUMPRODUCT((H200:H203="○")*($AC200:$AC203=0.1))*0.5+SUMPRODUCT((H200:H203="◎")*($AC200:$AC203=1))+SUMPRODUCT((H200:H203="◎")*($AC200:$AC203=0.5)*0.5)+SUMPRODUCT((H200:H203="◎")*($AC200:$AC203=0.1))*0.1)),0)</f>
        <v>0</v>
      </c>
      <c r="AM204" s="211">
        <f t="shared" ref="AM204" si="579">IFERROR(I204/((SUMPRODUCT((I200:I203="○")*($AC200:$AC203=1))*0.5+SUMPRODUCT((I200:I203="○")*($AC200:$AC203=0.5))*0.5+SUMPRODUCT((I200:I203="○")*($AC200:$AC203=0.1))*0.5+SUMPRODUCT((I200:I203="◎")*($AC200:$AC203=1))+SUMPRODUCT((I200:I203="◎")*($AC200:$AC203=0.5)*0.5)+SUMPRODUCT((I200:I203="◎")*($AC200:$AC203=0.1))*0.1)),0)</f>
        <v>0</v>
      </c>
      <c r="AN204" s="211">
        <f t="shared" ref="AN204" si="580">IFERROR(J204/((SUMPRODUCT((J200:J203="○")*($AC200:$AC203=1))*0.5+SUMPRODUCT((J200:J203="○")*($AC200:$AC203=0.5))*0.5+SUMPRODUCT((J200:J203="○")*($AC200:$AC203=0.1))*0.5+SUMPRODUCT((J200:J203="◎")*($AC200:$AC203=1))+SUMPRODUCT((J200:J203="◎")*($AC200:$AC203=0.5)*0.5)+SUMPRODUCT((J200:J203="◎")*($AC200:$AC203=0.1))*0.1)),0)</f>
        <v>0</v>
      </c>
      <c r="AO204" s="211">
        <f t="shared" ref="AO204" si="581">IFERROR(K204/((SUMPRODUCT((K200:K203="○")*($AC200:$AC203=1))*0.5+SUMPRODUCT((K200:K203="○")*($AC200:$AC203=0.5))*0.5+SUMPRODUCT((K200:K203="○")*($AC200:$AC203=0.1))*0.5+SUMPRODUCT((K200:K203="◎")*($AC200:$AC203=1))+SUMPRODUCT((K200:K203="◎")*($AC200:$AC203=0.5)*0.5)+SUMPRODUCT((K200:K203="◎")*($AC200:$AC203=0.1))*0.1)),0)</f>
        <v>0</v>
      </c>
      <c r="AP204" s="211">
        <f t="shared" ref="AP204" si="582">IFERROR(L204/((SUMPRODUCT((L200:L203="○")*($AC200:$AC203=1))*0.5+SUMPRODUCT((L200:L203="○")*($AC200:$AC203=0.5))*0.5+SUMPRODUCT((L200:L203="○")*($AC200:$AC203=0.1))*0.5+SUMPRODUCT((L200:L203="◎")*($AC200:$AC203=1))+SUMPRODUCT((L200:L203="◎")*($AC200:$AC203=0.5)*0.5)+SUMPRODUCT((L200:L203="◎")*($AC200:$AC203=0.1))*0.1)),0)</f>
        <v>0</v>
      </c>
      <c r="AQ204" s="211">
        <f t="shared" ref="AQ204" si="583">IFERROR(M204/((SUMPRODUCT((M200:M203="○")*($AC200:$AC203=1))*0.5+SUMPRODUCT((M200:M203="○")*($AC200:$AC203=0.5))*0.5+SUMPRODUCT((M200:M203="○")*($AC200:$AC203=0.1))*0.5+SUMPRODUCT((M200:M203="◎")*($AC200:$AC203=1))+SUMPRODUCT((M200:M203="◎")*($AC200:$AC203=0.5)*0.5)+SUMPRODUCT((M200:M203="◎")*($AC200:$AC203=0.1))*0.1)),0)</f>
        <v>0</v>
      </c>
      <c r="AR204" s="211">
        <f t="shared" ref="AR204" si="584">IFERROR(N204/((SUMPRODUCT((N200:N203="○")*($AC200:$AC203=1))*0.5+SUMPRODUCT((N200:N203="○")*($AC200:$AC203=0.5))*0.5+SUMPRODUCT((N200:N203="○")*($AC200:$AC203=0.1))*0.5+SUMPRODUCT((N200:N203="◎")*($AC200:$AC203=1))+SUMPRODUCT((N200:N203="◎")*($AC200:$AC203=0.5)*0.5)+SUMPRODUCT((N200:N203="◎")*($AC200:$AC203=0.1))*0.1)),0)</f>
        <v>0</v>
      </c>
      <c r="AS204" s="211">
        <f t="shared" ref="AS204" si="585">IFERROR(O204/((SUMPRODUCT((O200:O203="○")*($AC200:$AC203=1))*0.5+SUMPRODUCT((O200:O203="○")*($AC200:$AC203=0.5))*0.5+SUMPRODUCT((O200:O203="○")*($AC200:$AC203=0.1))*0.5+SUMPRODUCT((O200:O203="◎")*($AC200:$AC203=1))+SUMPRODUCT((O200:O203="◎")*($AC200:$AC203=0.5)*0.5)+SUMPRODUCT((O200:O203="◎")*($AC200:$AC203=0.1))*0.1)),0)</f>
        <v>0</v>
      </c>
      <c r="AT204" s="211">
        <f t="shared" ref="AT204" si="586">IFERROR(P204/((SUMPRODUCT((P200:P203="○")*($AC200:$AC203=1))*0.5+SUMPRODUCT((P200:P203="○")*($AC200:$AC203=0.5))*0.5+SUMPRODUCT((P200:P203="○")*($AC200:$AC203=0.1))*0.5+SUMPRODUCT((P200:P203="◎")*($AC200:$AC203=1))+SUMPRODUCT((P200:P203="◎")*($AC200:$AC203=0.5)*0.5)+SUMPRODUCT((P200:P203="◎")*($AC200:$AC203=0.1))*0.1)),0)</f>
        <v>0</v>
      </c>
      <c r="AU204" s="211">
        <f t="shared" ref="AU204" si="587">IFERROR(Q204/((SUMPRODUCT((Q200:Q203="○")*($AC200:$AC203=1))*0.5+SUMPRODUCT((Q200:Q203="○")*($AC200:$AC203=0.5))*0.5+SUMPRODUCT((Q200:Q203="○")*($AC200:$AC203=0.1))*0.5+SUMPRODUCT((Q200:Q203="◎")*($AC200:$AC203=1))+SUMPRODUCT((Q200:Q203="◎")*($AC200:$AC203=0.5)*0.5)+SUMPRODUCT((Q200:Q203="◎")*($AC200:$AC203=0.1))*0.1)),0)</f>
        <v>0</v>
      </c>
      <c r="AV204" s="211">
        <f t="shared" ref="AV204" si="588">IFERROR(R204/((SUMPRODUCT((R200:R203="○")*($AC200:$AC203=1))*0.5+SUMPRODUCT((R200:R203="○")*($AC200:$AC203=0.5))*0.5+SUMPRODUCT((R200:R203="○")*($AC200:$AC203=0.1))*0.5+SUMPRODUCT((R200:R203="◎")*($AC200:$AC203=1))+SUMPRODUCT((R200:R203="◎")*($AC200:$AC203=0.5)*0.5)+SUMPRODUCT((R200:R203="◎")*($AC200:$AC203=0.1))*0.1)),0)</f>
        <v>0</v>
      </c>
      <c r="AW204" s="211">
        <f t="shared" ref="AW204" si="589">IFERROR(S204/((SUMPRODUCT((S200:S203="○")*($AC200:$AC203=1))*0.5+SUMPRODUCT((S200:S203="○")*($AC200:$AC203=0.5))*0.5+SUMPRODUCT((S200:S203="○")*($AC200:$AC203=0.1))*0.5+SUMPRODUCT((S200:S203="◎")*($AC200:$AC203=1))+SUMPRODUCT((S200:S203="◎")*($AC200:$AC203=0.5)*0.5)+SUMPRODUCT((S200:S203="◎")*($AC200:$AC203=0.1))*0.1)),0)</f>
        <v>0</v>
      </c>
      <c r="AX204" s="211">
        <f t="shared" ref="AX204" si="590">IFERROR(T204/((SUMPRODUCT((T200:T203="○")*($AC200:$AC203=1))*0.5+SUMPRODUCT((T200:T203="○")*($AC200:$AC203=0.5))*0.5+SUMPRODUCT((T200:T203="○")*($AC200:$AC203=0.1))*0.5+SUMPRODUCT((T200:T203="◎")*($AC200:$AC203=1))+SUMPRODUCT((T200:T203="◎")*($AC200:$AC203=0.5)*0.5)+SUMPRODUCT((T200:T203="◎")*($AC200:$AC203=0.1))*0.1)),0)</f>
        <v>0</v>
      </c>
      <c r="AY204" s="211">
        <f t="shared" ref="AY204" si="591">IFERROR(U204/((SUMPRODUCT((U200:U203="○")*($AC200:$AC203=1))*0.5+SUMPRODUCT((U200:U203="○")*($AC200:$AC203=0.5))*0.5+SUMPRODUCT((U200:U203="○")*($AC200:$AC203=0.1))*0.5+SUMPRODUCT((U200:U203="◎")*($AC200:$AC203=1))+SUMPRODUCT((U200:U203="◎")*($AC200:$AC203=0.5)*0.5)+SUMPRODUCT((U200:U203="◎")*($AC200:$AC203=0.1))*0.1)),0)</f>
        <v>0</v>
      </c>
      <c r="AZ204" s="211">
        <f t="shared" ref="AZ204" si="592">IFERROR(V204/((SUMPRODUCT((V200:V203="○")*($AC200:$AC203=1))*0.5+SUMPRODUCT((V200:V203="○")*($AC200:$AC203=0.5))*0.5+SUMPRODUCT((V200:V203="○")*($AC200:$AC203=0.1))*0.5+SUMPRODUCT((V200:V203="◎")*($AC200:$AC203=1))+SUMPRODUCT((V200:V203="◎")*($AC200:$AC203=0.5)*0.5)+SUMPRODUCT((V200:V203="◎")*($AC200:$AC203=0.1))*0.1)),0)</f>
        <v>0</v>
      </c>
      <c r="BA204" s="211">
        <f t="shared" ref="BA204" si="593">IFERROR(W204/((SUMPRODUCT((W200:W203="○")*($AC200:$AC203=1))*0.5+SUMPRODUCT((W200:W203="○")*($AC200:$AC203=0.5))*0.5+SUMPRODUCT((W200:W203="○")*($AC200:$AC203=0.1))*0.5+SUMPRODUCT((W200:W203="◎")*($AC200:$AC203=1))+SUMPRODUCT((W200:W203="◎")*($AC200:$AC203=0.5)*0.5)+SUMPRODUCT((W200:W203="◎")*($AC200:$AC203=0.1))*0.1)),0)</f>
        <v>0</v>
      </c>
      <c r="BB204" s="211">
        <f t="shared" ref="BB204" si="594">IFERROR(X204/((SUMPRODUCT((X200:X203="○")*($AC200:$AC203=1))*0.5+SUMPRODUCT((X200:X203="○")*($AC200:$AC203=0.5))*0.5+SUMPRODUCT((X200:X203="○")*($AC200:$AC203=0.1))*0.5+SUMPRODUCT((X200:X203="◎")*($AC200:$AC203=1))+SUMPRODUCT((X200:X203="◎")*($AC200:$AC203=0.5)*0.5)+SUMPRODUCT((X200:X203="◎")*($AC200:$AC203=0.1))*0.1)),0)</f>
        <v>0</v>
      </c>
    </row>
    <row r="205" spans="2:54" ht="27" customHeight="1">
      <c r="B205" s="67">
        <f>取組ﾁｪｯｸｼｰﾄ改訂版!B205</f>
        <v>0</v>
      </c>
      <c r="C205" s="14"/>
      <c r="D205" s="15" t="s">
        <v>117</v>
      </c>
      <c r="E205" s="68" t="s">
        <v>374</v>
      </c>
      <c r="F205" s="69"/>
      <c r="G205" s="69"/>
      <c r="H205" s="286"/>
      <c r="I205" s="286"/>
      <c r="J205" s="286"/>
      <c r="K205" s="288" t="s">
        <v>160</v>
      </c>
      <c r="L205" s="288"/>
      <c r="M205" s="288"/>
      <c r="N205" s="288" t="s">
        <v>160</v>
      </c>
      <c r="O205" s="288"/>
      <c r="P205" s="288"/>
      <c r="Q205" s="288"/>
      <c r="R205" s="288" t="s">
        <v>160</v>
      </c>
      <c r="S205" s="288" t="s">
        <v>160</v>
      </c>
      <c r="T205" s="288" t="s">
        <v>160</v>
      </c>
      <c r="U205" s="288" t="s">
        <v>160</v>
      </c>
      <c r="V205" s="288" t="s">
        <v>160</v>
      </c>
      <c r="W205" s="286"/>
      <c r="X205" s="286"/>
      <c r="Y205" s="137"/>
      <c r="Z205" s="137"/>
      <c r="AA205" s="137"/>
      <c r="AB205" s="103"/>
      <c r="AC205" s="95" t="str">
        <f t="shared" si="577"/>
        <v/>
      </c>
      <c r="AD205" s="95">
        <f>SUM(AC205:AC209)</f>
        <v>0</v>
      </c>
      <c r="AE205" s="95">
        <f t="shared" ref="AE205:AE209" si="595">COUNTIF(B205,"○")+COUNTIF(B205,"△")+COUNTIF(B205,"×")+COUNTIF(B205,0)</f>
        <v>1</v>
      </c>
      <c r="AF205" s="95">
        <f>SUM(AE205:AE209)</f>
        <v>5</v>
      </c>
      <c r="AG205" s="99">
        <f>AD205/AF205</f>
        <v>0</v>
      </c>
      <c r="AH205" s="95">
        <f t="shared" si="576"/>
        <v>3.5</v>
      </c>
    </row>
    <row r="206" spans="2:54" ht="27" customHeight="1">
      <c r="B206" s="67">
        <f>取組ﾁｪｯｸｼｰﾄ改訂版!B206</f>
        <v>0</v>
      </c>
      <c r="C206" s="14"/>
      <c r="D206" s="10" t="s">
        <v>410</v>
      </c>
      <c r="E206" s="76" t="s">
        <v>372</v>
      </c>
      <c r="F206" s="70"/>
      <c r="G206" s="70"/>
      <c r="H206" s="286"/>
      <c r="I206" s="286"/>
      <c r="J206" s="286"/>
      <c r="K206" s="288" t="s">
        <v>160</v>
      </c>
      <c r="L206" s="288"/>
      <c r="M206" s="288"/>
      <c r="N206" s="288" t="s">
        <v>160</v>
      </c>
      <c r="O206" s="288"/>
      <c r="P206" s="288"/>
      <c r="Q206" s="288"/>
      <c r="R206" s="288" t="s">
        <v>160</v>
      </c>
      <c r="S206" s="288" t="s">
        <v>160</v>
      </c>
      <c r="T206" s="288" t="s">
        <v>160</v>
      </c>
      <c r="U206" s="288" t="s">
        <v>160</v>
      </c>
      <c r="V206" s="288" t="s">
        <v>160</v>
      </c>
      <c r="W206" s="286"/>
      <c r="X206" s="286"/>
      <c r="Y206" s="137"/>
      <c r="Z206" s="137"/>
      <c r="AA206" s="137"/>
      <c r="AB206" s="103"/>
      <c r="AC206" s="95" t="str">
        <f t="shared" si="577"/>
        <v/>
      </c>
      <c r="AE206" s="95">
        <f t="shared" si="595"/>
        <v>1</v>
      </c>
      <c r="AH206" s="95">
        <f t="shared" si="576"/>
        <v>3.5</v>
      </c>
    </row>
    <row r="207" spans="2:54" ht="27" customHeight="1">
      <c r="B207" s="67">
        <f>取組ﾁｪｯｸｼｰﾄ改訂版!B207</f>
        <v>0</v>
      </c>
      <c r="C207" s="9"/>
      <c r="D207" s="13" t="s">
        <v>119</v>
      </c>
      <c r="E207" s="71"/>
      <c r="F207" s="70"/>
      <c r="G207" s="70"/>
      <c r="H207" s="286"/>
      <c r="I207" s="286"/>
      <c r="J207" s="286"/>
      <c r="K207" s="288" t="s">
        <v>160</v>
      </c>
      <c r="L207" s="288"/>
      <c r="M207" s="288"/>
      <c r="N207" s="288" t="s">
        <v>160</v>
      </c>
      <c r="O207" s="288"/>
      <c r="P207" s="288"/>
      <c r="Q207" s="288"/>
      <c r="R207" s="288" t="s">
        <v>160</v>
      </c>
      <c r="S207" s="288" t="s">
        <v>160</v>
      </c>
      <c r="T207" s="288" t="s">
        <v>160</v>
      </c>
      <c r="U207" s="288" t="s">
        <v>160</v>
      </c>
      <c r="V207" s="288" t="s">
        <v>160</v>
      </c>
      <c r="W207" s="286"/>
      <c r="X207" s="286"/>
      <c r="Y207" s="137"/>
      <c r="Z207" s="137"/>
      <c r="AA207" s="137"/>
      <c r="AB207" s="103"/>
      <c r="AC207" s="95" t="str">
        <f t="shared" si="577"/>
        <v/>
      </c>
      <c r="AE207" s="95">
        <f t="shared" si="595"/>
        <v>1</v>
      </c>
      <c r="AH207" s="95">
        <f t="shared" si="576"/>
        <v>3.5</v>
      </c>
    </row>
    <row r="208" spans="2:54" ht="27" customHeight="1">
      <c r="B208" s="67">
        <f>取組ﾁｪｯｸｼｰﾄ改訂版!B208</f>
        <v>0</v>
      </c>
      <c r="C208" s="12"/>
      <c r="D208" s="10" t="s">
        <v>118</v>
      </c>
      <c r="E208" s="71"/>
      <c r="F208" s="70"/>
      <c r="G208" s="70"/>
      <c r="H208" s="286"/>
      <c r="I208" s="286"/>
      <c r="J208" s="286"/>
      <c r="K208" s="288" t="s">
        <v>160</v>
      </c>
      <c r="L208" s="288"/>
      <c r="M208" s="288"/>
      <c r="N208" s="288" t="s">
        <v>160</v>
      </c>
      <c r="O208" s="288"/>
      <c r="P208" s="288"/>
      <c r="Q208" s="288"/>
      <c r="R208" s="288" t="s">
        <v>160</v>
      </c>
      <c r="S208" s="288" t="s">
        <v>160</v>
      </c>
      <c r="T208" s="288" t="s">
        <v>160</v>
      </c>
      <c r="U208" s="288" t="s">
        <v>160</v>
      </c>
      <c r="V208" s="288" t="s">
        <v>160</v>
      </c>
      <c r="W208" s="286"/>
      <c r="X208" s="286"/>
      <c r="Y208" s="137"/>
      <c r="Z208" s="137"/>
      <c r="AA208" s="137"/>
      <c r="AB208" s="103"/>
      <c r="AC208" s="95" t="str">
        <f t="shared" si="577"/>
        <v/>
      </c>
      <c r="AE208" s="95">
        <f t="shared" si="595"/>
        <v>1</v>
      </c>
      <c r="AH208" s="95">
        <f t="shared" si="576"/>
        <v>3.5</v>
      </c>
    </row>
    <row r="209" spans="2:54" ht="27" customHeight="1">
      <c r="B209" s="67">
        <f>取組ﾁｪｯｸｼｰﾄ改訂版!B209</f>
        <v>0</v>
      </c>
      <c r="C209" s="12"/>
      <c r="D209" s="13" t="s">
        <v>120</v>
      </c>
      <c r="E209" s="72"/>
      <c r="F209" s="73"/>
      <c r="G209" s="73"/>
      <c r="H209" s="286"/>
      <c r="I209" s="286"/>
      <c r="J209" s="286"/>
      <c r="K209" s="288" t="s">
        <v>160</v>
      </c>
      <c r="L209" s="288"/>
      <c r="M209" s="288"/>
      <c r="N209" s="288" t="s">
        <v>160</v>
      </c>
      <c r="O209" s="288"/>
      <c r="P209" s="288"/>
      <c r="Q209" s="288"/>
      <c r="R209" s="288" t="s">
        <v>160</v>
      </c>
      <c r="S209" s="288" t="s">
        <v>160</v>
      </c>
      <c r="T209" s="288" t="s">
        <v>160</v>
      </c>
      <c r="U209" s="288" t="s">
        <v>160</v>
      </c>
      <c r="V209" s="288" t="s">
        <v>160</v>
      </c>
      <c r="W209" s="286"/>
      <c r="X209" s="286"/>
      <c r="Y209" s="137"/>
      <c r="Z209" s="137"/>
      <c r="AA209" s="137"/>
      <c r="AB209" s="103"/>
      <c r="AC209" s="95" t="str">
        <f t="shared" si="577"/>
        <v/>
      </c>
      <c r="AE209" s="95">
        <f t="shared" si="595"/>
        <v>1</v>
      </c>
      <c r="AH209" s="95">
        <f t="shared" si="576"/>
        <v>3.5</v>
      </c>
    </row>
    <row r="210" spans="2:54" s="3" customFormat="1" ht="27" customHeight="1">
      <c r="B210" s="3" t="str">
        <f>取組ﾁｪｯｸｼｰﾄ改訂版!B210</f>
        <v>6 コミュニケーション</v>
      </c>
      <c r="D210" s="4"/>
      <c r="E210" s="74"/>
      <c r="F210" s="74"/>
      <c r="G210" s="74"/>
      <c r="H210" s="278">
        <f t="shared" ref="H210" si="596">(SUMPRODUCT((H205:H209="○")*($AC205:$AC209=1))*0.5+SUMPRODUCT((H205:H209="○")*($AC205:$AC209=0.5))*0.25+SUMPRODUCT((H205:H209="○")*($AC205:$AC209=0.1))*0.05+SUMPRODUCT((H205:H209="◎")*($AC205:$AC209=1))+SUMPRODUCT((H205:H209="◎")*($AC205:$AC209=0.5)*0.5)+SUMPRODUCT((H205:H209="◎")*($AC205:$AC209=0.1))*0.1)</f>
        <v>0</v>
      </c>
      <c r="I210" s="278">
        <f t="shared" ref="I210" si="597">(SUMPRODUCT((I205:I209="○")*($AC205:$AC209=1))*0.5+SUMPRODUCT((I205:I209="○")*($AC205:$AC209=0.5))*0.25+SUMPRODUCT((I205:I209="○")*($AC205:$AC209=0.1))*0.05+SUMPRODUCT((I205:I209="◎")*($AC205:$AC209=1))+SUMPRODUCT((I205:I209="◎")*($AC205:$AC209=0.5)*0.5)+SUMPRODUCT((I205:I209="◎")*($AC205:$AC209=0.1))*0.1)</f>
        <v>0</v>
      </c>
      <c r="J210" s="278">
        <f t="shared" ref="J210" si="598">(SUMPRODUCT((J205:J209="○")*($AC205:$AC209=1))*0.5+SUMPRODUCT((J205:J209="○")*($AC205:$AC209=0.5))*0.25+SUMPRODUCT((J205:J209="○")*($AC205:$AC209=0.1))*0.05+SUMPRODUCT((J205:J209="◎")*($AC205:$AC209=1))+SUMPRODUCT((J205:J209="◎")*($AC205:$AC209=0.5)*0.5)+SUMPRODUCT((J205:J209="◎")*($AC205:$AC209=0.1))*0.1)</f>
        <v>0</v>
      </c>
      <c r="K210" s="278">
        <f t="shared" ref="K210" si="599">(SUMPRODUCT((K205:K209="○")*($AC205:$AC209=1))*0.5+SUMPRODUCT((K205:K209="○")*($AC205:$AC209=0.5))*0.25+SUMPRODUCT((K205:K209="○")*($AC205:$AC209=0.1))*0.05+SUMPRODUCT((K205:K209="◎")*($AC205:$AC209=1))+SUMPRODUCT((K205:K209="◎")*($AC205:$AC209=0.5)*0.5)+SUMPRODUCT((K205:K209="◎")*($AC205:$AC209=0.1))*0.1)</f>
        <v>0</v>
      </c>
      <c r="L210" s="278">
        <f t="shared" ref="L210" si="600">(SUMPRODUCT((L205:L209="○")*($AC205:$AC209=1))*0.5+SUMPRODUCT((L205:L209="○")*($AC205:$AC209=0.5))*0.25+SUMPRODUCT((L205:L209="○")*($AC205:$AC209=0.1))*0.05+SUMPRODUCT((L205:L209="◎")*($AC205:$AC209=1))+SUMPRODUCT((L205:L209="◎")*($AC205:$AC209=0.5)*0.5)+SUMPRODUCT((L205:L209="◎")*($AC205:$AC209=0.1))*0.1)</f>
        <v>0</v>
      </c>
      <c r="M210" s="278">
        <f t="shared" ref="M210" si="601">(SUMPRODUCT((M205:M209="○")*($AC205:$AC209=1))*0.5+SUMPRODUCT((M205:M209="○")*($AC205:$AC209=0.5))*0.25+SUMPRODUCT((M205:M209="○")*($AC205:$AC209=0.1))*0.05+SUMPRODUCT((M205:M209="◎")*($AC205:$AC209=1))+SUMPRODUCT((M205:M209="◎")*($AC205:$AC209=0.5)*0.5)+SUMPRODUCT((M205:M209="◎")*($AC205:$AC209=0.1))*0.1)</f>
        <v>0</v>
      </c>
      <c r="N210" s="278">
        <f t="shared" ref="N210" si="602">(SUMPRODUCT((N205:N209="○")*($AC205:$AC209=1))*0.5+SUMPRODUCT((N205:N209="○")*($AC205:$AC209=0.5))*0.25+SUMPRODUCT((N205:N209="○")*($AC205:$AC209=0.1))*0.05+SUMPRODUCT((N205:N209="◎")*($AC205:$AC209=1))+SUMPRODUCT((N205:N209="◎")*($AC205:$AC209=0.5)*0.5)+SUMPRODUCT((N205:N209="◎")*($AC205:$AC209=0.1))*0.1)</f>
        <v>0</v>
      </c>
      <c r="O210" s="278">
        <f t="shared" ref="O210" si="603">(SUMPRODUCT((O205:O209="○")*($AC205:$AC209=1))*0.5+SUMPRODUCT((O205:O209="○")*($AC205:$AC209=0.5))*0.25+SUMPRODUCT((O205:O209="○")*($AC205:$AC209=0.1))*0.05+SUMPRODUCT((O205:O209="◎")*($AC205:$AC209=1))+SUMPRODUCT((O205:O209="◎")*($AC205:$AC209=0.5)*0.5)+SUMPRODUCT((O205:O209="◎")*($AC205:$AC209=0.1))*0.1)</f>
        <v>0</v>
      </c>
      <c r="P210" s="278">
        <f t="shared" ref="P210" si="604">(SUMPRODUCT((P205:P209="○")*($AC205:$AC209=1))*0.5+SUMPRODUCT((P205:P209="○")*($AC205:$AC209=0.5))*0.25+SUMPRODUCT((P205:P209="○")*($AC205:$AC209=0.1))*0.05+SUMPRODUCT((P205:P209="◎")*($AC205:$AC209=1))+SUMPRODUCT((P205:P209="◎")*($AC205:$AC209=0.5)*0.5)+SUMPRODUCT((P205:P209="◎")*($AC205:$AC209=0.1))*0.1)</f>
        <v>0</v>
      </c>
      <c r="Q210" s="278">
        <f t="shared" ref="Q210" si="605">(SUMPRODUCT((Q205:Q209="○")*($AC205:$AC209=1))*0.5+SUMPRODUCT((Q205:Q209="○")*($AC205:$AC209=0.5))*0.25+SUMPRODUCT((Q205:Q209="○")*($AC205:$AC209=0.1))*0.05+SUMPRODUCT((Q205:Q209="◎")*($AC205:$AC209=1))+SUMPRODUCT((Q205:Q209="◎")*($AC205:$AC209=0.5)*0.5)+SUMPRODUCT((Q205:Q209="◎")*($AC205:$AC209=0.1))*0.1)</f>
        <v>0</v>
      </c>
      <c r="R210" s="278">
        <f t="shared" ref="R210" si="606">(SUMPRODUCT((R205:R209="○")*($AC205:$AC209=1))*0.5+SUMPRODUCT((R205:R209="○")*($AC205:$AC209=0.5))*0.25+SUMPRODUCT((R205:R209="○")*($AC205:$AC209=0.1))*0.05+SUMPRODUCT((R205:R209="◎")*($AC205:$AC209=1))+SUMPRODUCT((R205:R209="◎")*($AC205:$AC209=0.5)*0.5)+SUMPRODUCT((R205:R209="◎")*($AC205:$AC209=0.1))*0.1)</f>
        <v>0</v>
      </c>
      <c r="S210" s="278">
        <f t="shared" ref="S210" si="607">(SUMPRODUCT((S205:S209="○")*($AC205:$AC209=1))*0.5+SUMPRODUCT((S205:S209="○")*($AC205:$AC209=0.5))*0.25+SUMPRODUCT((S205:S209="○")*($AC205:$AC209=0.1))*0.05+SUMPRODUCT((S205:S209="◎")*($AC205:$AC209=1))+SUMPRODUCT((S205:S209="◎")*($AC205:$AC209=0.5)*0.5)+SUMPRODUCT((S205:S209="◎")*($AC205:$AC209=0.1))*0.1)</f>
        <v>0</v>
      </c>
      <c r="T210" s="278">
        <f t="shared" ref="T210" si="608">(SUMPRODUCT((T205:T209="○")*($AC205:$AC209=1))*0.5+SUMPRODUCT((T205:T209="○")*($AC205:$AC209=0.5))*0.25+SUMPRODUCT((T205:T209="○")*($AC205:$AC209=0.1))*0.05+SUMPRODUCT((T205:T209="◎")*($AC205:$AC209=1))+SUMPRODUCT((T205:T209="◎")*($AC205:$AC209=0.5)*0.5)+SUMPRODUCT((T205:T209="◎")*($AC205:$AC209=0.1))*0.1)</f>
        <v>0</v>
      </c>
      <c r="U210" s="278">
        <f t="shared" ref="U210" si="609">(SUMPRODUCT((U205:U209="○")*($AC205:$AC209=1))*0.5+SUMPRODUCT((U205:U209="○")*($AC205:$AC209=0.5))*0.25+SUMPRODUCT((U205:U209="○")*($AC205:$AC209=0.1))*0.05+SUMPRODUCT((U205:U209="◎")*($AC205:$AC209=1))+SUMPRODUCT((U205:U209="◎")*($AC205:$AC209=0.5)*0.5)+SUMPRODUCT((U205:U209="◎")*($AC205:$AC209=0.1))*0.1)</f>
        <v>0</v>
      </c>
      <c r="V210" s="278">
        <f t="shared" ref="V210" si="610">(SUMPRODUCT((V205:V209="○")*($AC205:$AC209=1))*0.5+SUMPRODUCT((V205:V209="○")*($AC205:$AC209=0.5))*0.25+SUMPRODUCT((V205:V209="○")*($AC205:$AC209=0.1))*0.05+SUMPRODUCT((V205:V209="◎")*($AC205:$AC209=1))+SUMPRODUCT((V205:V209="◎")*($AC205:$AC209=0.5)*0.5)+SUMPRODUCT((V205:V209="◎")*($AC205:$AC209=0.1))*0.1)</f>
        <v>0</v>
      </c>
      <c r="W210" s="278">
        <f t="shared" ref="W210" si="611">(SUMPRODUCT((W205:W209="○")*($AC205:$AC209=1))*0.5+SUMPRODUCT((W205:W209="○")*($AC205:$AC209=0.5))*0.25+SUMPRODUCT((W205:W209="○")*($AC205:$AC209=0.1))*0.05+SUMPRODUCT((W205:W209="◎")*($AC205:$AC209=1))+SUMPRODUCT((W205:W209="◎")*($AC205:$AC209=0.5)*0.5)+SUMPRODUCT((W205:W209="◎")*($AC205:$AC209=0.1))*0.1)</f>
        <v>0</v>
      </c>
      <c r="X210" s="278">
        <f t="shared" ref="X210" si="612">(SUMPRODUCT((X205:X209="○")*($AC205:$AC209=1))*0.5+SUMPRODUCT((X205:X209="○")*($AC205:$AC209=0.5))*0.25+SUMPRODUCT((X205:X209="○")*($AC205:$AC209=0.1))*0.05+SUMPRODUCT((X205:X209="◎")*($AC205:$AC209=1))+SUMPRODUCT((X205:X209="◎")*($AC205:$AC209=0.5)*0.5)+SUMPRODUCT((X205:X209="◎")*($AC205:$AC209=0.1))*0.1)</f>
        <v>0</v>
      </c>
      <c r="Y210" s="138"/>
      <c r="Z210" s="138"/>
      <c r="AA210" s="138"/>
      <c r="AB210" s="104"/>
      <c r="AC210" s="95" t="str">
        <f t="shared" si="577"/>
        <v/>
      </c>
      <c r="AD210" s="95"/>
      <c r="AE210" s="101">
        <f>SUBTOTAL(9,AE205:AE209)</f>
        <v>5</v>
      </c>
      <c r="AF210" s="95"/>
      <c r="AG210" s="99"/>
      <c r="AH210" s="101">
        <f>SUM(AH205:AH209)</f>
        <v>17.5</v>
      </c>
      <c r="AI210" s="163">
        <f>IF(AE210=0,"",SUM(H210:X210)/AH210)</f>
        <v>0</v>
      </c>
      <c r="AJ210" s="101"/>
      <c r="AK210" s="101"/>
      <c r="AL210" s="211">
        <f>IFERROR(H210/((SUMPRODUCT((H205:H209="○")*($AC205:$AC209=1))*0.5+SUMPRODUCT((H205:H209="○")*($AC205:$AC209=0.5))*0.5+SUMPRODUCT((H205:H209="○")*($AC205:$AC209=0.1))*0.5+SUMPRODUCT((H205:H209="◎")*($AC205:$AC209=1))+SUMPRODUCT((H205:H209="◎")*($AC205:$AC209=0.5)*0.5)+SUMPRODUCT((H205:H209="◎")*($AC205:$AC209=0.1))*0.1)),0)</f>
        <v>0</v>
      </c>
      <c r="AM210" s="211">
        <f t="shared" ref="AM210" si="613">IFERROR(I210/((SUMPRODUCT((I205:I209="○")*($AC205:$AC209=1))*0.5+SUMPRODUCT((I205:I209="○")*($AC205:$AC209=0.5))*0.5+SUMPRODUCT((I205:I209="○")*($AC205:$AC209=0.1))*0.5+SUMPRODUCT((I205:I209="◎")*($AC205:$AC209=1))+SUMPRODUCT((I205:I209="◎")*($AC205:$AC209=0.5)*0.5)+SUMPRODUCT((I205:I209="◎")*($AC205:$AC209=0.1))*0.1)),0)</f>
        <v>0</v>
      </c>
      <c r="AN210" s="211">
        <f t="shared" ref="AN210" si="614">IFERROR(J210/((SUMPRODUCT((J205:J209="○")*($AC205:$AC209=1))*0.5+SUMPRODUCT((J205:J209="○")*($AC205:$AC209=0.5))*0.5+SUMPRODUCT((J205:J209="○")*($AC205:$AC209=0.1))*0.5+SUMPRODUCT((J205:J209="◎")*($AC205:$AC209=1))+SUMPRODUCT((J205:J209="◎")*($AC205:$AC209=0.5)*0.5)+SUMPRODUCT((J205:J209="◎")*($AC205:$AC209=0.1))*0.1)),0)</f>
        <v>0</v>
      </c>
      <c r="AO210" s="211">
        <f t="shared" ref="AO210" si="615">IFERROR(K210/((SUMPRODUCT((K205:K209="○")*($AC205:$AC209=1))*0.5+SUMPRODUCT((K205:K209="○")*($AC205:$AC209=0.5))*0.5+SUMPRODUCT((K205:K209="○")*($AC205:$AC209=0.1))*0.5+SUMPRODUCT((K205:K209="◎")*($AC205:$AC209=1))+SUMPRODUCT((K205:K209="◎")*($AC205:$AC209=0.5)*0.5)+SUMPRODUCT((K205:K209="◎")*($AC205:$AC209=0.1))*0.1)),0)</f>
        <v>0</v>
      </c>
      <c r="AP210" s="211">
        <f t="shared" ref="AP210" si="616">IFERROR(L210/((SUMPRODUCT((L205:L209="○")*($AC205:$AC209=1))*0.5+SUMPRODUCT((L205:L209="○")*($AC205:$AC209=0.5))*0.5+SUMPRODUCT((L205:L209="○")*($AC205:$AC209=0.1))*0.5+SUMPRODUCT((L205:L209="◎")*($AC205:$AC209=1))+SUMPRODUCT((L205:L209="◎")*($AC205:$AC209=0.5)*0.5)+SUMPRODUCT((L205:L209="◎")*($AC205:$AC209=0.1))*0.1)),0)</f>
        <v>0</v>
      </c>
      <c r="AQ210" s="211">
        <f t="shared" ref="AQ210" si="617">IFERROR(M210/((SUMPRODUCT((M205:M209="○")*($AC205:$AC209=1))*0.5+SUMPRODUCT((M205:M209="○")*($AC205:$AC209=0.5))*0.5+SUMPRODUCT((M205:M209="○")*($AC205:$AC209=0.1))*0.5+SUMPRODUCT((M205:M209="◎")*($AC205:$AC209=1))+SUMPRODUCT((M205:M209="◎")*($AC205:$AC209=0.5)*0.5)+SUMPRODUCT((M205:M209="◎")*($AC205:$AC209=0.1))*0.1)),0)</f>
        <v>0</v>
      </c>
      <c r="AR210" s="211">
        <f t="shared" ref="AR210" si="618">IFERROR(N210/((SUMPRODUCT((N205:N209="○")*($AC205:$AC209=1))*0.5+SUMPRODUCT((N205:N209="○")*($AC205:$AC209=0.5))*0.5+SUMPRODUCT((N205:N209="○")*($AC205:$AC209=0.1))*0.5+SUMPRODUCT((N205:N209="◎")*($AC205:$AC209=1))+SUMPRODUCT((N205:N209="◎")*($AC205:$AC209=0.5)*0.5)+SUMPRODUCT((N205:N209="◎")*($AC205:$AC209=0.1))*0.1)),0)</f>
        <v>0</v>
      </c>
      <c r="AS210" s="211">
        <f t="shared" ref="AS210" si="619">IFERROR(O210/((SUMPRODUCT((O205:O209="○")*($AC205:$AC209=1))*0.5+SUMPRODUCT((O205:O209="○")*($AC205:$AC209=0.5))*0.5+SUMPRODUCT((O205:O209="○")*($AC205:$AC209=0.1))*0.5+SUMPRODUCT((O205:O209="◎")*($AC205:$AC209=1))+SUMPRODUCT((O205:O209="◎")*($AC205:$AC209=0.5)*0.5)+SUMPRODUCT((O205:O209="◎")*($AC205:$AC209=0.1))*0.1)),0)</f>
        <v>0</v>
      </c>
      <c r="AT210" s="211">
        <f t="shared" ref="AT210" si="620">IFERROR(P210/((SUMPRODUCT((P205:P209="○")*($AC205:$AC209=1))*0.5+SUMPRODUCT((P205:P209="○")*($AC205:$AC209=0.5))*0.5+SUMPRODUCT((P205:P209="○")*($AC205:$AC209=0.1))*0.5+SUMPRODUCT((P205:P209="◎")*($AC205:$AC209=1))+SUMPRODUCT((P205:P209="◎")*($AC205:$AC209=0.5)*0.5)+SUMPRODUCT((P205:P209="◎")*($AC205:$AC209=0.1))*0.1)),0)</f>
        <v>0</v>
      </c>
      <c r="AU210" s="211">
        <f t="shared" ref="AU210" si="621">IFERROR(Q210/((SUMPRODUCT((Q205:Q209="○")*($AC205:$AC209=1))*0.5+SUMPRODUCT((Q205:Q209="○")*($AC205:$AC209=0.5))*0.5+SUMPRODUCT((Q205:Q209="○")*($AC205:$AC209=0.1))*0.5+SUMPRODUCT((Q205:Q209="◎")*($AC205:$AC209=1))+SUMPRODUCT((Q205:Q209="◎")*($AC205:$AC209=0.5)*0.5)+SUMPRODUCT((Q205:Q209="◎")*($AC205:$AC209=0.1))*0.1)),0)</f>
        <v>0</v>
      </c>
      <c r="AV210" s="211">
        <f t="shared" ref="AV210" si="622">IFERROR(R210/((SUMPRODUCT((R205:R209="○")*($AC205:$AC209=1))*0.5+SUMPRODUCT((R205:R209="○")*($AC205:$AC209=0.5))*0.5+SUMPRODUCT((R205:R209="○")*($AC205:$AC209=0.1))*0.5+SUMPRODUCT((R205:R209="◎")*($AC205:$AC209=1))+SUMPRODUCT((R205:R209="◎")*($AC205:$AC209=0.5)*0.5)+SUMPRODUCT((R205:R209="◎")*($AC205:$AC209=0.1))*0.1)),0)</f>
        <v>0</v>
      </c>
      <c r="AW210" s="211">
        <f t="shared" ref="AW210" si="623">IFERROR(S210/((SUMPRODUCT((S205:S209="○")*($AC205:$AC209=1))*0.5+SUMPRODUCT((S205:S209="○")*($AC205:$AC209=0.5))*0.5+SUMPRODUCT((S205:S209="○")*($AC205:$AC209=0.1))*0.5+SUMPRODUCT((S205:S209="◎")*($AC205:$AC209=1))+SUMPRODUCT((S205:S209="◎")*($AC205:$AC209=0.5)*0.5)+SUMPRODUCT((S205:S209="◎")*($AC205:$AC209=0.1))*0.1)),0)</f>
        <v>0</v>
      </c>
      <c r="AX210" s="211">
        <f t="shared" ref="AX210" si="624">IFERROR(T210/((SUMPRODUCT((T205:T209="○")*($AC205:$AC209=1))*0.5+SUMPRODUCT((T205:T209="○")*($AC205:$AC209=0.5))*0.5+SUMPRODUCT((T205:T209="○")*($AC205:$AC209=0.1))*0.5+SUMPRODUCT((T205:T209="◎")*($AC205:$AC209=1))+SUMPRODUCT((T205:T209="◎")*($AC205:$AC209=0.5)*0.5)+SUMPRODUCT((T205:T209="◎")*($AC205:$AC209=0.1))*0.1)),0)</f>
        <v>0</v>
      </c>
      <c r="AY210" s="211">
        <f t="shared" ref="AY210" si="625">IFERROR(U210/((SUMPRODUCT((U205:U209="○")*($AC205:$AC209=1))*0.5+SUMPRODUCT((U205:U209="○")*($AC205:$AC209=0.5))*0.5+SUMPRODUCT((U205:U209="○")*($AC205:$AC209=0.1))*0.5+SUMPRODUCT((U205:U209="◎")*($AC205:$AC209=1))+SUMPRODUCT((U205:U209="◎")*($AC205:$AC209=0.5)*0.5)+SUMPRODUCT((U205:U209="◎")*($AC205:$AC209=0.1))*0.1)),0)</f>
        <v>0</v>
      </c>
      <c r="AZ210" s="211">
        <f t="shared" ref="AZ210" si="626">IFERROR(V210/((SUMPRODUCT((V205:V209="○")*($AC205:$AC209=1))*0.5+SUMPRODUCT((V205:V209="○")*($AC205:$AC209=0.5))*0.5+SUMPRODUCT((V205:V209="○")*($AC205:$AC209=0.1))*0.5+SUMPRODUCT((V205:V209="◎")*($AC205:$AC209=1))+SUMPRODUCT((V205:V209="◎")*($AC205:$AC209=0.5)*0.5)+SUMPRODUCT((V205:V209="◎")*($AC205:$AC209=0.1))*0.1)),0)</f>
        <v>0</v>
      </c>
      <c r="BA210" s="211">
        <f t="shared" ref="BA210" si="627">IFERROR(W210/((SUMPRODUCT((W205:W209="○")*($AC205:$AC209=1))*0.5+SUMPRODUCT((W205:W209="○")*($AC205:$AC209=0.5))*0.5+SUMPRODUCT((W205:W209="○")*($AC205:$AC209=0.1))*0.5+SUMPRODUCT((W205:W209="◎")*($AC205:$AC209=1))+SUMPRODUCT((W205:W209="◎")*($AC205:$AC209=0.5)*0.5)+SUMPRODUCT((W205:W209="◎")*($AC205:$AC209=0.1))*0.1)),0)</f>
        <v>0</v>
      </c>
      <c r="BB210" s="211">
        <f t="shared" ref="BB210" si="628">IFERROR(X210/((SUMPRODUCT((X205:X209="○")*($AC205:$AC209=1))*0.5+SUMPRODUCT((X205:X209="○")*($AC205:$AC209=0.5))*0.5+SUMPRODUCT((X205:X209="○")*($AC205:$AC209=0.1))*0.5+SUMPRODUCT((X205:X209="◎")*($AC205:$AC209=1))+SUMPRODUCT((X205:X209="◎")*($AC205:$AC209=0.5)*0.5)+SUMPRODUCT((X205:X209="◎")*($AC205:$AC209=0.1))*0.1)),0)</f>
        <v>0</v>
      </c>
    </row>
    <row r="211" spans="2:54" ht="27" customHeight="1">
      <c r="B211" s="67">
        <f>取組ﾁｪｯｸｼｰﾄ改訂版!B211</f>
        <v>0</v>
      </c>
      <c r="C211" s="14"/>
      <c r="D211" s="15" t="s">
        <v>121</v>
      </c>
      <c r="E211" s="86" t="s">
        <v>368</v>
      </c>
      <c r="F211" s="69"/>
      <c r="G211" s="69"/>
      <c r="H211" s="286"/>
      <c r="I211" s="286"/>
      <c r="J211" s="286"/>
      <c r="K211" s="288" t="s">
        <v>160</v>
      </c>
      <c r="L211" s="288"/>
      <c r="M211" s="288"/>
      <c r="N211" s="288" t="s">
        <v>160</v>
      </c>
      <c r="O211" s="288"/>
      <c r="P211" s="288"/>
      <c r="Q211" s="288"/>
      <c r="R211" s="288" t="s">
        <v>160</v>
      </c>
      <c r="S211" s="286"/>
      <c r="T211" s="286"/>
      <c r="U211" s="286"/>
      <c r="V211" s="286"/>
      <c r="W211" s="286"/>
      <c r="X211" s="286"/>
      <c r="Y211" s="137"/>
      <c r="Z211" s="137"/>
      <c r="AA211" s="137"/>
      <c r="AB211" s="103"/>
      <c r="AC211" s="95" t="str">
        <f t="shared" si="577"/>
        <v/>
      </c>
      <c r="AD211" s="95">
        <f>SUM(AC211:AC212)</f>
        <v>0</v>
      </c>
      <c r="AE211" s="95">
        <f t="shared" ref="AE211:AE212" si="629">COUNTIF(B211,"○")+COUNTIF(B211,"△")+COUNTIF(B211,"×")+COUNTIF(B211,0)</f>
        <v>1</v>
      </c>
      <c r="AF211" s="95">
        <f>SUM(AE211:AE212)</f>
        <v>2</v>
      </c>
      <c r="AG211" s="99">
        <f>AD211/AF211</f>
        <v>0</v>
      </c>
      <c r="AH211" s="95">
        <f t="shared" si="576"/>
        <v>1.5</v>
      </c>
    </row>
    <row r="212" spans="2:54" ht="27" customHeight="1">
      <c r="B212" s="67">
        <f>取組ﾁｪｯｸｼｰﾄ改訂版!B212</f>
        <v>0</v>
      </c>
      <c r="C212" s="9"/>
      <c r="D212" s="10" t="s">
        <v>411</v>
      </c>
      <c r="E212" s="72"/>
      <c r="F212" s="73"/>
      <c r="G212" s="73"/>
      <c r="H212" s="286"/>
      <c r="I212" s="286"/>
      <c r="J212" s="286"/>
      <c r="K212" s="288" t="s">
        <v>160</v>
      </c>
      <c r="L212" s="288"/>
      <c r="M212" s="288"/>
      <c r="N212" s="288" t="s">
        <v>160</v>
      </c>
      <c r="O212" s="288"/>
      <c r="P212" s="288"/>
      <c r="Q212" s="288"/>
      <c r="R212" s="288" t="s">
        <v>160</v>
      </c>
      <c r="S212" s="286"/>
      <c r="T212" s="286"/>
      <c r="U212" s="286"/>
      <c r="V212" s="286"/>
      <c r="W212" s="286"/>
      <c r="X212" s="286"/>
      <c r="Y212" s="137"/>
      <c r="Z212" s="137"/>
      <c r="AA212" s="137"/>
      <c r="AB212" s="103"/>
      <c r="AC212" s="95" t="str">
        <f t="shared" si="577"/>
        <v/>
      </c>
      <c r="AE212" s="95">
        <f t="shared" si="629"/>
        <v>1</v>
      </c>
      <c r="AH212" s="95">
        <f t="shared" si="576"/>
        <v>1.5</v>
      </c>
    </row>
    <row r="213" spans="2:54" s="3" customFormat="1" ht="27" customHeight="1">
      <c r="B213" s="3" t="str">
        <f>取組ﾁｪｯｸｼｰﾄ改訂版!B213</f>
        <v>7 運用管理</v>
      </c>
      <c r="D213" s="4"/>
      <c r="E213" s="74"/>
      <c r="F213" s="74"/>
      <c r="G213" s="74"/>
      <c r="H213" s="278">
        <f t="shared" ref="H213" si="630">(SUMPRODUCT((H211:H212="○")*($AC211:$AC212=1))*0.5+SUMPRODUCT((H211:H212="○")*($AC211:$AC212=0.5))*0.25+SUMPRODUCT((H211:H212="○")*($AC211:$AC212=0.1))*0.05+SUMPRODUCT((H211:H212="◎")*($AC211:$AC212=1))+SUMPRODUCT((H211:H212="◎")*($AC211:$AC212=0.5)*0.5)+SUMPRODUCT((H211:H212="◎")*($AC211:$AC212=0.1))*0.1)</f>
        <v>0</v>
      </c>
      <c r="I213" s="278">
        <f t="shared" ref="I213" si="631">(SUMPRODUCT((I211:I212="○")*($AC211:$AC212=1))*0.5+SUMPRODUCT((I211:I212="○")*($AC211:$AC212=0.5))*0.25+SUMPRODUCT((I211:I212="○")*($AC211:$AC212=0.1))*0.05+SUMPRODUCT((I211:I212="◎")*($AC211:$AC212=1))+SUMPRODUCT((I211:I212="◎")*($AC211:$AC212=0.5)*0.5)+SUMPRODUCT((I211:I212="◎")*($AC211:$AC212=0.1))*0.1)</f>
        <v>0</v>
      </c>
      <c r="J213" s="278">
        <f t="shared" ref="J213" si="632">(SUMPRODUCT((J211:J212="○")*($AC211:$AC212=1))*0.5+SUMPRODUCT((J211:J212="○")*($AC211:$AC212=0.5))*0.25+SUMPRODUCT((J211:J212="○")*($AC211:$AC212=0.1))*0.05+SUMPRODUCT((J211:J212="◎")*($AC211:$AC212=1))+SUMPRODUCT((J211:J212="◎")*($AC211:$AC212=0.5)*0.5)+SUMPRODUCT((J211:J212="◎")*($AC211:$AC212=0.1))*0.1)</f>
        <v>0</v>
      </c>
      <c r="K213" s="278">
        <f t="shared" ref="K213" si="633">(SUMPRODUCT((K211:K212="○")*($AC211:$AC212=1))*0.5+SUMPRODUCT((K211:K212="○")*($AC211:$AC212=0.5))*0.25+SUMPRODUCT((K211:K212="○")*($AC211:$AC212=0.1))*0.05+SUMPRODUCT((K211:K212="◎")*($AC211:$AC212=1))+SUMPRODUCT((K211:K212="◎")*($AC211:$AC212=0.5)*0.5)+SUMPRODUCT((K211:K212="◎")*($AC211:$AC212=0.1))*0.1)</f>
        <v>0</v>
      </c>
      <c r="L213" s="278">
        <f t="shared" ref="L213" si="634">(SUMPRODUCT((L211:L212="○")*($AC211:$AC212=1))*0.5+SUMPRODUCT((L211:L212="○")*($AC211:$AC212=0.5))*0.25+SUMPRODUCT((L211:L212="○")*($AC211:$AC212=0.1))*0.05+SUMPRODUCT((L211:L212="◎")*($AC211:$AC212=1))+SUMPRODUCT((L211:L212="◎")*($AC211:$AC212=0.5)*0.5)+SUMPRODUCT((L211:L212="◎")*($AC211:$AC212=0.1))*0.1)</f>
        <v>0</v>
      </c>
      <c r="M213" s="278">
        <f t="shared" ref="M213" si="635">(SUMPRODUCT((M211:M212="○")*($AC211:$AC212=1))*0.5+SUMPRODUCT((M211:M212="○")*($AC211:$AC212=0.5))*0.25+SUMPRODUCT((M211:M212="○")*($AC211:$AC212=0.1))*0.05+SUMPRODUCT((M211:M212="◎")*($AC211:$AC212=1))+SUMPRODUCT((M211:M212="◎")*($AC211:$AC212=0.5)*0.5)+SUMPRODUCT((M211:M212="◎")*($AC211:$AC212=0.1))*0.1)</f>
        <v>0</v>
      </c>
      <c r="N213" s="278">
        <f t="shared" ref="N213" si="636">(SUMPRODUCT((N211:N212="○")*($AC211:$AC212=1))*0.5+SUMPRODUCT((N211:N212="○")*($AC211:$AC212=0.5))*0.25+SUMPRODUCT((N211:N212="○")*($AC211:$AC212=0.1))*0.05+SUMPRODUCT((N211:N212="◎")*($AC211:$AC212=1))+SUMPRODUCT((N211:N212="◎")*($AC211:$AC212=0.5)*0.5)+SUMPRODUCT((N211:N212="◎")*($AC211:$AC212=0.1))*0.1)</f>
        <v>0</v>
      </c>
      <c r="O213" s="278">
        <f t="shared" ref="O213" si="637">(SUMPRODUCT((O211:O212="○")*($AC211:$AC212=1))*0.5+SUMPRODUCT((O211:O212="○")*($AC211:$AC212=0.5))*0.25+SUMPRODUCT((O211:O212="○")*($AC211:$AC212=0.1))*0.05+SUMPRODUCT((O211:O212="◎")*($AC211:$AC212=1))+SUMPRODUCT((O211:O212="◎")*($AC211:$AC212=0.5)*0.5)+SUMPRODUCT((O211:O212="◎")*($AC211:$AC212=0.1))*0.1)</f>
        <v>0</v>
      </c>
      <c r="P213" s="278">
        <f t="shared" ref="P213" si="638">(SUMPRODUCT((P211:P212="○")*($AC211:$AC212=1))*0.5+SUMPRODUCT((P211:P212="○")*($AC211:$AC212=0.5))*0.25+SUMPRODUCT((P211:P212="○")*($AC211:$AC212=0.1))*0.05+SUMPRODUCT((P211:P212="◎")*($AC211:$AC212=1))+SUMPRODUCT((P211:P212="◎")*($AC211:$AC212=0.5)*0.5)+SUMPRODUCT((P211:P212="◎")*($AC211:$AC212=0.1))*0.1)</f>
        <v>0</v>
      </c>
      <c r="Q213" s="278">
        <f t="shared" ref="Q213" si="639">(SUMPRODUCT((Q211:Q212="○")*($AC211:$AC212=1))*0.5+SUMPRODUCT((Q211:Q212="○")*($AC211:$AC212=0.5))*0.25+SUMPRODUCT((Q211:Q212="○")*($AC211:$AC212=0.1))*0.05+SUMPRODUCT((Q211:Q212="◎")*($AC211:$AC212=1))+SUMPRODUCT((Q211:Q212="◎")*($AC211:$AC212=0.5)*0.5)+SUMPRODUCT((Q211:Q212="◎")*($AC211:$AC212=0.1))*0.1)</f>
        <v>0</v>
      </c>
      <c r="R213" s="278">
        <f>(SUMPRODUCT((R211:R212="○")*($AC211:$AC212=1))*0.5+SUMPRODUCT((R211:R212="○")*($AC211:$AC212=0.5))*0.25+SUMPRODUCT((R211:R212="○")*($AC211:$AC212=0.1))*0.05+SUMPRODUCT((R211:R212="◎")*($AC211:$AC212=1))+SUMPRODUCT((R211:R212="◎")*($AC211:$AC212=0.5)*0.5)+SUMPRODUCT((R211:R212="◎")*($AC211:$AC212=0.1))*0.1)</f>
        <v>0</v>
      </c>
      <c r="S213" s="278">
        <f t="shared" ref="S213" si="640">(SUMPRODUCT((S211:S212="○")*($AC211:$AC212=1))*0.5+SUMPRODUCT((S211:S212="○")*($AC211:$AC212=0.5))*0.25+SUMPRODUCT((S211:S212="○")*($AC211:$AC212=0.1))*0.05+SUMPRODUCT((S211:S212="◎")*($AC211:$AC212=1))+SUMPRODUCT((S211:S212="◎")*($AC211:$AC212=0.5)*0.5)+SUMPRODUCT((S211:S212="◎")*($AC211:$AC212=0.1))*0.1)</f>
        <v>0</v>
      </c>
      <c r="T213" s="278">
        <f t="shared" ref="T213" si="641">(SUMPRODUCT((T211:T212="○")*($AC211:$AC212=1))*0.5+SUMPRODUCT((T211:T212="○")*($AC211:$AC212=0.5))*0.25+SUMPRODUCT((T211:T212="○")*($AC211:$AC212=0.1))*0.05+SUMPRODUCT((T211:T212="◎")*($AC211:$AC212=1))+SUMPRODUCT((T211:T212="◎")*($AC211:$AC212=0.5)*0.5)+SUMPRODUCT((T211:T212="◎")*($AC211:$AC212=0.1))*0.1)</f>
        <v>0</v>
      </c>
      <c r="U213" s="278">
        <f t="shared" ref="U213" si="642">(SUMPRODUCT((U211:U212="○")*($AC211:$AC212=1))*0.5+SUMPRODUCT((U211:U212="○")*($AC211:$AC212=0.5))*0.25+SUMPRODUCT((U211:U212="○")*($AC211:$AC212=0.1))*0.05+SUMPRODUCT((U211:U212="◎")*($AC211:$AC212=1))+SUMPRODUCT((U211:U212="◎")*($AC211:$AC212=0.5)*0.5)+SUMPRODUCT((U211:U212="◎")*($AC211:$AC212=0.1))*0.1)</f>
        <v>0</v>
      </c>
      <c r="V213" s="278">
        <f t="shared" ref="V213" si="643">(SUMPRODUCT((V211:V212="○")*($AC211:$AC212=1))*0.5+SUMPRODUCT((V211:V212="○")*($AC211:$AC212=0.5))*0.25+SUMPRODUCT((V211:V212="○")*($AC211:$AC212=0.1))*0.05+SUMPRODUCT((V211:V212="◎")*($AC211:$AC212=1))+SUMPRODUCT((V211:V212="◎")*($AC211:$AC212=0.5)*0.5)+SUMPRODUCT((V211:V212="◎")*($AC211:$AC212=0.1))*0.1)</f>
        <v>0</v>
      </c>
      <c r="W213" s="278">
        <f t="shared" ref="W213" si="644">(SUMPRODUCT((W211:W212="○")*($AC211:$AC212=1))*0.5+SUMPRODUCT((W211:W212="○")*($AC211:$AC212=0.5))*0.25+SUMPRODUCT((W211:W212="○")*($AC211:$AC212=0.1))*0.05+SUMPRODUCT((W211:W212="◎")*($AC211:$AC212=1))+SUMPRODUCT((W211:W212="◎")*($AC211:$AC212=0.5)*0.5)+SUMPRODUCT((W211:W212="◎")*($AC211:$AC212=0.1))*0.1)</f>
        <v>0</v>
      </c>
      <c r="X213" s="278">
        <f t="shared" ref="X213" si="645">(SUMPRODUCT((X211:X212="○")*($AC211:$AC212=1))*0.5+SUMPRODUCT((X211:X212="○")*($AC211:$AC212=0.5))*0.25+SUMPRODUCT((X211:X212="○")*($AC211:$AC212=0.1))*0.05+SUMPRODUCT((X211:X212="◎")*($AC211:$AC212=1))+SUMPRODUCT((X211:X212="◎")*($AC211:$AC212=0.5)*0.5)+SUMPRODUCT((X211:X212="◎")*($AC211:$AC212=0.1))*0.1)</f>
        <v>0</v>
      </c>
      <c r="Y213" s="138"/>
      <c r="Z213" s="138"/>
      <c r="AA213" s="138"/>
      <c r="AB213" s="104"/>
      <c r="AC213" s="95" t="str">
        <f t="shared" si="577"/>
        <v/>
      </c>
      <c r="AD213" s="95"/>
      <c r="AE213" s="101">
        <f>SUBTOTAL(9,AE211:AE212)</f>
        <v>2</v>
      </c>
      <c r="AF213" s="101"/>
      <c r="AG213" s="102"/>
      <c r="AH213" s="101">
        <f>SUM(AH211:AH212)</f>
        <v>3</v>
      </c>
      <c r="AI213" s="163">
        <f>IF(AE213=0,"",SUM(H213:X213)/AH213)</f>
        <v>0</v>
      </c>
      <c r="AJ213" s="101"/>
      <c r="AK213" s="101"/>
      <c r="AL213" s="211">
        <f>IFERROR(H213/((SUMPRODUCT((H211:H212="○")*($AC211:$AC212=1))*0.5+SUMPRODUCT((H211:H212="○")*($AC211:$AC212=0.5))*0.5+SUMPRODUCT((H211:H212="○")*($AC211:$AC212=0.1))*0.5+SUMPRODUCT((H211:H212="◎")*($AC211:$AC212=1))+SUMPRODUCT((H211:H212="◎")*($AC211:$AC212=0.5)*0.5)+SUMPRODUCT((H211:H212="◎")*($AC211:$AC212=0.1))*0.1)),0)</f>
        <v>0</v>
      </c>
      <c r="AM213" s="211">
        <f t="shared" ref="AM213" si="646">IFERROR(I213/((SUMPRODUCT((I211:I212="○")*($AC211:$AC212=1))*0.5+SUMPRODUCT((I211:I212="○")*($AC211:$AC212=0.5))*0.5+SUMPRODUCT((I211:I212="○")*($AC211:$AC212=0.1))*0.5+SUMPRODUCT((I211:I212="◎")*($AC211:$AC212=1))+SUMPRODUCT((I211:I212="◎")*($AC211:$AC212=0.5)*0.5)+SUMPRODUCT((I211:I212="◎")*($AC211:$AC212=0.1))*0.1)),0)</f>
        <v>0</v>
      </c>
      <c r="AN213" s="211">
        <f t="shared" ref="AN213" si="647">IFERROR(J213/((SUMPRODUCT((J211:J212="○")*($AC211:$AC212=1))*0.5+SUMPRODUCT((J211:J212="○")*($AC211:$AC212=0.5))*0.5+SUMPRODUCT((J211:J212="○")*($AC211:$AC212=0.1))*0.5+SUMPRODUCT((J211:J212="◎")*($AC211:$AC212=1))+SUMPRODUCT((J211:J212="◎")*($AC211:$AC212=0.5)*0.5)+SUMPRODUCT((J211:J212="◎")*($AC211:$AC212=0.1))*0.1)),0)</f>
        <v>0</v>
      </c>
      <c r="AO213" s="211">
        <f t="shared" ref="AO213" si="648">IFERROR(K213/((SUMPRODUCT((K211:K212="○")*($AC211:$AC212=1))*0.5+SUMPRODUCT((K211:K212="○")*($AC211:$AC212=0.5))*0.5+SUMPRODUCT((K211:K212="○")*($AC211:$AC212=0.1))*0.5+SUMPRODUCT((K211:K212="◎")*($AC211:$AC212=1))+SUMPRODUCT((K211:K212="◎")*($AC211:$AC212=0.5)*0.5)+SUMPRODUCT((K211:K212="◎")*($AC211:$AC212=0.1))*0.1)),0)</f>
        <v>0</v>
      </c>
      <c r="AP213" s="211">
        <f t="shared" ref="AP213" si="649">IFERROR(L213/((SUMPRODUCT((L211:L212="○")*($AC211:$AC212=1))*0.5+SUMPRODUCT((L211:L212="○")*($AC211:$AC212=0.5))*0.5+SUMPRODUCT((L211:L212="○")*($AC211:$AC212=0.1))*0.5+SUMPRODUCT((L211:L212="◎")*($AC211:$AC212=1))+SUMPRODUCT((L211:L212="◎")*($AC211:$AC212=0.5)*0.5)+SUMPRODUCT((L211:L212="◎")*($AC211:$AC212=0.1))*0.1)),0)</f>
        <v>0</v>
      </c>
      <c r="AQ213" s="211">
        <f t="shared" ref="AQ213" si="650">IFERROR(M213/((SUMPRODUCT((M211:M212="○")*($AC211:$AC212=1))*0.5+SUMPRODUCT((M211:M212="○")*($AC211:$AC212=0.5))*0.5+SUMPRODUCT((M211:M212="○")*($AC211:$AC212=0.1))*0.5+SUMPRODUCT((M211:M212="◎")*($AC211:$AC212=1))+SUMPRODUCT((M211:M212="◎")*($AC211:$AC212=0.5)*0.5)+SUMPRODUCT((M211:M212="◎")*($AC211:$AC212=0.1))*0.1)),0)</f>
        <v>0</v>
      </c>
      <c r="AR213" s="211">
        <f t="shared" ref="AR213" si="651">IFERROR(N213/((SUMPRODUCT((N211:N212="○")*($AC211:$AC212=1))*0.5+SUMPRODUCT((N211:N212="○")*($AC211:$AC212=0.5))*0.5+SUMPRODUCT((N211:N212="○")*($AC211:$AC212=0.1))*0.5+SUMPRODUCT((N211:N212="◎")*($AC211:$AC212=1))+SUMPRODUCT((N211:N212="◎")*($AC211:$AC212=0.5)*0.5)+SUMPRODUCT((N211:N212="◎")*($AC211:$AC212=0.1))*0.1)),0)</f>
        <v>0</v>
      </c>
      <c r="AS213" s="211">
        <f t="shared" ref="AS213" si="652">IFERROR(O213/((SUMPRODUCT((O211:O212="○")*($AC211:$AC212=1))*0.5+SUMPRODUCT((O211:O212="○")*($AC211:$AC212=0.5))*0.5+SUMPRODUCT((O211:O212="○")*($AC211:$AC212=0.1))*0.5+SUMPRODUCT((O211:O212="◎")*($AC211:$AC212=1))+SUMPRODUCT((O211:O212="◎")*($AC211:$AC212=0.5)*0.5)+SUMPRODUCT((O211:O212="◎")*($AC211:$AC212=0.1))*0.1)),0)</f>
        <v>0</v>
      </c>
      <c r="AT213" s="211">
        <f t="shared" ref="AT213" si="653">IFERROR(P213/((SUMPRODUCT((P211:P212="○")*($AC211:$AC212=1))*0.5+SUMPRODUCT((P211:P212="○")*($AC211:$AC212=0.5))*0.5+SUMPRODUCT((P211:P212="○")*($AC211:$AC212=0.1))*0.5+SUMPRODUCT((P211:P212="◎")*($AC211:$AC212=1))+SUMPRODUCT((P211:P212="◎")*($AC211:$AC212=0.5)*0.5)+SUMPRODUCT((P211:P212="◎")*($AC211:$AC212=0.1))*0.1)),0)</f>
        <v>0</v>
      </c>
      <c r="AU213" s="211">
        <f t="shared" ref="AU213" si="654">IFERROR(Q213/((SUMPRODUCT((Q211:Q212="○")*($AC211:$AC212=1))*0.5+SUMPRODUCT((Q211:Q212="○")*($AC211:$AC212=0.5))*0.5+SUMPRODUCT((Q211:Q212="○")*($AC211:$AC212=0.1))*0.5+SUMPRODUCT((Q211:Q212="◎")*($AC211:$AC212=1))+SUMPRODUCT((Q211:Q212="◎")*($AC211:$AC212=0.5)*0.5)+SUMPRODUCT((Q211:Q212="◎")*($AC211:$AC212=0.1))*0.1)),0)</f>
        <v>0</v>
      </c>
      <c r="AV213" s="211">
        <f t="shared" ref="AV213" si="655">IFERROR(R213/((SUMPRODUCT((R211:R212="○")*($AC211:$AC212=1))*0.5+SUMPRODUCT((R211:R212="○")*($AC211:$AC212=0.5))*0.5+SUMPRODUCT((R211:R212="○")*($AC211:$AC212=0.1))*0.5+SUMPRODUCT((R211:R212="◎")*($AC211:$AC212=1))+SUMPRODUCT((R211:R212="◎")*($AC211:$AC212=0.5)*0.5)+SUMPRODUCT((R211:R212="◎")*($AC211:$AC212=0.1))*0.1)),0)</f>
        <v>0</v>
      </c>
      <c r="AW213" s="211">
        <f t="shared" ref="AW213" si="656">IFERROR(S213/((SUMPRODUCT((S211:S212="○")*($AC211:$AC212=1))*0.5+SUMPRODUCT((S211:S212="○")*($AC211:$AC212=0.5))*0.5+SUMPRODUCT((S211:S212="○")*($AC211:$AC212=0.1))*0.5+SUMPRODUCT((S211:S212="◎")*($AC211:$AC212=1))+SUMPRODUCT((S211:S212="◎")*($AC211:$AC212=0.5)*0.5)+SUMPRODUCT((S211:S212="◎")*($AC211:$AC212=0.1))*0.1)),0)</f>
        <v>0</v>
      </c>
      <c r="AX213" s="211">
        <f t="shared" ref="AX213" si="657">IFERROR(T213/((SUMPRODUCT((T211:T212="○")*($AC211:$AC212=1))*0.5+SUMPRODUCT((T211:T212="○")*($AC211:$AC212=0.5))*0.5+SUMPRODUCT((T211:T212="○")*($AC211:$AC212=0.1))*0.5+SUMPRODUCT((T211:T212="◎")*($AC211:$AC212=1))+SUMPRODUCT((T211:T212="◎")*($AC211:$AC212=0.5)*0.5)+SUMPRODUCT((T211:T212="◎")*($AC211:$AC212=0.1))*0.1)),0)</f>
        <v>0</v>
      </c>
      <c r="AY213" s="211">
        <f t="shared" ref="AY213" si="658">IFERROR(U213/((SUMPRODUCT((U211:U212="○")*($AC211:$AC212=1))*0.5+SUMPRODUCT((U211:U212="○")*($AC211:$AC212=0.5))*0.5+SUMPRODUCT((U211:U212="○")*($AC211:$AC212=0.1))*0.5+SUMPRODUCT((U211:U212="◎")*($AC211:$AC212=1))+SUMPRODUCT((U211:U212="◎")*($AC211:$AC212=0.5)*0.5)+SUMPRODUCT((U211:U212="◎")*($AC211:$AC212=0.1))*0.1)),0)</f>
        <v>0</v>
      </c>
      <c r="AZ213" s="211">
        <f t="shared" ref="AZ213" si="659">IFERROR(V213/((SUMPRODUCT((V211:V212="○")*($AC211:$AC212=1))*0.5+SUMPRODUCT((V211:V212="○")*($AC211:$AC212=0.5))*0.5+SUMPRODUCT((V211:V212="○")*($AC211:$AC212=0.1))*0.5+SUMPRODUCT((V211:V212="◎")*($AC211:$AC212=1))+SUMPRODUCT((V211:V212="◎")*($AC211:$AC212=0.5)*0.5)+SUMPRODUCT((V211:V212="◎")*($AC211:$AC212=0.1))*0.1)),0)</f>
        <v>0</v>
      </c>
      <c r="BA213" s="211">
        <f t="shared" ref="BA213" si="660">IFERROR(W213/((SUMPRODUCT((W211:W212="○")*($AC211:$AC212=1))*0.5+SUMPRODUCT((W211:W212="○")*($AC211:$AC212=0.5))*0.5+SUMPRODUCT((W211:W212="○")*($AC211:$AC212=0.1))*0.5+SUMPRODUCT((W211:W212="◎")*($AC211:$AC212=1))+SUMPRODUCT((W211:W212="◎")*($AC211:$AC212=0.5)*0.5)+SUMPRODUCT((W211:W212="◎")*($AC211:$AC212=0.1))*0.1)),0)</f>
        <v>0</v>
      </c>
      <c r="BB213" s="211">
        <f t="shared" ref="BB213" si="661">IFERROR(X213/((SUMPRODUCT((X211:X212="○")*($AC211:$AC212=1))*0.5+SUMPRODUCT((X211:X212="○")*($AC211:$AC212=0.5))*0.5+SUMPRODUCT((X211:X212="○")*($AC211:$AC212=0.1))*0.5+SUMPRODUCT((X211:X212="◎")*($AC211:$AC212=1))+SUMPRODUCT((X211:X212="◎")*($AC211:$AC212=0.5)*0.5)+SUMPRODUCT((X211:X212="◎")*($AC211:$AC212=0.1))*0.1)),0)</f>
        <v>0</v>
      </c>
    </row>
    <row r="214" spans="2:54" ht="27" customHeight="1">
      <c r="B214" s="67">
        <f>取組ﾁｪｯｸｼｰﾄ改訂版!B214</f>
        <v>0</v>
      </c>
      <c r="C214" s="9"/>
      <c r="D214" s="10" t="s">
        <v>122</v>
      </c>
      <c r="E214" s="90"/>
      <c r="F214" s="69"/>
      <c r="G214" s="69"/>
      <c r="H214" s="286"/>
      <c r="I214" s="286"/>
      <c r="J214" s="286"/>
      <c r="K214" s="286"/>
      <c r="L214" s="286"/>
      <c r="M214" s="286"/>
      <c r="N214" s="286"/>
      <c r="O214" s="286"/>
      <c r="P214" s="286"/>
      <c r="Q214" s="286"/>
      <c r="R214" s="286"/>
      <c r="S214" s="288" t="s">
        <v>160</v>
      </c>
      <c r="T214" s="286"/>
      <c r="U214" s="286"/>
      <c r="V214" s="286"/>
      <c r="W214" s="286"/>
      <c r="X214" s="286"/>
      <c r="Y214" s="137"/>
      <c r="Z214" s="137"/>
      <c r="AA214" s="137"/>
      <c r="AB214" s="103"/>
      <c r="AC214" s="95" t="str">
        <f t="shared" si="577"/>
        <v/>
      </c>
      <c r="AD214" s="95">
        <f>SUM(AC214:AC215)</f>
        <v>0</v>
      </c>
      <c r="AE214" s="95">
        <f t="shared" ref="AE214:AE215" si="662">COUNTIF(B214,"○")+COUNTIF(B214,"△")+COUNTIF(B214,"×")+COUNTIF(B214,0)</f>
        <v>1</v>
      </c>
      <c r="AF214" s="95">
        <f>SUM(AE214:AE215)</f>
        <v>2</v>
      </c>
      <c r="AG214" s="99">
        <f>AD214/AF214</f>
        <v>0</v>
      </c>
      <c r="AH214" s="95">
        <f t="shared" si="576"/>
        <v>0.5</v>
      </c>
    </row>
    <row r="215" spans="2:54" ht="27" customHeight="1">
      <c r="B215" s="67">
        <f>取組ﾁｪｯｸｼｰﾄ改訂版!B215</f>
        <v>0</v>
      </c>
      <c r="C215" s="12"/>
      <c r="D215" s="13" t="s">
        <v>123</v>
      </c>
      <c r="E215" s="72"/>
      <c r="F215" s="73"/>
      <c r="G215" s="73"/>
      <c r="H215" s="286"/>
      <c r="I215" s="286"/>
      <c r="J215" s="286"/>
      <c r="K215" s="286"/>
      <c r="L215" s="286"/>
      <c r="M215" s="286"/>
      <c r="N215" s="286"/>
      <c r="O215" s="286"/>
      <c r="P215" s="286"/>
      <c r="Q215" s="286"/>
      <c r="R215" s="286"/>
      <c r="S215" s="288" t="s">
        <v>160</v>
      </c>
      <c r="T215" s="286"/>
      <c r="U215" s="286"/>
      <c r="V215" s="286"/>
      <c r="W215" s="286"/>
      <c r="X215" s="286"/>
      <c r="Y215" s="137"/>
      <c r="Z215" s="137"/>
      <c r="AA215" s="137"/>
      <c r="AB215" s="103"/>
      <c r="AC215" s="95" t="str">
        <f t="shared" si="577"/>
        <v/>
      </c>
      <c r="AE215" s="95">
        <f t="shared" si="662"/>
        <v>1</v>
      </c>
      <c r="AH215" s="95">
        <f t="shared" si="576"/>
        <v>0.5</v>
      </c>
    </row>
    <row r="216" spans="2:54" s="3" customFormat="1" ht="27" customHeight="1">
      <c r="B216" s="3" t="str">
        <f>取組ﾁｪｯｸｼｰﾄ改訂版!B216</f>
        <v>8 取引先への働きかけ等</v>
      </c>
      <c r="D216" s="4"/>
      <c r="E216" s="74"/>
      <c r="F216" s="74"/>
      <c r="G216" s="74"/>
      <c r="H216" s="278">
        <f t="shared" ref="H216" si="663">(SUMPRODUCT((H214:H215="○")*($AC214:$AC215=1))*0.5+SUMPRODUCT((H214:H215="○")*($AC214:$AC215=0.5))*0.25+SUMPRODUCT((H214:H215="○")*($AC214:$AC215=0.1))*0.05+SUMPRODUCT((H214:H215="◎")*($AC214:$AC215=1))+SUMPRODUCT((H214:H215="◎")*($AC214:$AC215=0.5)*0.5)+SUMPRODUCT((H214:H215="◎")*($AC214:$AC215=0.1))*0.1)</f>
        <v>0</v>
      </c>
      <c r="I216" s="278">
        <f t="shared" ref="I216" si="664">(SUMPRODUCT((I214:I215="○")*($AC214:$AC215=1))*0.5+SUMPRODUCT((I214:I215="○")*($AC214:$AC215=0.5))*0.25+SUMPRODUCT((I214:I215="○")*($AC214:$AC215=0.1))*0.05+SUMPRODUCT((I214:I215="◎")*($AC214:$AC215=1))+SUMPRODUCT((I214:I215="◎")*($AC214:$AC215=0.5)*0.5)+SUMPRODUCT((I214:I215="◎")*($AC214:$AC215=0.1))*0.1)</f>
        <v>0</v>
      </c>
      <c r="J216" s="278">
        <f t="shared" ref="J216" si="665">(SUMPRODUCT((J214:J215="○")*($AC214:$AC215=1))*0.5+SUMPRODUCT((J214:J215="○")*($AC214:$AC215=0.5))*0.25+SUMPRODUCT((J214:J215="○")*($AC214:$AC215=0.1))*0.05+SUMPRODUCT((J214:J215="◎")*($AC214:$AC215=1))+SUMPRODUCT((J214:J215="◎")*($AC214:$AC215=0.5)*0.5)+SUMPRODUCT((J214:J215="◎")*($AC214:$AC215=0.1))*0.1)</f>
        <v>0</v>
      </c>
      <c r="K216" s="278">
        <f t="shared" ref="K216" si="666">(SUMPRODUCT((K214:K215="○")*($AC214:$AC215=1))*0.5+SUMPRODUCT((K214:K215="○")*($AC214:$AC215=0.5))*0.25+SUMPRODUCT((K214:K215="○")*($AC214:$AC215=0.1))*0.05+SUMPRODUCT((K214:K215="◎")*($AC214:$AC215=1))+SUMPRODUCT((K214:K215="◎")*($AC214:$AC215=0.5)*0.5)+SUMPRODUCT((K214:K215="◎")*($AC214:$AC215=0.1))*0.1)</f>
        <v>0</v>
      </c>
      <c r="L216" s="278">
        <f t="shared" ref="L216" si="667">(SUMPRODUCT((L214:L215="○")*($AC214:$AC215=1))*0.5+SUMPRODUCT((L214:L215="○")*($AC214:$AC215=0.5))*0.25+SUMPRODUCT((L214:L215="○")*($AC214:$AC215=0.1))*0.05+SUMPRODUCT((L214:L215="◎")*($AC214:$AC215=1))+SUMPRODUCT((L214:L215="◎")*($AC214:$AC215=0.5)*0.5)+SUMPRODUCT((L214:L215="◎")*($AC214:$AC215=0.1))*0.1)</f>
        <v>0</v>
      </c>
      <c r="M216" s="278">
        <f t="shared" ref="M216" si="668">(SUMPRODUCT((M214:M215="○")*($AC214:$AC215=1))*0.5+SUMPRODUCT((M214:M215="○")*($AC214:$AC215=0.5))*0.25+SUMPRODUCT((M214:M215="○")*($AC214:$AC215=0.1))*0.05+SUMPRODUCT((M214:M215="◎")*($AC214:$AC215=1))+SUMPRODUCT((M214:M215="◎")*($AC214:$AC215=0.5)*0.5)+SUMPRODUCT((M214:M215="◎")*($AC214:$AC215=0.1))*0.1)</f>
        <v>0</v>
      </c>
      <c r="N216" s="278">
        <f t="shared" ref="N216" si="669">(SUMPRODUCT((N214:N215="○")*($AC214:$AC215=1))*0.5+SUMPRODUCT((N214:N215="○")*($AC214:$AC215=0.5))*0.25+SUMPRODUCT((N214:N215="○")*($AC214:$AC215=0.1))*0.05+SUMPRODUCT((N214:N215="◎")*($AC214:$AC215=1))+SUMPRODUCT((N214:N215="◎")*($AC214:$AC215=0.5)*0.5)+SUMPRODUCT((N214:N215="◎")*($AC214:$AC215=0.1))*0.1)</f>
        <v>0</v>
      </c>
      <c r="O216" s="278">
        <f t="shared" ref="O216" si="670">(SUMPRODUCT((O214:O215="○")*($AC214:$AC215=1))*0.5+SUMPRODUCT((O214:O215="○")*($AC214:$AC215=0.5))*0.25+SUMPRODUCT((O214:O215="○")*($AC214:$AC215=0.1))*0.05+SUMPRODUCT((O214:O215="◎")*($AC214:$AC215=1))+SUMPRODUCT((O214:O215="◎")*($AC214:$AC215=0.5)*0.5)+SUMPRODUCT((O214:O215="◎")*($AC214:$AC215=0.1))*0.1)</f>
        <v>0</v>
      </c>
      <c r="P216" s="278">
        <f t="shared" ref="P216" si="671">(SUMPRODUCT((P214:P215="○")*($AC214:$AC215=1))*0.5+SUMPRODUCT((P214:P215="○")*($AC214:$AC215=0.5))*0.25+SUMPRODUCT((P214:P215="○")*($AC214:$AC215=0.1))*0.05+SUMPRODUCT((P214:P215="◎")*($AC214:$AC215=1))+SUMPRODUCT((P214:P215="◎")*($AC214:$AC215=0.5)*0.5)+SUMPRODUCT((P214:P215="◎")*($AC214:$AC215=0.1))*0.1)</f>
        <v>0</v>
      </c>
      <c r="Q216" s="278">
        <f t="shared" ref="Q216" si="672">(SUMPRODUCT((Q214:Q215="○")*($AC214:$AC215=1))*0.5+SUMPRODUCT((Q214:Q215="○")*($AC214:$AC215=0.5))*0.25+SUMPRODUCT((Q214:Q215="○")*($AC214:$AC215=0.1))*0.05+SUMPRODUCT((Q214:Q215="◎")*($AC214:$AC215=1))+SUMPRODUCT((Q214:Q215="◎")*($AC214:$AC215=0.5)*0.5)+SUMPRODUCT((Q214:Q215="◎")*($AC214:$AC215=0.1))*0.1)</f>
        <v>0</v>
      </c>
      <c r="R216" s="278">
        <f>(SUMPRODUCT((R214:R215="○")*($AC214:$AC215=1))*0.5+SUMPRODUCT((R214:R215="○")*($AC214:$AC215=0.5))*0.25+SUMPRODUCT((R214:R215="○")*($AC214:$AC215=0.1))*0.05+SUMPRODUCT((R214:R215="◎")*($AC214:$AC215=1))+SUMPRODUCT((R214:R215="◎")*($AC214:$AC215=0.5)*0.5)+SUMPRODUCT((R214:R215="◎")*($AC214:$AC215=0.1))*0.1)</f>
        <v>0</v>
      </c>
      <c r="S216" s="278">
        <f t="shared" ref="S216" si="673">(SUMPRODUCT((S214:S215="○")*($AC214:$AC215=1))*0.5+SUMPRODUCT((S214:S215="○")*($AC214:$AC215=0.5))*0.25+SUMPRODUCT((S214:S215="○")*($AC214:$AC215=0.1))*0.05+SUMPRODUCT((S214:S215="◎")*($AC214:$AC215=1))+SUMPRODUCT((S214:S215="◎")*($AC214:$AC215=0.5)*0.5)+SUMPRODUCT((S214:S215="◎")*($AC214:$AC215=0.1))*0.1)</f>
        <v>0</v>
      </c>
      <c r="T216" s="278">
        <f t="shared" ref="T216" si="674">(SUMPRODUCT((T214:T215="○")*($AC214:$AC215=1))*0.5+SUMPRODUCT((T214:T215="○")*($AC214:$AC215=0.5))*0.25+SUMPRODUCT((T214:T215="○")*($AC214:$AC215=0.1))*0.05+SUMPRODUCT((T214:T215="◎")*($AC214:$AC215=1))+SUMPRODUCT((T214:T215="◎")*($AC214:$AC215=0.5)*0.5)+SUMPRODUCT((T214:T215="◎")*($AC214:$AC215=0.1))*0.1)</f>
        <v>0</v>
      </c>
      <c r="U216" s="278">
        <f t="shared" ref="U216" si="675">(SUMPRODUCT((U214:U215="○")*($AC214:$AC215=1))*0.5+SUMPRODUCT((U214:U215="○")*($AC214:$AC215=0.5))*0.25+SUMPRODUCT((U214:U215="○")*($AC214:$AC215=0.1))*0.05+SUMPRODUCT((U214:U215="◎")*($AC214:$AC215=1))+SUMPRODUCT((U214:U215="◎")*($AC214:$AC215=0.5)*0.5)+SUMPRODUCT((U214:U215="◎")*($AC214:$AC215=0.1))*0.1)</f>
        <v>0</v>
      </c>
      <c r="V216" s="278">
        <f t="shared" ref="V216" si="676">(SUMPRODUCT((V214:V215="○")*($AC214:$AC215=1))*0.5+SUMPRODUCT((V214:V215="○")*($AC214:$AC215=0.5))*0.25+SUMPRODUCT((V214:V215="○")*($AC214:$AC215=0.1))*0.05+SUMPRODUCT((V214:V215="◎")*($AC214:$AC215=1))+SUMPRODUCT((V214:V215="◎")*($AC214:$AC215=0.5)*0.5)+SUMPRODUCT((V214:V215="◎")*($AC214:$AC215=0.1))*0.1)</f>
        <v>0</v>
      </c>
      <c r="W216" s="278">
        <f t="shared" ref="W216" si="677">(SUMPRODUCT((W214:W215="○")*($AC214:$AC215=1))*0.5+SUMPRODUCT((W214:W215="○")*($AC214:$AC215=0.5))*0.25+SUMPRODUCT((W214:W215="○")*($AC214:$AC215=0.1))*0.05+SUMPRODUCT((W214:W215="◎")*($AC214:$AC215=1))+SUMPRODUCT((W214:W215="◎")*($AC214:$AC215=0.5)*0.5)+SUMPRODUCT((W214:W215="◎")*($AC214:$AC215=0.1))*0.1)</f>
        <v>0</v>
      </c>
      <c r="X216" s="278">
        <f t="shared" ref="X216" si="678">(SUMPRODUCT((X214:X215="○")*($AC214:$AC215=1))*0.5+SUMPRODUCT((X214:X215="○")*($AC214:$AC215=0.5))*0.25+SUMPRODUCT((X214:X215="○")*($AC214:$AC215=0.1))*0.05+SUMPRODUCT((X214:X215="◎")*($AC214:$AC215=1))+SUMPRODUCT((X214:X215="◎")*($AC214:$AC215=0.5)*0.5)+SUMPRODUCT((X214:X215="◎")*($AC214:$AC215=0.1))*0.1)</f>
        <v>0</v>
      </c>
      <c r="Y216" s="138"/>
      <c r="Z216" s="138"/>
      <c r="AA216" s="138"/>
      <c r="AB216" s="104"/>
      <c r="AC216" s="95" t="str">
        <f t="shared" si="577"/>
        <v/>
      </c>
      <c r="AD216" s="95"/>
      <c r="AE216" s="101">
        <f>SUBTOTAL(9,AE214:AE215)</f>
        <v>2</v>
      </c>
      <c r="AF216" s="101"/>
      <c r="AG216" s="102"/>
      <c r="AH216" s="101">
        <f>SUM(AH214:AH215)</f>
        <v>1</v>
      </c>
      <c r="AI216" s="163">
        <f>IF(AE216=0,"",SUM(H216:X216)/AH216)</f>
        <v>0</v>
      </c>
      <c r="AJ216" s="101"/>
      <c r="AK216" s="101"/>
      <c r="AL216" s="211">
        <f>IFERROR(H216/((SUMPRODUCT((H214:H215="○")*($AC214:$AC215=1))*0.5+SUMPRODUCT((H214:H215="○")*($AC214:$AC215=0.5))*0.5+SUMPRODUCT((H214:H215="○")*($AC214:$AC215=0.1))*0.5+SUMPRODUCT((H214:H215="◎")*($AC214:$AC215=1))+SUMPRODUCT((H214:H215="◎")*($AC214:$AC215=0.5)*0.5)+SUMPRODUCT((H214:H215="◎")*($AC214:$AC215=0.1))*0.1)),0)</f>
        <v>0</v>
      </c>
      <c r="AM216" s="211">
        <f t="shared" ref="AM216" si="679">IFERROR(I216/((SUMPRODUCT((I214:I215="○")*($AC214:$AC215=1))*0.5+SUMPRODUCT((I214:I215="○")*($AC214:$AC215=0.5))*0.5+SUMPRODUCT((I214:I215="○")*($AC214:$AC215=0.1))*0.5+SUMPRODUCT((I214:I215="◎")*($AC214:$AC215=1))+SUMPRODUCT((I214:I215="◎")*($AC214:$AC215=0.5)*0.5)+SUMPRODUCT((I214:I215="◎")*($AC214:$AC215=0.1))*0.1)),0)</f>
        <v>0</v>
      </c>
      <c r="AN216" s="211">
        <f t="shared" ref="AN216" si="680">IFERROR(J216/((SUMPRODUCT((J214:J215="○")*($AC214:$AC215=1))*0.5+SUMPRODUCT((J214:J215="○")*($AC214:$AC215=0.5))*0.5+SUMPRODUCT((J214:J215="○")*($AC214:$AC215=0.1))*0.5+SUMPRODUCT((J214:J215="◎")*($AC214:$AC215=1))+SUMPRODUCT((J214:J215="◎")*($AC214:$AC215=0.5)*0.5)+SUMPRODUCT((J214:J215="◎")*($AC214:$AC215=0.1))*0.1)),0)</f>
        <v>0</v>
      </c>
      <c r="AO216" s="211">
        <f t="shared" ref="AO216" si="681">IFERROR(K216/((SUMPRODUCT((K214:K215="○")*($AC214:$AC215=1))*0.5+SUMPRODUCT((K214:K215="○")*($AC214:$AC215=0.5))*0.5+SUMPRODUCT((K214:K215="○")*($AC214:$AC215=0.1))*0.5+SUMPRODUCT((K214:K215="◎")*($AC214:$AC215=1))+SUMPRODUCT((K214:K215="◎")*($AC214:$AC215=0.5)*0.5)+SUMPRODUCT((K214:K215="◎")*($AC214:$AC215=0.1))*0.1)),0)</f>
        <v>0</v>
      </c>
      <c r="AP216" s="211">
        <f t="shared" ref="AP216" si="682">IFERROR(L216/((SUMPRODUCT((L214:L215="○")*($AC214:$AC215=1))*0.5+SUMPRODUCT((L214:L215="○")*($AC214:$AC215=0.5))*0.5+SUMPRODUCT((L214:L215="○")*($AC214:$AC215=0.1))*0.5+SUMPRODUCT((L214:L215="◎")*($AC214:$AC215=1))+SUMPRODUCT((L214:L215="◎")*($AC214:$AC215=0.5)*0.5)+SUMPRODUCT((L214:L215="◎")*($AC214:$AC215=0.1))*0.1)),0)</f>
        <v>0</v>
      </c>
      <c r="AQ216" s="211">
        <f t="shared" ref="AQ216" si="683">IFERROR(M216/((SUMPRODUCT((M214:M215="○")*($AC214:$AC215=1))*0.5+SUMPRODUCT((M214:M215="○")*($AC214:$AC215=0.5))*0.5+SUMPRODUCT((M214:M215="○")*($AC214:$AC215=0.1))*0.5+SUMPRODUCT((M214:M215="◎")*($AC214:$AC215=1))+SUMPRODUCT((M214:M215="◎")*($AC214:$AC215=0.5)*0.5)+SUMPRODUCT((M214:M215="◎")*($AC214:$AC215=0.1))*0.1)),0)</f>
        <v>0</v>
      </c>
      <c r="AR216" s="211">
        <f t="shared" ref="AR216" si="684">IFERROR(N216/((SUMPRODUCT((N214:N215="○")*($AC214:$AC215=1))*0.5+SUMPRODUCT((N214:N215="○")*($AC214:$AC215=0.5))*0.5+SUMPRODUCT((N214:N215="○")*($AC214:$AC215=0.1))*0.5+SUMPRODUCT((N214:N215="◎")*($AC214:$AC215=1))+SUMPRODUCT((N214:N215="◎")*($AC214:$AC215=0.5)*0.5)+SUMPRODUCT((N214:N215="◎")*($AC214:$AC215=0.1))*0.1)),0)</f>
        <v>0</v>
      </c>
      <c r="AS216" s="211">
        <f t="shared" ref="AS216" si="685">IFERROR(O216/((SUMPRODUCT((O214:O215="○")*($AC214:$AC215=1))*0.5+SUMPRODUCT((O214:O215="○")*($AC214:$AC215=0.5))*0.5+SUMPRODUCT((O214:O215="○")*($AC214:$AC215=0.1))*0.5+SUMPRODUCT((O214:O215="◎")*($AC214:$AC215=1))+SUMPRODUCT((O214:O215="◎")*($AC214:$AC215=0.5)*0.5)+SUMPRODUCT((O214:O215="◎")*($AC214:$AC215=0.1))*0.1)),0)</f>
        <v>0</v>
      </c>
      <c r="AT216" s="211">
        <f t="shared" ref="AT216" si="686">IFERROR(P216/((SUMPRODUCT((P214:P215="○")*($AC214:$AC215=1))*0.5+SUMPRODUCT((P214:P215="○")*($AC214:$AC215=0.5))*0.5+SUMPRODUCT((P214:P215="○")*($AC214:$AC215=0.1))*0.5+SUMPRODUCT((P214:P215="◎")*($AC214:$AC215=1))+SUMPRODUCT((P214:P215="◎")*($AC214:$AC215=0.5)*0.5)+SUMPRODUCT((P214:P215="◎")*($AC214:$AC215=0.1))*0.1)),0)</f>
        <v>0</v>
      </c>
      <c r="AU216" s="211">
        <f t="shared" ref="AU216" si="687">IFERROR(Q216/((SUMPRODUCT((Q214:Q215="○")*($AC214:$AC215=1))*0.5+SUMPRODUCT((Q214:Q215="○")*($AC214:$AC215=0.5))*0.5+SUMPRODUCT((Q214:Q215="○")*($AC214:$AC215=0.1))*0.5+SUMPRODUCT((Q214:Q215="◎")*($AC214:$AC215=1))+SUMPRODUCT((Q214:Q215="◎")*($AC214:$AC215=0.5)*0.5)+SUMPRODUCT((Q214:Q215="◎")*($AC214:$AC215=0.1))*0.1)),0)</f>
        <v>0</v>
      </c>
      <c r="AV216" s="211">
        <f t="shared" ref="AV216" si="688">IFERROR(R216/((SUMPRODUCT((R214:R215="○")*($AC214:$AC215=1))*0.5+SUMPRODUCT((R214:R215="○")*($AC214:$AC215=0.5))*0.5+SUMPRODUCT((R214:R215="○")*($AC214:$AC215=0.1))*0.5+SUMPRODUCT((R214:R215="◎")*($AC214:$AC215=1))+SUMPRODUCT((R214:R215="◎")*($AC214:$AC215=0.5)*0.5)+SUMPRODUCT((R214:R215="◎")*($AC214:$AC215=0.1))*0.1)),0)</f>
        <v>0</v>
      </c>
      <c r="AW216" s="211">
        <f t="shared" ref="AW216" si="689">IFERROR(S216/((SUMPRODUCT((S214:S215="○")*($AC214:$AC215=1))*0.5+SUMPRODUCT((S214:S215="○")*($AC214:$AC215=0.5))*0.5+SUMPRODUCT((S214:S215="○")*($AC214:$AC215=0.1))*0.5+SUMPRODUCT((S214:S215="◎")*($AC214:$AC215=1))+SUMPRODUCT((S214:S215="◎")*($AC214:$AC215=0.5)*0.5)+SUMPRODUCT((S214:S215="◎")*($AC214:$AC215=0.1))*0.1)),0)</f>
        <v>0</v>
      </c>
      <c r="AX216" s="211">
        <f t="shared" ref="AX216" si="690">IFERROR(T216/((SUMPRODUCT((T214:T215="○")*($AC214:$AC215=1))*0.5+SUMPRODUCT((T214:T215="○")*($AC214:$AC215=0.5))*0.5+SUMPRODUCT((T214:T215="○")*($AC214:$AC215=0.1))*0.5+SUMPRODUCT((T214:T215="◎")*($AC214:$AC215=1))+SUMPRODUCT((T214:T215="◎")*($AC214:$AC215=0.5)*0.5)+SUMPRODUCT((T214:T215="◎")*($AC214:$AC215=0.1))*0.1)),0)</f>
        <v>0</v>
      </c>
      <c r="AY216" s="211">
        <f t="shared" ref="AY216" si="691">IFERROR(U216/((SUMPRODUCT((U214:U215="○")*($AC214:$AC215=1))*0.5+SUMPRODUCT((U214:U215="○")*($AC214:$AC215=0.5))*0.5+SUMPRODUCT((U214:U215="○")*($AC214:$AC215=0.1))*0.5+SUMPRODUCT((U214:U215="◎")*($AC214:$AC215=1))+SUMPRODUCT((U214:U215="◎")*($AC214:$AC215=0.5)*0.5)+SUMPRODUCT((U214:U215="◎")*($AC214:$AC215=0.1))*0.1)),0)</f>
        <v>0</v>
      </c>
      <c r="AZ216" s="211">
        <f t="shared" ref="AZ216" si="692">IFERROR(V216/((SUMPRODUCT((V214:V215="○")*($AC214:$AC215=1))*0.5+SUMPRODUCT((V214:V215="○")*($AC214:$AC215=0.5))*0.5+SUMPRODUCT((V214:V215="○")*($AC214:$AC215=0.1))*0.5+SUMPRODUCT((V214:V215="◎")*($AC214:$AC215=1))+SUMPRODUCT((V214:V215="◎")*($AC214:$AC215=0.5)*0.5)+SUMPRODUCT((V214:V215="◎")*($AC214:$AC215=0.1))*0.1)),0)</f>
        <v>0</v>
      </c>
      <c r="BA216" s="211">
        <f t="shared" ref="BA216" si="693">IFERROR(W216/((SUMPRODUCT((W214:W215="○")*($AC214:$AC215=1))*0.5+SUMPRODUCT((W214:W215="○")*($AC214:$AC215=0.5))*0.5+SUMPRODUCT((W214:W215="○")*($AC214:$AC215=0.1))*0.5+SUMPRODUCT((W214:W215="◎")*($AC214:$AC215=1))+SUMPRODUCT((W214:W215="◎")*($AC214:$AC215=0.5)*0.5)+SUMPRODUCT((W214:W215="◎")*($AC214:$AC215=0.1))*0.1)),0)</f>
        <v>0</v>
      </c>
      <c r="BB216" s="211">
        <f t="shared" ref="BB216" si="694">IFERROR(X216/((SUMPRODUCT((X214:X215="○")*($AC214:$AC215=1))*0.5+SUMPRODUCT((X214:X215="○")*($AC214:$AC215=0.5))*0.5+SUMPRODUCT((X214:X215="○")*($AC214:$AC215=0.1))*0.5+SUMPRODUCT((X214:X215="◎")*($AC214:$AC215=1))+SUMPRODUCT((X214:X215="◎")*($AC214:$AC215=0.5)*0.5)+SUMPRODUCT((X214:X215="◎")*($AC214:$AC215=0.1))*0.1)),0)</f>
        <v>0</v>
      </c>
    </row>
    <row r="217" spans="2:54" ht="27" customHeight="1">
      <c r="B217" s="67">
        <f>取組ﾁｪｯｸｼｰﾄ改訂版!B217</f>
        <v>0</v>
      </c>
      <c r="C217" s="14"/>
      <c r="D217" s="15" t="s">
        <v>124</v>
      </c>
      <c r="E217" s="86" t="s">
        <v>368</v>
      </c>
      <c r="F217" s="69"/>
      <c r="G217" s="69"/>
      <c r="H217" s="286"/>
      <c r="I217" s="286"/>
      <c r="J217" s="286"/>
      <c r="K217" s="288" t="s">
        <v>160</v>
      </c>
      <c r="L217" s="288"/>
      <c r="M217" s="288"/>
      <c r="N217" s="288" t="s">
        <v>160</v>
      </c>
      <c r="O217" s="288"/>
      <c r="P217" s="288"/>
      <c r="Q217" s="288"/>
      <c r="R217" s="288"/>
      <c r="S217" s="288" t="s">
        <v>160</v>
      </c>
      <c r="T217" s="286"/>
      <c r="U217" s="286"/>
      <c r="V217" s="286"/>
      <c r="W217" s="286"/>
      <c r="X217" s="286"/>
      <c r="Y217" s="137"/>
      <c r="Z217" s="137"/>
      <c r="AA217" s="137"/>
      <c r="AB217" s="103"/>
      <c r="AC217" s="95" t="str">
        <f t="shared" si="577"/>
        <v/>
      </c>
      <c r="AD217" s="95">
        <f>SUM(AC217:AC220)</f>
        <v>0</v>
      </c>
      <c r="AE217" s="95">
        <f t="shared" ref="AE217:AE220" si="695">COUNTIF(B217,"○")+COUNTIF(B217,"△")+COUNTIF(B217,"×")+COUNTIF(B217,0)</f>
        <v>1</v>
      </c>
      <c r="AF217" s="95">
        <f>SUM(AE217:AE220)</f>
        <v>4</v>
      </c>
      <c r="AG217" s="99">
        <f>AD217/AF217</f>
        <v>0</v>
      </c>
      <c r="AH217" s="95">
        <f t="shared" si="576"/>
        <v>1.5</v>
      </c>
    </row>
    <row r="218" spans="2:54" ht="27" customHeight="1">
      <c r="B218" s="67">
        <f>取組ﾁｪｯｸｼｰﾄ改訂版!B218</f>
        <v>0</v>
      </c>
      <c r="C218" s="14"/>
      <c r="D218" s="15" t="s">
        <v>125</v>
      </c>
      <c r="E218" s="71"/>
      <c r="F218" s="70"/>
      <c r="G218" s="70"/>
      <c r="H218" s="286"/>
      <c r="I218" s="286"/>
      <c r="J218" s="286"/>
      <c r="K218" s="288" t="s">
        <v>160</v>
      </c>
      <c r="L218" s="288"/>
      <c r="M218" s="288"/>
      <c r="N218" s="288" t="s">
        <v>160</v>
      </c>
      <c r="O218" s="288"/>
      <c r="P218" s="288"/>
      <c r="Q218" s="288"/>
      <c r="R218" s="288"/>
      <c r="S218" s="288" t="s">
        <v>160</v>
      </c>
      <c r="T218" s="286"/>
      <c r="U218" s="286"/>
      <c r="V218" s="286"/>
      <c r="W218" s="286"/>
      <c r="X218" s="286"/>
      <c r="Y218" s="137"/>
      <c r="Z218" s="137"/>
      <c r="AA218" s="137"/>
      <c r="AB218" s="103"/>
      <c r="AC218" s="95" t="str">
        <f t="shared" si="577"/>
        <v/>
      </c>
      <c r="AE218" s="95">
        <f t="shared" si="695"/>
        <v>1</v>
      </c>
      <c r="AH218" s="95">
        <f t="shared" si="576"/>
        <v>1.5</v>
      </c>
    </row>
    <row r="219" spans="2:54" ht="27" customHeight="1">
      <c r="B219" s="67">
        <f>取組ﾁｪｯｸｼｰﾄ改訂版!B219</f>
        <v>0</v>
      </c>
      <c r="C219" s="9"/>
      <c r="D219" s="10" t="s">
        <v>126</v>
      </c>
      <c r="E219" s="71"/>
      <c r="F219" s="70"/>
      <c r="G219" s="70"/>
      <c r="H219" s="286"/>
      <c r="I219" s="286"/>
      <c r="J219" s="286"/>
      <c r="K219" s="288" t="s">
        <v>393</v>
      </c>
      <c r="L219" s="288"/>
      <c r="M219" s="288"/>
      <c r="N219" s="288" t="s">
        <v>160</v>
      </c>
      <c r="O219" s="288"/>
      <c r="P219" s="288"/>
      <c r="Q219" s="288"/>
      <c r="R219" s="288"/>
      <c r="S219" s="288" t="s">
        <v>160</v>
      </c>
      <c r="T219" s="286"/>
      <c r="U219" s="286"/>
      <c r="V219" s="286"/>
      <c r="W219" s="286"/>
      <c r="X219" s="286"/>
      <c r="Y219" s="137"/>
      <c r="Z219" s="137"/>
      <c r="AA219" s="137"/>
      <c r="AB219" s="103"/>
      <c r="AC219" s="95" t="str">
        <f t="shared" si="577"/>
        <v/>
      </c>
      <c r="AE219" s="95">
        <f t="shared" si="695"/>
        <v>1</v>
      </c>
      <c r="AH219" s="95">
        <f t="shared" si="576"/>
        <v>2</v>
      </c>
    </row>
    <row r="220" spans="2:54" ht="27" customHeight="1">
      <c r="B220" s="67">
        <f>取組ﾁｪｯｸｼｰﾄ改訂版!B220</f>
        <v>0</v>
      </c>
      <c r="C220" s="12"/>
      <c r="D220" s="13" t="s">
        <v>127</v>
      </c>
      <c r="E220" s="72"/>
      <c r="F220" s="73"/>
      <c r="G220" s="73"/>
      <c r="H220" s="286"/>
      <c r="I220" s="286"/>
      <c r="J220" s="286"/>
      <c r="K220" s="288" t="s">
        <v>160</v>
      </c>
      <c r="L220" s="288"/>
      <c r="M220" s="288"/>
      <c r="N220" s="288" t="s">
        <v>160</v>
      </c>
      <c r="O220" s="288"/>
      <c r="P220" s="288"/>
      <c r="Q220" s="288"/>
      <c r="R220" s="288"/>
      <c r="S220" s="288" t="s">
        <v>160</v>
      </c>
      <c r="T220" s="286"/>
      <c r="U220" s="286"/>
      <c r="V220" s="286"/>
      <c r="W220" s="286"/>
      <c r="X220" s="286"/>
      <c r="Y220" s="137"/>
      <c r="Z220" s="137"/>
      <c r="AA220" s="137"/>
      <c r="AB220" s="103"/>
      <c r="AC220" s="95" t="str">
        <f t="shared" si="577"/>
        <v/>
      </c>
      <c r="AE220" s="95">
        <f t="shared" si="695"/>
        <v>1</v>
      </c>
      <c r="AH220" s="95">
        <f t="shared" si="576"/>
        <v>1.5</v>
      </c>
    </row>
    <row r="221" spans="2:54" ht="27" customHeight="1">
      <c r="B221" s="6">
        <f>取組ﾁｪｯｸｼｰﾄ改訂版!B221</f>
        <v>0</v>
      </c>
      <c r="C221" s="6" t="s">
        <v>351</v>
      </c>
      <c r="D221" s="8"/>
      <c r="E221" s="70"/>
      <c r="F221" s="70"/>
      <c r="G221" s="70"/>
      <c r="H221" s="277">
        <f t="shared" ref="H221" si="696">(SUMPRODUCT((H217:H220="○")*($AC217:$AC220=1))*0.5+SUMPRODUCT((H217:H220="○")*($AC217:$AC220=0.5))*0.25+SUMPRODUCT((H217:H220="○")*($AC217:$AC220=0.1))*0.05+SUMPRODUCT((H217:H220="◎")*($AC217:$AC220=1))+SUMPRODUCT((H217:H220="◎")*($AC217:$AC220=0.5)*0.5)+SUMPRODUCT((H217:H220="◎")*($AC217:$AC220=0.1))*0.1)</f>
        <v>0</v>
      </c>
      <c r="I221" s="277">
        <f t="shared" ref="I221" si="697">(SUMPRODUCT((I217:I220="○")*($AC217:$AC220=1))*0.5+SUMPRODUCT((I217:I220="○")*($AC217:$AC220=0.5))*0.25+SUMPRODUCT((I217:I220="○")*($AC217:$AC220=0.1))*0.05+SUMPRODUCT((I217:I220="◎")*($AC217:$AC220=1))+SUMPRODUCT((I217:I220="◎")*($AC217:$AC220=0.5)*0.5)+SUMPRODUCT((I217:I220="◎")*($AC217:$AC220=0.1))*0.1)</f>
        <v>0</v>
      </c>
      <c r="J221" s="277">
        <f t="shared" ref="J221" si="698">(SUMPRODUCT((J217:J220="○")*($AC217:$AC220=1))*0.5+SUMPRODUCT((J217:J220="○")*($AC217:$AC220=0.5))*0.25+SUMPRODUCT((J217:J220="○")*($AC217:$AC220=0.1))*0.05+SUMPRODUCT((J217:J220="◎")*($AC217:$AC220=1))+SUMPRODUCT((J217:J220="◎")*($AC217:$AC220=0.5)*0.5)+SUMPRODUCT((J217:J220="◎")*($AC217:$AC220=0.1))*0.1)</f>
        <v>0</v>
      </c>
      <c r="K221" s="277">
        <f t="shared" ref="K221" si="699">(SUMPRODUCT((K217:K220="○")*($AC217:$AC220=1))*0.5+SUMPRODUCT((K217:K220="○")*($AC217:$AC220=0.5))*0.25+SUMPRODUCT((K217:K220="○")*($AC217:$AC220=0.1))*0.05+SUMPRODUCT((K217:K220="◎")*($AC217:$AC220=1))+SUMPRODUCT((K217:K220="◎")*($AC217:$AC220=0.5)*0.5)+SUMPRODUCT((K217:K220="◎")*($AC217:$AC220=0.1))*0.1)</f>
        <v>0</v>
      </c>
      <c r="L221" s="277">
        <f t="shared" ref="L221" si="700">(SUMPRODUCT((L217:L220="○")*($AC217:$AC220=1))*0.5+SUMPRODUCT((L217:L220="○")*($AC217:$AC220=0.5))*0.25+SUMPRODUCT((L217:L220="○")*($AC217:$AC220=0.1))*0.05+SUMPRODUCT((L217:L220="◎")*($AC217:$AC220=1))+SUMPRODUCT((L217:L220="◎")*($AC217:$AC220=0.5)*0.5)+SUMPRODUCT((L217:L220="◎")*($AC217:$AC220=0.1))*0.1)</f>
        <v>0</v>
      </c>
      <c r="M221" s="277">
        <f t="shared" ref="M221" si="701">(SUMPRODUCT((M217:M220="○")*($AC217:$AC220=1))*0.5+SUMPRODUCT((M217:M220="○")*($AC217:$AC220=0.5))*0.25+SUMPRODUCT((M217:M220="○")*($AC217:$AC220=0.1))*0.05+SUMPRODUCT((M217:M220="◎")*($AC217:$AC220=1))+SUMPRODUCT((M217:M220="◎")*($AC217:$AC220=0.5)*0.5)+SUMPRODUCT((M217:M220="◎")*($AC217:$AC220=0.1))*0.1)</f>
        <v>0</v>
      </c>
      <c r="N221" s="277">
        <f t="shared" ref="N221" si="702">(SUMPRODUCT((N217:N220="○")*($AC217:$AC220=1))*0.5+SUMPRODUCT((N217:N220="○")*($AC217:$AC220=0.5))*0.25+SUMPRODUCT((N217:N220="○")*($AC217:$AC220=0.1))*0.05+SUMPRODUCT((N217:N220="◎")*($AC217:$AC220=1))+SUMPRODUCT((N217:N220="◎")*($AC217:$AC220=0.5)*0.5)+SUMPRODUCT((N217:N220="◎")*($AC217:$AC220=0.1))*0.1)</f>
        <v>0</v>
      </c>
      <c r="O221" s="277">
        <f t="shared" ref="O221" si="703">(SUMPRODUCT((O217:O220="○")*($AC217:$AC220=1))*0.5+SUMPRODUCT((O217:O220="○")*($AC217:$AC220=0.5))*0.25+SUMPRODUCT((O217:O220="○")*($AC217:$AC220=0.1))*0.05+SUMPRODUCT((O217:O220="◎")*($AC217:$AC220=1))+SUMPRODUCT((O217:O220="◎")*($AC217:$AC220=0.5)*0.5)+SUMPRODUCT((O217:O220="◎")*($AC217:$AC220=0.1))*0.1)</f>
        <v>0</v>
      </c>
      <c r="P221" s="277">
        <f t="shared" ref="P221" si="704">(SUMPRODUCT((P217:P220="○")*($AC217:$AC220=1))*0.5+SUMPRODUCT((P217:P220="○")*($AC217:$AC220=0.5))*0.25+SUMPRODUCT((P217:P220="○")*($AC217:$AC220=0.1))*0.05+SUMPRODUCT((P217:P220="◎")*($AC217:$AC220=1))+SUMPRODUCT((P217:P220="◎")*($AC217:$AC220=0.5)*0.5)+SUMPRODUCT((P217:P220="◎")*($AC217:$AC220=0.1))*0.1)</f>
        <v>0</v>
      </c>
      <c r="Q221" s="277">
        <f t="shared" ref="Q221" si="705">(SUMPRODUCT((Q217:Q220="○")*($AC217:$AC220=1))*0.5+SUMPRODUCT((Q217:Q220="○")*($AC217:$AC220=0.5))*0.25+SUMPRODUCT((Q217:Q220="○")*($AC217:$AC220=0.1))*0.05+SUMPRODUCT((Q217:Q220="◎")*($AC217:$AC220=1))+SUMPRODUCT((Q217:Q220="◎")*($AC217:$AC220=0.5)*0.5)+SUMPRODUCT((Q217:Q220="◎")*($AC217:$AC220=0.1))*0.1)</f>
        <v>0</v>
      </c>
      <c r="R221" s="277">
        <f t="shared" ref="R221" si="706">(SUMPRODUCT((R217:R220="○")*($AC217:$AC220=1))*0.5+SUMPRODUCT((R217:R220="○")*($AC217:$AC220=0.5))*0.25+SUMPRODUCT((R217:R220="○")*($AC217:$AC220=0.1))*0.05+SUMPRODUCT((R217:R220="◎")*($AC217:$AC220=1))+SUMPRODUCT((R217:R220="◎")*($AC217:$AC220=0.5)*0.5)+SUMPRODUCT((R217:R220="◎")*($AC217:$AC220=0.1))*0.1)</f>
        <v>0</v>
      </c>
      <c r="S221" s="277">
        <f>(SUMPRODUCT((S217:S220="○")*($AC217:$AC220=1))*0.5+SUMPRODUCT((S217:S220="○")*($AC217:$AC220=0.5))*0.25+SUMPRODUCT((S217:S220="○")*($AC217:$AC220=0.1))*0.05+SUMPRODUCT((S217:S220="◎")*($AC217:$AC220=1))+SUMPRODUCT((S217:S220="◎")*($AC217:$AC220=0.5)*0.5)+SUMPRODUCT((S217:S220="◎")*($AC217:$AC220=0.1))*0.1)</f>
        <v>0</v>
      </c>
      <c r="T221" s="277">
        <f t="shared" ref="T221" si="707">(SUMPRODUCT((T217:T220="○")*($AC217:$AC220=1))*0.5+SUMPRODUCT((T217:T220="○")*($AC217:$AC220=0.5))*0.25+SUMPRODUCT((T217:T220="○")*($AC217:$AC220=0.1))*0.05+SUMPRODUCT((T217:T220="◎")*($AC217:$AC220=1))+SUMPRODUCT((T217:T220="◎")*($AC217:$AC220=0.5)*0.5)+SUMPRODUCT((T217:T220="◎")*($AC217:$AC220=0.1))*0.1)</f>
        <v>0</v>
      </c>
      <c r="U221" s="277">
        <f t="shared" ref="U221" si="708">(SUMPRODUCT((U217:U220="○")*($AC217:$AC220=1))*0.5+SUMPRODUCT((U217:U220="○")*($AC217:$AC220=0.5))*0.25+SUMPRODUCT((U217:U220="○")*($AC217:$AC220=0.1))*0.05+SUMPRODUCT((U217:U220="◎")*($AC217:$AC220=1))+SUMPRODUCT((U217:U220="◎")*($AC217:$AC220=0.5)*0.5)+SUMPRODUCT((U217:U220="◎")*($AC217:$AC220=0.1))*0.1)</f>
        <v>0</v>
      </c>
      <c r="V221" s="277">
        <f t="shared" ref="V221" si="709">(SUMPRODUCT((V217:V220="○")*($AC217:$AC220=1))*0.5+SUMPRODUCT((V217:V220="○")*($AC217:$AC220=0.5))*0.25+SUMPRODUCT((V217:V220="○")*($AC217:$AC220=0.1))*0.05+SUMPRODUCT((V217:V220="◎")*($AC217:$AC220=1))+SUMPRODUCT((V217:V220="◎")*($AC217:$AC220=0.5)*0.5)+SUMPRODUCT((V217:V220="◎")*($AC217:$AC220=0.1))*0.1)</f>
        <v>0</v>
      </c>
      <c r="W221" s="277">
        <f t="shared" ref="W221" si="710">(SUMPRODUCT((W217:W220="○")*($AC217:$AC220=1))*0.5+SUMPRODUCT((W217:W220="○")*($AC217:$AC220=0.5))*0.25+SUMPRODUCT((W217:W220="○")*($AC217:$AC220=0.1))*0.05+SUMPRODUCT((W217:W220="◎")*($AC217:$AC220=1))+SUMPRODUCT((W217:W220="◎")*($AC217:$AC220=0.5)*0.5)+SUMPRODUCT((W217:W220="◎")*($AC217:$AC220=0.1))*0.1)</f>
        <v>0</v>
      </c>
      <c r="X221" s="277">
        <f t="shared" ref="X221" si="711">(SUMPRODUCT((X217:X220="○")*($AC217:$AC220=1))*0.5+SUMPRODUCT((X217:X220="○")*($AC217:$AC220=0.5))*0.25+SUMPRODUCT((X217:X220="○")*($AC217:$AC220=0.1))*0.05+SUMPRODUCT((X217:X220="◎")*($AC217:$AC220=1))+SUMPRODUCT((X217:X220="◎")*($AC217:$AC220=0.5)*0.5)+SUMPRODUCT((X217:X220="◎")*($AC217:$AC220=0.1))*0.1)</f>
        <v>0</v>
      </c>
      <c r="Y221" s="105"/>
      <c r="Z221" s="105"/>
      <c r="AA221" s="105"/>
      <c r="AB221" s="103"/>
      <c r="AD221" s="95">
        <f>SUM(AD189:AD220)</f>
        <v>0</v>
      </c>
      <c r="AE221" s="101">
        <f>SUBTOTAL(9,AE217:AE220)</f>
        <v>4</v>
      </c>
      <c r="AF221" s="95">
        <f>SUM(AF189:AF220)</f>
        <v>25</v>
      </c>
      <c r="AG221" s="106">
        <f>AD221/AF221</f>
        <v>0</v>
      </c>
      <c r="AH221" s="101">
        <f>SUM(AH217:AH220)</f>
        <v>6.5</v>
      </c>
      <c r="AI221" s="163">
        <f>IF(AE221=0,"",SUM(H221:X221)/AH221)</f>
        <v>0</v>
      </c>
      <c r="AL221" s="211">
        <f>IFERROR(H221/((SUMPRODUCT((H217:H220="○")*($AC217:$AC220=1))*0.5+SUMPRODUCT((H217:H220="○")*($AC217:$AC220=0.5))*0.5+SUMPRODUCT((H217:H220="○")*($AC217:$AC220=0.1))*0.5+SUMPRODUCT((H217:H220="◎")*($AC217:$AC220=1))+SUMPRODUCT((H217:H220="◎")*($AC217:$AC220=0.5)*0.5)+SUMPRODUCT((H217:H220="◎")*($AC217:$AC220=0.1))*0.1)),0)</f>
        <v>0</v>
      </c>
      <c r="AM221" s="211">
        <f t="shared" ref="AM221" si="712">IFERROR(I221/((SUMPRODUCT((I217:I220="○")*($AC217:$AC220=1))*0.5+SUMPRODUCT((I217:I220="○")*($AC217:$AC220=0.5))*0.5+SUMPRODUCT((I217:I220="○")*($AC217:$AC220=0.1))*0.5+SUMPRODUCT((I217:I220="◎")*($AC217:$AC220=1))+SUMPRODUCT((I217:I220="◎")*($AC217:$AC220=0.5)*0.5)+SUMPRODUCT((I217:I220="◎")*($AC217:$AC220=0.1))*0.1)),0)</f>
        <v>0</v>
      </c>
      <c r="AN221" s="211">
        <f t="shared" ref="AN221" si="713">IFERROR(J221/((SUMPRODUCT((J217:J220="○")*($AC217:$AC220=1))*0.5+SUMPRODUCT((J217:J220="○")*($AC217:$AC220=0.5))*0.5+SUMPRODUCT((J217:J220="○")*($AC217:$AC220=0.1))*0.5+SUMPRODUCT((J217:J220="◎")*($AC217:$AC220=1))+SUMPRODUCT((J217:J220="◎")*($AC217:$AC220=0.5)*0.5)+SUMPRODUCT((J217:J220="◎")*($AC217:$AC220=0.1))*0.1)),0)</f>
        <v>0</v>
      </c>
      <c r="AO221" s="211">
        <f t="shared" ref="AO221" si="714">IFERROR(K221/((SUMPRODUCT((K217:K220="○")*($AC217:$AC220=1))*0.5+SUMPRODUCT((K217:K220="○")*($AC217:$AC220=0.5))*0.5+SUMPRODUCT((K217:K220="○")*($AC217:$AC220=0.1))*0.5+SUMPRODUCT((K217:K220="◎")*($AC217:$AC220=1))+SUMPRODUCT((K217:K220="◎")*($AC217:$AC220=0.5)*0.5)+SUMPRODUCT((K217:K220="◎")*($AC217:$AC220=0.1))*0.1)),0)</f>
        <v>0</v>
      </c>
      <c r="AP221" s="211">
        <f t="shared" ref="AP221" si="715">IFERROR(L221/((SUMPRODUCT((L217:L220="○")*($AC217:$AC220=1))*0.5+SUMPRODUCT((L217:L220="○")*($AC217:$AC220=0.5))*0.5+SUMPRODUCT((L217:L220="○")*($AC217:$AC220=0.1))*0.5+SUMPRODUCT((L217:L220="◎")*($AC217:$AC220=1))+SUMPRODUCT((L217:L220="◎")*($AC217:$AC220=0.5)*0.5)+SUMPRODUCT((L217:L220="◎")*($AC217:$AC220=0.1))*0.1)),0)</f>
        <v>0</v>
      </c>
      <c r="AQ221" s="211">
        <f t="shared" ref="AQ221" si="716">IFERROR(M221/((SUMPRODUCT((M217:M220="○")*($AC217:$AC220=1))*0.5+SUMPRODUCT((M217:M220="○")*($AC217:$AC220=0.5))*0.5+SUMPRODUCT((M217:M220="○")*($AC217:$AC220=0.1))*0.5+SUMPRODUCT((M217:M220="◎")*($AC217:$AC220=1))+SUMPRODUCT((M217:M220="◎")*($AC217:$AC220=0.5)*0.5)+SUMPRODUCT((M217:M220="◎")*($AC217:$AC220=0.1))*0.1)),0)</f>
        <v>0</v>
      </c>
      <c r="AR221" s="211">
        <f t="shared" ref="AR221" si="717">IFERROR(N221/((SUMPRODUCT((N217:N220="○")*($AC217:$AC220=1))*0.5+SUMPRODUCT((N217:N220="○")*($AC217:$AC220=0.5))*0.5+SUMPRODUCT((N217:N220="○")*($AC217:$AC220=0.1))*0.5+SUMPRODUCT((N217:N220="◎")*($AC217:$AC220=1))+SUMPRODUCT((N217:N220="◎")*($AC217:$AC220=0.5)*0.5)+SUMPRODUCT((N217:N220="◎")*($AC217:$AC220=0.1))*0.1)),0)</f>
        <v>0</v>
      </c>
      <c r="AS221" s="211">
        <f t="shared" ref="AS221" si="718">IFERROR(O221/((SUMPRODUCT((O217:O220="○")*($AC217:$AC220=1))*0.5+SUMPRODUCT((O217:O220="○")*($AC217:$AC220=0.5))*0.5+SUMPRODUCT((O217:O220="○")*($AC217:$AC220=0.1))*0.5+SUMPRODUCT((O217:O220="◎")*($AC217:$AC220=1))+SUMPRODUCT((O217:O220="◎")*($AC217:$AC220=0.5)*0.5)+SUMPRODUCT((O217:O220="◎")*($AC217:$AC220=0.1))*0.1)),0)</f>
        <v>0</v>
      </c>
      <c r="AT221" s="211">
        <f t="shared" ref="AT221" si="719">IFERROR(P221/((SUMPRODUCT((P217:P220="○")*($AC217:$AC220=1))*0.5+SUMPRODUCT((P217:P220="○")*($AC217:$AC220=0.5))*0.5+SUMPRODUCT((P217:P220="○")*($AC217:$AC220=0.1))*0.5+SUMPRODUCT((P217:P220="◎")*($AC217:$AC220=1))+SUMPRODUCT((P217:P220="◎")*($AC217:$AC220=0.5)*0.5)+SUMPRODUCT((P217:P220="◎")*($AC217:$AC220=0.1))*0.1)),0)</f>
        <v>0</v>
      </c>
      <c r="AU221" s="211">
        <f t="shared" ref="AU221" si="720">IFERROR(Q221/((SUMPRODUCT((Q217:Q220="○")*($AC217:$AC220=1))*0.5+SUMPRODUCT((Q217:Q220="○")*($AC217:$AC220=0.5))*0.5+SUMPRODUCT((Q217:Q220="○")*($AC217:$AC220=0.1))*0.5+SUMPRODUCT((Q217:Q220="◎")*($AC217:$AC220=1))+SUMPRODUCT((Q217:Q220="◎")*($AC217:$AC220=0.5)*0.5)+SUMPRODUCT((Q217:Q220="◎")*($AC217:$AC220=0.1))*0.1)),0)</f>
        <v>0</v>
      </c>
      <c r="AV221" s="211">
        <f t="shared" ref="AV221" si="721">IFERROR(R221/((SUMPRODUCT((R217:R220="○")*($AC217:$AC220=1))*0.5+SUMPRODUCT((R217:R220="○")*($AC217:$AC220=0.5))*0.5+SUMPRODUCT((R217:R220="○")*($AC217:$AC220=0.1))*0.5+SUMPRODUCT((R217:R220="◎")*($AC217:$AC220=1))+SUMPRODUCT((R217:R220="◎")*($AC217:$AC220=0.5)*0.5)+SUMPRODUCT((R217:R220="◎")*($AC217:$AC220=0.1))*0.1)),0)</f>
        <v>0</v>
      </c>
      <c r="AW221" s="211">
        <f t="shared" ref="AW221" si="722">IFERROR(S221/((SUMPRODUCT((S217:S220="○")*($AC217:$AC220=1))*0.5+SUMPRODUCT((S217:S220="○")*($AC217:$AC220=0.5))*0.5+SUMPRODUCT((S217:S220="○")*($AC217:$AC220=0.1))*0.5+SUMPRODUCT((S217:S220="◎")*($AC217:$AC220=1))+SUMPRODUCT((S217:S220="◎")*($AC217:$AC220=0.5)*0.5)+SUMPRODUCT((S217:S220="◎")*($AC217:$AC220=0.1))*0.1)),0)</f>
        <v>0</v>
      </c>
      <c r="AX221" s="211">
        <f t="shared" ref="AX221" si="723">IFERROR(T221/((SUMPRODUCT((T217:T220="○")*($AC217:$AC220=1))*0.5+SUMPRODUCT((T217:T220="○")*($AC217:$AC220=0.5))*0.5+SUMPRODUCT((T217:T220="○")*($AC217:$AC220=0.1))*0.5+SUMPRODUCT((T217:T220="◎")*($AC217:$AC220=1))+SUMPRODUCT((T217:T220="◎")*($AC217:$AC220=0.5)*0.5)+SUMPRODUCT((T217:T220="◎")*($AC217:$AC220=0.1))*0.1)),0)</f>
        <v>0</v>
      </c>
      <c r="AY221" s="211">
        <f t="shared" ref="AY221" si="724">IFERROR(U221/((SUMPRODUCT((U217:U220="○")*($AC217:$AC220=1))*0.5+SUMPRODUCT((U217:U220="○")*($AC217:$AC220=0.5))*0.5+SUMPRODUCT((U217:U220="○")*($AC217:$AC220=0.1))*0.5+SUMPRODUCT((U217:U220="◎")*($AC217:$AC220=1))+SUMPRODUCT((U217:U220="◎")*($AC217:$AC220=0.5)*0.5)+SUMPRODUCT((U217:U220="◎")*($AC217:$AC220=0.1))*0.1)),0)</f>
        <v>0</v>
      </c>
      <c r="AZ221" s="211">
        <f t="shared" ref="AZ221" si="725">IFERROR(V221/((SUMPRODUCT((V217:V220="○")*($AC217:$AC220=1))*0.5+SUMPRODUCT((V217:V220="○")*($AC217:$AC220=0.5))*0.5+SUMPRODUCT((V217:V220="○")*($AC217:$AC220=0.1))*0.5+SUMPRODUCT((V217:V220="◎")*($AC217:$AC220=1))+SUMPRODUCT((V217:V220="◎")*($AC217:$AC220=0.5)*0.5)+SUMPRODUCT((V217:V220="◎")*($AC217:$AC220=0.1))*0.1)),0)</f>
        <v>0</v>
      </c>
      <c r="BA221" s="211">
        <f t="shared" ref="BA221" si="726">IFERROR(W221/((SUMPRODUCT((W217:W220="○")*($AC217:$AC220=1))*0.5+SUMPRODUCT((W217:W220="○")*($AC217:$AC220=0.5))*0.5+SUMPRODUCT((W217:W220="○")*($AC217:$AC220=0.1))*0.5+SUMPRODUCT((W217:W220="◎")*($AC217:$AC220=1))+SUMPRODUCT((W217:W220="◎")*($AC217:$AC220=0.5)*0.5)+SUMPRODUCT((W217:W220="◎")*($AC217:$AC220=0.1))*0.1)),0)</f>
        <v>0</v>
      </c>
      <c r="BB221" s="211">
        <f t="shared" ref="BB221" si="727">IFERROR(X221/((SUMPRODUCT((X217:X220="○")*($AC217:$AC220=1))*0.5+SUMPRODUCT((X217:X220="○")*($AC217:$AC220=0.5))*0.5+SUMPRODUCT((X217:X220="○")*($AC217:$AC220=0.1))*0.5+SUMPRODUCT((X217:X220="◎")*($AC217:$AC220=1))+SUMPRODUCT((X217:X220="◎")*($AC217:$AC220=0.5)*0.5)+SUMPRODUCT((X217:X220="◎")*($AC217:$AC220=0.1))*0.1)),0)</f>
        <v>0</v>
      </c>
    </row>
    <row r="222" spans="2:54" ht="18" customHeight="1">
      <c r="B222" s="6">
        <f>取組ﾁｪｯｸｼｰﾄ改訂版!B222</f>
        <v>0</v>
      </c>
      <c r="D222" s="5" t="str">
        <f>IF( (COUNTIF(項目⑩チェック欄,"○")+COUNTIF(項目⑩チェック欄,"△")+COUNTIF(項目⑩チェック欄,"×")+COUNTIF(項目⑩チェック欄,"―"))=0,"達成率　　　　%",IF( (COUNTIF(項目⑩チェック欄,"○")+COUNTIF(項目⑩チェック欄,"△")+COUNTIF(項目⑩チェック欄,"×"))=0,"達成率　　―　%",(COUNTIF(項目⑩チェック欄,"○")+COUNTIF(項目⑩チェック欄,"△")*0.5+COUNTIF(項目⑩チェック欄,"×")*0.1)/(COUNTIF(項目⑩チェック欄,"○")+COUNTIF(項目⑩チェック欄,"△")+COUNTIF(項目⑩チェック欄,"×")+COUNTIF(項目⑩チェック欄,""))*100))</f>
        <v>達成率　　　　%</v>
      </c>
      <c r="E222" s="84"/>
      <c r="F222" s="84"/>
      <c r="G222" s="84"/>
      <c r="H222" s="118"/>
      <c r="I222" s="118"/>
      <c r="J222" s="118"/>
      <c r="K222" s="118"/>
      <c r="L222" s="118"/>
      <c r="M222" s="118"/>
      <c r="N222" s="118"/>
      <c r="O222" s="118"/>
      <c r="P222" s="118"/>
      <c r="Q222" s="118"/>
      <c r="R222" s="118"/>
      <c r="S222" s="118"/>
      <c r="T222" s="118"/>
      <c r="U222" s="118"/>
      <c r="V222" s="118"/>
      <c r="W222" s="118"/>
      <c r="X222" s="118"/>
      <c r="Y222" s="118"/>
      <c r="Z222" s="118"/>
      <c r="AA222" s="118"/>
      <c r="AB222" s="107"/>
    </row>
    <row r="223" spans="2:54" ht="27" customHeight="1">
      <c r="B223" s="2" t="str">
        <f>取組ﾁｪｯｸｼｰﾄ改訂版!B223</f>
        <v>&lt;項目⑨ ： その他（情報提供、社会貢献、地域の環境保全ほか）&gt;</v>
      </c>
      <c r="C223" s="7"/>
      <c r="D223" s="16"/>
      <c r="E223" s="85"/>
      <c r="F223" s="85"/>
      <c r="G223" s="85"/>
      <c r="H223" s="105"/>
      <c r="I223" s="105"/>
      <c r="J223" s="105"/>
      <c r="K223" s="105"/>
      <c r="L223" s="105"/>
      <c r="M223" s="105"/>
      <c r="N223" s="105"/>
      <c r="O223" s="105"/>
      <c r="P223" s="105"/>
      <c r="Q223" s="105"/>
      <c r="R223" s="105"/>
      <c r="S223" s="105"/>
      <c r="T223" s="105"/>
      <c r="U223" s="105"/>
      <c r="V223" s="105"/>
      <c r="W223" s="105"/>
      <c r="X223" s="105"/>
      <c r="Y223" s="105"/>
      <c r="Z223" s="105"/>
      <c r="AA223" s="105"/>
      <c r="AB223" s="108"/>
    </row>
    <row r="224" spans="2:54" ht="18" customHeight="1">
      <c r="B224" s="6" t="str">
        <f>取組ﾁｪｯｸｼｰﾄ改訂版!B224</f>
        <v>（チェック欄）</v>
      </c>
      <c r="D224" s="8"/>
      <c r="E224" s="295" t="s">
        <v>352</v>
      </c>
      <c r="F224" s="295"/>
      <c r="G224" s="295"/>
      <c r="H224" s="119"/>
      <c r="I224" s="119"/>
      <c r="J224" s="119"/>
      <c r="K224" s="119"/>
      <c r="L224" s="119"/>
      <c r="M224" s="119"/>
      <c r="N224" s="119"/>
      <c r="O224" s="119"/>
      <c r="P224" s="119"/>
      <c r="Q224" s="119"/>
      <c r="R224" s="119"/>
      <c r="S224" s="119"/>
      <c r="T224" s="119"/>
      <c r="U224" s="119"/>
      <c r="V224" s="119"/>
      <c r="W224" s="119"/>
      <c r="X224" s="119"/>
      <c r="Y224" s="119"/>
      <c r="Z224" s="119"/>
      <c r="AA224" s="119"/>
      <c r="AB224" s="109"/>
    </row>
    <row r="225" spans="2:54" s="3" customFormat="1" ht="27" customHeight="1">
      <c r="B225" s="3" t="str">
        <f>取組ﾁｪｯｸｼｰﾄ改訂版!B225</f>
        <v>1 事業上の環境に関する情報の提供、公表</v>
      </c>
      <c r="D225" s="4"/>
      <c r="E225" s="296"/>
      <c r="F225" s="296"/>
      <c r="G225" s="296"/>
      <c r="H225" s="120"/>
      <c r="I225" s="120"/>
      <c r="J225" s="120"/>
      <c r="K225" s="120"/>
      <c r="L225" s="120"/>
      <c r="M225" s="120"/>
      <c r="N225" s="120"/>
      <c r="O225" s="120"/>
      <c r="P225" s="120"/>
      <c r="Q225" s="120"/>
      <c r="R225" s="120"/>
      <c r="S225" s="120"/>
      <c r="T225" s="120"/>
      <c r="U225" s="120"/>
      <c r="V225" s="120"/>
      <c r="W225" s="120"/>
      <c r="X225" s="120"/>
      <c r="Y225" s="119"/>
      <c r="Z225" s="119"/>
      <c r="AA225" s="119"/>
      <c r="AB225" s="109"/>
      <c r="AC225" s="95"/>
      <c r="AD225" s="95"/>
      <c r="AE225" s="95"/>
      <c r="AF225" s="101"/>
      <c r="AG225" s="102"/>
      <c r="AH225" s="95"/>
      <c r="AI225" s="101"/>
      <c r="AJ225" s="101"/>
      <c r="AK225" s="101"/>
      <c r="AL225" s="101"/>
    </row>
    <row r="226" spans="2:54" ht="27" customHeight="1">
      <c r="B226" s="67">
        <f>取組ﾁｪｯｸｼｰﾄ改訂版!B226</f>
        <v>0</v>
      </c>
      <c r="C226" s="14"/>
      <c r="D226" s="15" t="s">
        <v>149</v>
      </c>
      <c r="E226" s="86" t="s">
        <v>368</v>
      </c>
      <c r="F226" s="69"/>
      <c r="G226" s="69"/>
      <c r="H226" s="286"/>
      <c r="I226" s="286"/>
      <c r="J226" s="286"/>
      <c r="K226" s="288"/>
      <c r="L226" s="288"/>
      <c r="M226" s="288"/>
      <c r="N226" s="288"/>
      <c r="O226" s="288"/>
      <c r="P226" s="288"/>
      <c r="Q226" s="288"/>
      <c r="R226" s="288" t="s">
        <v>160</v>
      </c>
      <c r="S226" s="286"/>
      <c r="T226" s="286"/>
      <c r="U226" s="286"/>
      <c r="V226" s="286"/>
      <c r="W226" s="286"/>
      <c r="X226" s="286"/>
      <c r="Y226" s="137"/>
      <c r="Z226" s="137"/>
      <c r="AA226" s="137"/>
      <c r="AB226" s="103"/>
      <c r="AC226" s="95" t="str">
        <f t="shared" si="577"/>
        <v/>
      </c>
      <c r="AD226" s="95">
        <f>SUM(AC226:AC228)</f>
        <v>0</v>
      </c>
      <c r="AE226" s="95">
        <f t="shared" ref="AE226:AE228" si="728">COUNTIF(B226,"○")+COUNTIF(B226,"△")+COUNTIF(B226,"×")+COUNTIF(B226,0)</f>
        <v>1</v>
      </c>
      <c r="AF226" s="95">
        <f>SUM(AE226:AE228)</f>
        <v>3</v>
      </c>
      <c r="AG226" s="99">
        <f>AD226/AF226</f>
        <v>0</v>
      </c>
      <c r="AH226" s="95">
        <f t="shared" ref="AH226:AH228" si="729">SUMPRODUCT((H226:X226="○")*($AE226=1))*0.5+SUMPRODUCT((H226:X226="◎")*($AE226=1))</f>
        <v>0.5</v>
      </c>
    </row>
    <row r="227" spans="2:54" ht="27" customHeight="1">
      <c r="B227" s="67">
        <f>取組ﾁｪｯｸｼｰﾄ改訂版!B227</f>
        <v>0</v>
      </c>
      <c r="C227" s="9"/>
      <c r="D227" s="10" t="s">
        <v>128</v>
      </c>
      <c r="E227" s="71"/>
      <c r="F227" s="70"/>
      <c r="G227" s="70"/>
      <c r="H227" s="286"/>
      <c r="I227" s="286"/>
      <c r="J227" s="286"/>
      <c r="K227" s="288" t="s">
        <v>160</v>
      </c>
      <c r="L227" s="288"/>
      <c r="M227" s="288"/>
      <c r="N227" s="288"/>
      <c r="O227" s="288"/>
      <c r="P227" s="288"/>
      <c r="Q227" s="288"/>
      <c r="R227" s="288" t="s">
        <v>160</v>
      </c>
      <c r="S227" s="286"/>
      <c r="T227" s="286"/>
      <c r="U227" s="286"/>
      <c r="V227" s="286"/>
      <c r="W227" s="286"/>
      <c r="X227" s="286"/>
      <c r="Y227" s="137"/>
      <c r="Z227" s="137"/>
      <c r="AA227" s="137"/>
      <c r="AB227" s="103"/>
      <c r="AC227" s="95" t="str">
        <f t="shared" si="577"/>
        <v/>
      </c>
      <c r="AE227" s="95">
        <f t="shared" si="728"/>
        <v>1</v>
      </c>
      <c r="AH227" s="95">
        <f t="shared" si="729"/>
        <v>1</v>
      </c>
    </row>
    <row r="228" spans="2:54" ht="27" customHeight="1">
      <c r="B228" s="67">
        <f>取組ﾁｪｯｸｼｰﾄ改訂版!B228</f>
        <v>0</v>
      </c>
      <c r="C228" s="12"/>
      <c r="D228" s="13" t="s">
        <v>129</v>
      </c>
      <c r="E228" s="72"/>
      <c r="F228" s="73"/>
      <c r="G228" s="73"/>
      <c r="H228" s="286"/>
      <c r="I228" s="286"/>
      <c r="J228" s="286"/>
      <c r="K228" s="288"/>
      <c r="L228" s="288"/>
      <c r="M228" s="288"/>
      <c r="N228" s="288"/>
      <c r="O228" s="288"/>
      <c r="P228" s="288"/>
      <c r="Q228" s="288"/>
      <c r="R228" s="288" t="s">
        <v>160</v>
      </c>
      <c r="S228" s="286"/>
      <c r="T228" s="286"/>
      <c r="U228" s="286"/>
      <c r="V228" s="286"/>
      <c r="W228" s="286"/>
      <c r="X228" s="286"/>
      <c r="Y228" s="137"/>
      <c r="Z228" s="137"/>
      <c r="AA228" s="137"/>
      <c r="AB228" s="103"/>
      <c r="AC228" s="95" t="str">
        <f t="shared" si="577"/>
        <v/>
      </c>
      <c r="AE228" s="95">
        <f t="shared" si="728"/>
        <v>1</v>
      </c>
      <c r="AH228" s="95">
        <f t="shared" si="729"/>
        <v>0.5</v>
      </c>
    </row>
    <row r="229" spans="2:54" s="3" customFormat="1" ht="27" customHeight="1">
      <c r="B229" s="3" t="str">
        <f>取組ﾁｪｯｸｼｰﾄ改訂版!B229</f>
        <v>2 環境に関する取組等に関する外部の関係者の意見等の聴取</v>
      </c>
      <c r="D229" s="4"/>
      <c r="E229" s="91"/>
      <c r="F229" s="91"/>
      <c r="G229" s="91"/>
      <c r="H229" s="277">
        <f t="shared" ref="H229" si="730">(SUMPRODUCT((H226:H228="○")*($AC226:$AC228=1))*0.5+SUMPRODUCT((H226:H228="○")*($AC226:$AC228=0.5))*0.25+SUMPRODUCT((H226:H228="○")*($AC226:$AC228=0.1))*0.05+SUMPRODUCT((H226:H228="◎")*($AC226:$AC228=1))+SUMPRODUCT((H226:H228="◎")*($AC226:$AC228=0.5)*0.5)+SUMPRODUCT((H226:H228="◎")*($AC226:$AC228=0.1))*0.1)</f>
        <v>0</v>
      </c>
      <c r="I229" s="277">
        <f t="shared" ref="I229" si="731">(SUMPRODUCT((I226:I228="○")*($AC226:$AC228=1))*0.5+SUMPRODUCT((I226:I228="○")*($AC226:$AC228=0.5))*0.25+SUMPRODUCT((I226:I228="○")*($AC226:$AC228=0.1))*0.05+SUMPRODUCT((I226:I228="◎")*($AC226:$AC228=1))+SUMPRODUCT((I226:I228="◎")*($AC226:$AC228=0.5)*0.5)+SUMPRODUCT((I226:I228="◎")*($AC226:$AC228=0.1))*0.1)</f>
        <v>0</v>
      </c>
      <c r="J229" s="277">
        <f t="shared" ref="J229" si="732">(SUMPRODUCT((J226:J228="○")*($AC226:$AC228=1))*0.5+SUMPRODUCT((J226:J228="○")*($AC226:$AC228=0.5))*0.25+SUMPRODUCT((J226:J228="○")*($AC226:$AC228=0.1))*0.05+SUMPRODUCT((J226:J228="◎")*($AC226:$AC228=1))+SUMPRODUCT((J226:J228="◎")*($AC226:$AC228=0.5)*0.5)+SUMPRODUCT((J226:J228="◎")*($AC226:$AC228=0.1))*0.1)</f>
        <v>0</v>
      </c>
      <c r="K229" s="277">
        <f t="shared" ref="K229" si="733">(SUMPRODUCT((K226:K228="○")*($AC226:$AC228=1))*0.5+SUMPRODUCT((K226:K228="○")*($AC226:$AC228=0.5))*0.25+SUMPRODUCT((K226:K228="○")*($AC226:$AC228=0.1))*0.05+SUMPRODUCT((K226:K228="◎")*($AC226:$AC228=1))+SUMPRODUCT((K226:K228="◎")*($AC226:$AC228=0.5)*0.5)+SUMPRODUCT((K226:K228="◎")*($AC226:$AC228=0.1))*0.1)</f>
        <v>0</v>
      </c>
      <c r="L229" s="277">
        <f t="shared" ref="L229" si="734">(SUMPRODUCT((L226:L228="○")*($AC226:$AC228=1))*0.5+SUMPRODUCT((L226:L228="○")*($AC226:$AC228=0.5))*0.25+SUMPRODUCT((L226:L228="○")*($AC226:$AC228=0.1))*0.05+SUMPRODUCT((L226:L228="◎")*($AC226:$AC228=1))+SUMPRODUCT((L226:L228="◎")*($AC226:$AC228=0.5)*0.5)+SUMPRODUCT((L226:L228="◎")*($AC226:$AC228=0.1))*0.1)</f>
        <v>0</v>
      </c>
      <c r="M229" s="277">
        <f t="shared" ref="M229" si="735">(SUMPRODUCT((M226:M228="○")*($AC226:$AC228=1))*0.5+SUMPRODUCT((M226:M228="○")*($AC226:$AC228=0.5))*0.25+SUMPRODUCT((M226:M228="○")*($AC226:$AC228=0.1))*0.05+SUMPRODUCT((M226:M228="◎")*($AC226:$AC228=1))+SUMPRODUCT((M226:M228="◎")*($AC226:$AC228=0.5)*0.5)+SUMPRODUCT((M226:M228="◎")*($AC226:$AC228=0.1))*0.1)</f>
        <v>0</v>
      </c>
      <c r="N229" s="277">
        <f t="shared" ref="N229" si="736">(SUMPRODUCT((N226:N228="○")*($AC226:$AC228=1))*0.5+SUMPRODUCT((N226:N228="○")*($AC226:$AC228=0.5))*0.25+SUMPRODUCT((N226:N228="○")*($AC226:$AC228=0.1))*0.05+SUMPRODUCT((N226:N228="◎")*($AC226:$AC228=1))+SUMPRODUCT((N226:N228="◎")*($AC226:$AC228=0.5)*0.5)+SUMPRODUCT((N226:N228="◎")*($AC226:$AC228=0.1))*0.1)</f>
        <v>0</v>
      </c>
      <c r="O229" s="277">
        <f t="shared" ref="O229" si="737">(SUMPRODUCT((O226:O228="○")*($AC226:$AC228=1))*0.5+SUMPRODUCT((O226:O228="○")*($AC226:$AC228=0.5))*0.25+SUMPRODUCT((O226:O228="○")*($AC226:$AC228=0.1))*0.05+SUMPRODUCT((O226:O228="◎")*($AC226:$AC228=1))+SUMPRODUCT((O226:O228="◎")*($AC226:$AC228=0.5)*0.5)+SUMPRODUCT((O226:O228="◎")*($AC226:$AC228=0.1))*0.1)</f>
        <v>0</v>
      </c>
      <c r="P229" s="277">
        <f t="shared" ref="P229" si="738">(SUMPRODUCT((P226:P228="○")*($AC226:$AC228=1))*0.5+SUMPRODUCT((P226:P228="○")*($AC226:$AC228=0.5))*0.25+SUMPRODUCT((P226:P228="○")*($AC226:$AC228=0.1))*0.05+SUMPRODUCT((P226:P228="◎")*($AC226:$AC228=1))+SUMPRODUCT((P226:P228="◎")*($AC226:$AC228=0.5)*0.5)+SUMPRODUCT((P226:P228="◎")*($AC226:$AC228=0.1))*0.1)</f>
        <v>0</v>
      </c>
      <c r="Q229" s="277">
        <f t="shared" ref="Q229" si="739">(SUMPRODUCT((Q226:Q228="○")*($AC226:$AC228=1))*0.5+SUMPRODUCT((Q226:Q228="○")*($AC226:$AC228=0.5))*0.25+SUMPRODUCT((Q226:Q228="○")*($AC226:$AC228=0.1))*0.05+SUMPRODUCT((Q226:Q228="◎")*($AC226:$AC228=1))+SUMPRODUCT((Q226:Q228="◎")*($AC226:$AC228=0.5)*0.5)+SUMPRODUCT((Q226:Q228="◎")*($AC226:$AC228=0.1))*0.1)</f>
        <v>0</v>
      </c>
      <c r="R229" s="277">
        <f>(SUMPRODUCT((R226:R228="○")*($AC226:$AC228=1))*0.5+SUMPRODUCT((R226:R228="○")*($AC226:$AC228=0.5))*0.25+SUMPRODUCT((R226:R228="○")*($AC226:$AC228=0.1))*0.05+SUMPRODUCT((R226:R228="◎")*($AC226:$AC228=1))+SUMPRODUCT((R226:R228="◎")*($AC226:$AC228=0.5)*0.5)+SUMPRODUCT((R226:R228="◎")*($AC226:$AC228=0.1))*0.1)</f>
        <v>0</v>
      </c>
      <c r="S229" s="277">
        <f t="shared" ref="S229" si="740">(SUMPRODUCT((S226:S228="○")*($AC226:$AC228=1))*0.5+SUMPRODUCT((S226:S228="○")*($AC226:$AC228=0.5))*0.25+SUMPRODUCT((S226:S228="○")*($AC226:$AC228=0.1))*0.05+SUMPRODUCT((S226:S228="◎")*($AC226:$AC228=1))+SUMPRODUCT((S226:S228="◎")*($AC226:$AC228=0.5)*0.5)+SUMPRODUCT((S226:S228="◎")*($AC226:$AC228=0.1))*0.1)</f>
        <v>0</v>
      </c>
      <c r="T229" s="277">
        <f t="shared" ref="T229" si="741">(SUMPRODUCT((T226:T228="○")*($AC226:$AC228=1))*0.5+SUMPRODUCT((T226:T228="○")*($AC226:$AC228=0.5))*0.25+SUMPRODUCT((T226:T228="○")*($AC226:$AC228=0.1))*0.05+SUMPRODUCT((T226:T228="◎")*($AC226:$AC228=1))+SUMPRODUCT((T226:T228="◎")*($AC226:$AC228=0.5)*0.5)+SUMPRODUCT((T226:T228="◎")*($AC226:$AC228=0.1))*0.1)</f>
        <v>0</v>
      </c>
      <c r="U229" s="277">
        <f t="shared" ref="U229" si="742">(SUMPRODUCT((U226:U228="○")*($AC226:$AC228=1))*0.5+SUMPRODUCT((U226:U228="○")*($AC226:$AC228=0.5))*0.25+SUMPRODUCT((U226:U228="○")*($AC226:$AC228=0.1))*0.05+SUMPRODUCT((U226:U228="◎")*($AC226:$AC228=1))+SUMPRODUCT((U226:U228="◎")*($AC226:$AC228=0.5)*0.5)+SUMPRODUCT((U226:U228="◎")*($AC226:$AC228=0.1))*0.1)</f>
        <v>0</v>
      </c>
      <c r="V229" s="277">
        <f t="shared" ref="V229" si="743">(SUMPRODUCT((V226:V228="○")*($AC226:$AC228=1))*0.5+SUMPRODUCT((V226:V228="○")*($AC226:$AC228=0.5))*0.25+SUMPRODUCT((V226:V228="○")*($AC226:$AC228=0.1))*0.05+SUMPRODUCT((V226:V228="◎")*($AC226:$AC228=1))+SUMPRODUCT((V226:V228="◎")*($AC226:$AC228=0.5)*0.5)+SUMPRODUCT((V226:V228="◎")*($AC226:$AC228=0.1))*0.1)</f>
        <v>0</v>
      </c>
      <c r="W229" s="277">
        <f t="shared" ref="W229" si="744">(SUMPRODUCT((W226:W228="○")*($AC226:$AC228=1))*0.5+SUMPRODUCT((W226:W228="○")*($AC226:$AC228=0.5))*0.25+SUMPRODUCT((W226:W228="○")*($AC226:$AC228=0.1))*0.05+SUMPRODUCT((W226:W228="◎")*($AC226:$AC228=1))+SUMPRODUCT((W226:W228="◎")*($AC226:$AC228=0.5)*0.5)+SUMPRODUCT((W226:W228="◎")*($AC226:$AC228=0.1))*0.1)</f>
        <v>0</v>
      </c>
      <c r="X229" s="277">
        <f t="shared" ref="X229" si="745">(SUMPRODUCT((X226:X228="○")*($AC226:$AC228=1))*0.5+SUMPRODUCT((X226:X228="○")*($AC226:$AC228=0.5))*0.25+SUMPRODUCT((X226:X228="○")*($AC226:$AC228=0.1))*0.05+SUMPRODUCT((X226:X228="◎")*($AC226:$AC228=1))+SUMPRODUCT((X226:X228="◎")*($AC226:$AC228=0.5)*0.5)+SUMPRODUCT((X226:X228="◎")*($AC226:$AC228=0.1))*0.1)</f>
        <v>0</v>
      </c>
      <c r="Y229" s="138"/>
      <c r="Z229" s="138"/>
      <c r="AA229" s="138"/>
      <c r="AB229" s="104"/>
      <c r="AC229" s="95" t="str">
        <f t="shared" si="577"/>
        <v/>
      </c>
      <c r="AD229" s="95"/>
      <c r="AE229" s="101">
        <f>SUBTOTAL(9,AE226:AE228)</f>
        <v>3</v>
      </c>
      <c r="AF229" s="101"/>
      <c r="AG229" s="102"/>
      <c r="AH229" s="101">
        <f>SUM(AH226:AH228)</f>
        <v>2</v>
      </c>
      <c r="AI229" s="163">
        <f>IF(AE229=0,"",SUM(H229:X229)/AH229)</f>
        <v>0</v>
      </c>
      <c r="AJ229" s="101"/>
      <c r="AK229" s="101"/>
      <c r="AL229" s="211">
        <f>IFERROR(H229/((SUMPRODUCT((H226:H228="○")*($AC226:$AC228=1))*0.5+SUMPRODUCT((H226:H228="○")*($AC226:$AC228=0.5))*0.5+SUMPRODUCT((H226:H228="○")*($AC226:$AC228=0.1))*0.5+SUMPRODUCT((H226:H228="◎")*($AC226:$AC228=1))+SUMPRODUCT((H226:H228="◎")*($AC226:$AC228=0.5)*0.5)+SUMPRODUCT((H226:H228="◎")*($AC226:$AC228=0.1))*0.1)),0)</f>
        <v>0</v>
      </c>
      <c r="AM229" s="211">
        <f t="shared" ref="AM229" si="746">IFERROR(I229/((SUMPRODUCT((I226:I228="○")*($AC226:$AC228=1))*0.5+SUMPRODUCT((I226:I228="○")*($AC226:$AC228=0.5))*0.5+SUMPRODUCT((I226:I228="○")*($AC226:$AC228=0.1))*0.5+SUMPRODUCT((I226:I228="◎")*($AC226:$AC228=1))+SUMPRODUCT((I226:I228="◎")*($AC226:$AC228=0.5)*0.5)+SUMPRODUCT((I226:I228="◎")*($AC226:$AC228=0.1))*0.1)),0)</f>
        <v>0</v>
      </c>
      <c r="AN229" s="211">
        <f t="shared" ref="AN229" si="747">IFERROR(J229/((SUMPRODUCT((J226:J228="○")*($AC226:$AC228=1))*0.5+SUMPRODUCT((J226:J228="○")*($AC226:$AC228=0.5))*0.5+SUMPRODUCT((J226:J228="○")*($AC226:$AC228=0.1))*0.5+SUMPRODUCT((J226:J228="◎")*($AC226:$AC228=1))+SUMPRODUCT((J226:J228="◎")*($AC226:$AC228=0.5)*0.5)+SUMPRODUCT((J226:J228="◎")*($AC226:$AC228=0.1))*0.1)),0)</f>
        <v>0</v>
      </c>
      <c r="AO229" s="211">
        <f t="shared" ref="AO229" si="748">IFERROR(K229/((SUMPRODUCT((K226:K228="○")*($AC226:$AC228=1))*0.5+SUMPRODUCT((K226:K228="○")*($AC226:$AC228=0.5))*0.5+SUMPRODUCT((K226:K228="○")*($AC226:$AC228=0.1))*0.5+SUMPRODUCT((K226:K228="◎")*($AC226:$AC228=1))+SUMPRODUCT((K226:K228="◎")*($AC226:$AC228=0.5)*0.5)+SUMPRODUCT((K226:K228="◎")*($AC226:$AC228=0.1))*0.1)),0)</f>
        <v>0</v>
      </c>
      <c r="AP229" s="211">
        <f t="shared" ref="AP229" si="749">IFERROR(L229/((SUMPRODUCT((L226:L228="○")*($AC226:$AC228=1))*0.5+SUMPRODUCT((L226:L228="○")*($AC226:$AC228=0.5))*0.5+SUMPRODUCT((L226:L228="○")*($AC226:$AC228=0.1))*0.5+SUMPRODUCT((L226:L228="◎")*($AC226:$AC228=1))+SUMPRODUCT((L226:L228="◎")*($AC226:$AC228=0.5)*0.5)+SUMPRODUCT((L226:L228="◎")*($AC226:$AC228=0.1))*0.1)),0)</f>
        <v>0</v>
      </c>
      <c r="AQ229" s="211">
        <f t="shared" ref="AQ229" si="750">IFERROR(M229/((SUMPRODUCT((M226:M228="○")*($AC226:$AC228=1))*0.5+SUMPRODUCT((M226:M228="○")*($AC226:$AC228=0.5))*0.5+SUMPRODUCT((M226:M228="○")*($AC226:$AC228=0.1))*0.5+SUMPRODUCT((M226:M228="◎")*($AC226:$AC228=1))+SUMPRODUCT((M226:M228="◎")*($AC226:$AC228=0.5)*0.5)+SUMPRODUCT((M226:M228="◎")*($AC226:$AC228=0.1))*0.1)),0)</f>
        <v>0</v>
      </c>
      <c r="AR229" s="211">
        <f t="shared" ref="AR229" si="751">IFERROR(N229/((SUMPRODUCT((N226:N228="○")*($AC226:$AC228=1))*0.5+SUMPRODUCT((N226:N228="○")*($AC226:$AC228=0.5))*0.5+SUMPRODUCT((N226:N228="○")*($AC226:$AC228=0.1))*0.5+SUMPRODUCT((N226:N228="◎")*($AC226:$AC228=1))+SUMPRODUCT((N226:N228="◎")*($AC226:$AC228=0.5)*0.5)+SUMPRODUCT((N226:N228="◎")*($AC226:$AC228=0.1))*0.1)),0)</f>
        <v>0</v>
      </c>
      <c r="AS229" s="211">
        <f t="shared" ref="AS229" si="752">IFERROR(O229/((SUMPRODUCT((O226:O228="○")*($AC226:$AC228=1))*0.5+SUMPRODUCT((O226:O228="○")*($AC226:$AC228=0.5))*0.5+SUMPRODUCT((O226:O228="○")*($AC226:$AC228=0.1))*0.5+SUMPRODUCT((O226:O228="◎")*($AC226:$AC228=1))+SUMPRODUCT((O226:O228="◎")*($AC226:$AC228=0.5)*0.5)+SUMPRODUCT((O226:O228="◎")*($AC226:$AC228=0.1))*0.1)),0)</f>
        <v>0</v>
      </c>
      <c r="AT229" s="211">
        <f t="shared" ref="AT229" si="753">IFERROR(P229/((SUMPRODUCT((P226:P228="○")*($AC226:$AC228=1))*0.5+SUMPRODUCT((P226:P228="○")*($AC226:$AC228=0.5))*0.5+SUMPRODUCT((P226:P228="○")*($AC226:$AC228=0.1))*0.5+SUMPRODUCT((P226:P228="◎")*($AC226:$AC228=1))+SUMPRODUCT((P226:P228="◎")*($AC226:$AC228=0.5)*0.5)+SUMPRODUCT((P226:P228="◎")*($AC226:$AC228=0.1))*0.1)),0)</f>
        <v>0</v>
      </c>
      <c r="AU229" s="211">
        <f t="shared" ref="AU229" si="754">IFERROR(Q229/((SUMPRODUCT((Q226:Q228="○")*($AC226:$AC228=1))*0.5+SUMPRODUCT((Q226:Q228="○")*($AC226:$AC228=0.5))*0.5+SUMPRODUCT((Q226:Q228="○")*($AC226:$AC228=0.1))*0.5+SUMPRODUCT((Q226:Q228="◎")*($AC226:$AC228=1))+SUMPRODUCT((Q226:Q228="◎")*($AC226:$AC228=0.5)*0.5)+SUMPRODUCT((Q226:Q228="◎")*($AC226:$AC228=0.1))*0.1)),0)</f>
        <v>0</v>
      </c>
      <c r="AV229" s="211">
        <f t="shared" ref="AV229" si="755">IFERROR(R229/((SUMPRODUCT((R226:R228="○")*($AC226:$AC228=1))*0.5+SUMPRODUCT((R226:R228="○")*($AC226:$AC228=0.5))*0.5+SUMPRODUCT((R226:R228="○")*($AC226:$AC228=0.1))*0.5+SUMPRODUCT((R226:R228="◎")*($AC226:$AC228=1))+SUMPRODUCT((R226:R228="◎")*($AC226:$AC228=0.5)*0.5)+SUMPRODUCT((R226:R228="◎")*($AC226:$AC228=0.1))*0.1)),0)</f>
        <v>0</v>
      </c>
      <c r="AW229" s="211">
        <f t="shared" ref="AW229" si="756">IFERROR(S229/((SUMPRODUCT((S226:S228="○")*($AC226:$AC228=1))*0.5+SUMPRODUCT((S226:S228="○")*($AC226:$AC228=0.5))*0.5+SUMPRODUCT((S226:S228="○")*($AC226:$AC228=0.1))*0.5+SUMPRODUCT((S226:S228="◎")*($AC226:$AC228=1))+SUMPRODUCT((S226:S228="◎")*($AC226:$AC228=0.5)*0.5)+SUMPRODUCT((S226:S228="◎")*($AC226:$AC228=0.1))*0.1)),0)</f>
        <v>0</v>
      </c>
      <c r="AX229" s="211">
        <f t="shared" ref="AX229" si="757">IFERROR(T229/((SUMPRODUCT((T226:T228="○")*($AC226:$AC228=1))*0.5+SUMPRODUCT((T226:T228="○")*($AC226:$AC228=0.5))*0.5+SUMPRODUCT((T226:T228="○")*($AC226:$AC228=0.1))*0.5+SUMPRODUCT((T226:T228="◎")*($AC226:$AC228=1))+SUMPRODUCT((T226:T228="◎")*($AC226:$AC228=0.5)*0.5)+SUMPRODUCT((T226:T228="◎")*($AC226:$AC228=0.1))*0.1)),0)</f>
        <v>0</v>
      </c>
      <c r="AY229" s="211">
        <f t="shared" ref="AY229" si="758">IFERROR(U229/((SUMPRODUCT((U226:U228="○")*($AC226:$AC228=1))*0.5+SUMPRODUCT((U226:U228="○")*($AC226:$AC228=0.5))*0.5+SUMPRODUCT((U226:U228="○")*($AC226:$AC228=0.1))*0.5+SUMPRODUCT((U226:U228="◎")*($AC226:$AC228=1))+SUMPRODUCT((U226:U228="◎")*($AC226:$AC228=0.5)*0.5)+SUMPRODUCT((U226:U228="◎")*($AC226:$AC228=0.1))*0.1)),0)</f>
        <v>0</v>
      </c>
      <c r="AZ229" s="211">
        <f t="shared" ref="AZ229" si="759">IFERROR(V229/((SUMPRODUCT((V226:V228="○")*($AC226:$AC228=1))*0.5+SUMPRODUCT((V226:V228="○")*($AC226:$AC228=0.5))*0.5+SUMPRODUCT((V226:V228="○")*($AC226:$AC228=0.1))*0.5+SUMPRODUCT((V226:V228="◎")*($AC226:$AC228=1))+SUMPRODUCT((V226:V228="◎")*($AC226:$AC228=0.5)*0.5)+SUMPRODUCT((V226:V228="◎")*($AC226:$AC228=0.1))*0.1)),0)</f>
        <v>0</v>
      </c>
      <c r="BA229" s="211">
        <f t="shared" ref="BA229" si="760">IFERROR(W229/((SUMPRODUCT((W226:W228="○")*($AC226:$AC228=1))*0.5+SUMPRODUCT((W226:W228="○")*($AC226:$AC228=0.5))*0.5+SUMPRODUCT((W226:W228="○")*($AC226:$AC228=0.1))*0.5+SUMPRODUCT((W226:W228="◎")*($AC226:$AC228=1))+SUMPRODUCT((W226:W228="◎")*($AC226:$AC228=0.5)*0.5)+SUMPRODUCT((W226:W228="◎")*($AC226:$AC228=0.1))*0.1)),0)</f>
        <v>0</v>
      </c>
      <c r="BB229" s="211">
        <f t="shared" ref="BB229" si="761">IFERROR(X229/((SUMPRODUCT((X226:X228="○")*($AC226:$AC228=1))*0.5+SUMPRODUCT((X226:X228="○")*($AC226:$AC228=0.5))*0.5+SUMPRODUCT((X226:X228="○")*($AC226:$AC228=0.1))*0.5+SUMPRODUCT((X226:X228="◎")*($AC226:$AC228=1))+SUMPRODUCT((X226:X228="◎")*($AC226:$AC228=0.5)*0.5)+SUMPRODUCT((X226:X228="◎")*($AC226:$AC228=0.1))*0.1)),0)</f>
        <v>0</v>
      </c>
    </row>
    <row r="230" spans="2:54" ht="27" customHeight="1">
      <c r="B230" s="67">
        <f>取組ﾁｪｯｸｼｰﾄ改訂版!B230</f>
        <v>0</v>
      </c>
      <c r="C230" s="9"/>
      <c r="D230" s="10" t="s">
        <v>130</v>
      </c>
      <c r="E230" s="88" t="s">
        <v>368</v>
      </c>
      <c r="F230" s="82"/>
      <c r="G230" s="82"/>
      <c r="H230" s="286"/>
      <c r="I230" s="286"/>
      <c r="J230" s="286"/>
      <c r="K230" s="286"/>
      <c r="L230" s="286"/>
      <c r="M230" s="286"/>
      <c r="N230" s="286"/>
      <c r="O230" s="286"/>
      <c r="P230" s="286"/>
      <c r="Q230" s="286"/>
      <c r="R230" s="288" t="s">
        <v>160</v>
      </c>
      <c r="S230" s="286"/>
      <c r="T230" s="286"/>
      <c r="U230" s="286"/>
      <c r="V230" s="286"/>
      <c r="W230" s="286"/>
      <c r="X230" s="286"/>
      <c r="Y230" s="137"/>
      <c r="Z230" s="137"/>
      <c r="AA230" s="137"/>
      <c r="AB230" s="103"/>
      <c r="AC230" s="95" t="str">
        <f t="shared" si="577"/>
        <v/>
      </c>
      <c r="AD230" s="95">
        <f>SUM(AC230:AC230)</f>
        <v>0</v>
      </c>
      <c r="AE230" s="95">
        <f>COUNTIF(B230,"○")+COUNTIF(B230,"△")+COUNTIF(B230,"×")+COUNTIF(B230,0)</f>
        <v>1</v>
      </c>
      <c r="AF230" s="95">
        <f>SUM(AE230:AE230)</f>
        <v>1</v>
      </c>
      <c r="AG230" s="99">
        <f>AD230/AF230</f>
        <v>0</v>
      </c>
      <c r="AH230" s="95">
        <f t="shared" ref="AH230" si="762">SUMPRODUCT((H230:X230="○")*($AE230=1))*0.5+SUMPRODUCT((H230:X230="◎")*($AE230=1))</f>
        <v>0.5</v>
      </c>
    </row>
    <row r="231" spans="2:54" s="3" customFormat="1" ht="27" customHeight="1">
      <c r="B231" s="3" t="str">
        <f>取組ﾁｪｯｸｼｰﾄ改訂版!B231</f>
        <v>3 環境保全に関する社内、団体等への参加・支援</v>
      </c>
      <c r="D231" s="4"/>
      <c r="E231" s="92"/>
      <c r="F231" s="74"/>
      <c r="G231" s="74"/>
      <c r="H231" s="278">
        <f t="shared" ref="H231" si="763">(SUMPRODUCT((H230:H230="○")*($AC230:$AC230=1))*0.5+SUMPRODUCT((H230:H230="○")*($AC230:$AC230=0.5))*0.25+SUMPRODUCT((H230:H230="○")*($AC230:$AC230=0.1))*0.05+SUMPRODUCT((H230:H230="◎")*($AC230:$AC230=1))+SUMPRODUCT((H230:H230="◎")*($AC230:$AC230=0.5)*0.5)+SUMPRODUCT((H230:H230="◎")*($AC230:$AC230=0.1))*0.1)</f>
        <v>0</v>
      </c>
      <c r="I231" s="278">
        <f t="shared" ref="I231" si="764">(SUMPRODUCT((I230:I230="○")*($AC230:$AC230=1))*0.5+SUMPRODUCT((I230:I230="○")*($AC230:$AC230=0.5))*0.25+SUMPRODUCT((I230:I230="○")*($AC230:$AC230=0.1))*0.05+SUMPRODUCT((I230:I230="◎")*($AC230:$AC230=1))+SUMPRODUCT((I230:I230="◎")*($AC230:$AC230=0.5)*0.5)+SUMPRODUCT((I230:I230="◎")*($AC230:$AC230=0.1))*0.1)</f>
        <v>0</v>
      </c>
      <c r="J231" s="278">
        <f t="shared" ref="J231" si="765">(SUMPRODUCT((J230:J230="○")*($AC230:$AC230=1))*0.5+SUMPRODUCT((J230:J230="○")*($AC230:$AC230=0.5))*0.25+SUMPRODUCT((J230:J230="○")*($AC230:$AC230=0.1))*0.05+SUMPRODUCT((J230:J230="◎")*($AC230:$AC230=1))+SUMPRODUCT((J230:J230="◎")*($AC230:$AC230=0.5)*0.5)+SUMPRODUCT((J230:J230="◎")*($AC230:$AC230=0.1))*0.1)</f>
        <v>0</v>
      </c>
      <c r="K231" s="278">
        <f t="shared" ref="K231" si="766">(SUMPRODUCT((K230:K230="○")*($AC230:$AC230=1))*0.5+SUMPRODUCT((K230:K230="○")*($AC230:$AC230=0.5))*0.25+SUMPRODUCT((K230:K230="○")*($AC230:$AC230=0.1))*0.05+SUMPRODUCT((K230:K230="◎")*($AC230:$AC230=1))+SUMPRODUCT((K230:K230="◎")*($AC230:$AC230=0.5)*0.5)+SUMPRODUCT((K230:K230="◎")*($AC230:$AC230=0.1))*0.1)</f>
        <v>0</v>
      </c>
      <c r="L231" s="278">
        <f t="shared" ref="L231" si="767">(SUMPRODUCT((L230:L230="○")*($AC230:$AC230=1))*0.5+SUMPRODUCT((L230:L230="○")*($AC230:$AC230=0.5))*0.25+SUMPRODUCT((L230:L230="○")*($AC230:$AC230=0.1))*0.05+SUMPRODUCT((L230:L230="◎")*($AC230:$AC230=1))+SUMPRODUCT((L230:L230="◎")*($AC230:$AC230=0.5)*0.5)+SUMPRODUCT((L230:L230="◎")*($AC230:$AC230=0.1))*0.1)</f>
        <v>0</v>
      </c>
      <c r="M231" s="278">
        <f t="shared" ref="M231" si="768">(SUMPRODUCT((M230:M230="○")*($AC230:$AC230=1))*0.5+SUMPRODUCT((M230:M230="○")*($AC230:$AC230=0.5))*0.25+SUMPRODUCT((M230:M230="○")*($AC230:$AC230=0.1))*0.05+SUMPRODUCT((M230:M230="◎")*($AC230:$AC230=1))+SUMPRODUCT((M230:M230="◎")*($AC230:$AC230=0.5)*0.5)+SUMPRODUCT((M230:M230="◎")*($AC230:$AC230=0.1))*0.1)</f>
        <v>0</v>
      </c>
      <c r="N231" s="278">
        <f t="shared" ref="N231" si="769">(SUMPRODUCT((N230:N230="○")*($AC230:$AC230=1))*0.5+SUMPRODUCT((N230:N230="○")*($AC230:$AC230=0.5))*0.25+SUMPRODUCT((N230:N230="○")*($AC230:$AC230=0.1))*0.05+SUMPRODUCT((N230:N230="◎")*($AC230:$AC230=1))+SUMPRODUCT((N230:N230="◎")*($AC230:$AC230=0.5)*0.5)+SUMPRODUCT((N230:N230="◎")*($AC230:$AC230=0.1))*0.1)</f>
        <v>0</v>
      </c>
      <c r="O231" s="278">
        <f t="shared" ref="O231" si="770">(SUMPRODUCT((O230:O230="○")*($AC230:$AC230=1))*0.5+SUMPRODUCT((O230:O230="○")*($AC230:$AC230=0.5))*0.25+SUMPRODUCT((O230:O230="○")*($AC230:$AC230=0.1))*0.05+SUMPRODUCT((O230:O230="◎")*($AC230:$AC230=1))+SUMPRODUCT((O230:O230="◎")*($AC230:$AC230=0.5)*0.5)+SUMPRODUCT((O230:O230="◎")*($AC230:$AC230=0.1))*0.1)</f>
        <v>0</v>
      </c>
      <c r="P231" s="278">
        <f t="shared" ref="P231" si="771">(SUMPRODUCT((P230:P230="○")*($AC230:$AC230=1))*0.5+SUMPRODUCT((P230:P230="○")*($AC230:$AC230=0.5))*0.25+SUMPRODUCT((P230:P230="○")*($AC230:$AC230=0.1))*0.05+SUMPRODUCT((P230:P230="◎")*($AC230:$AC230=1))+SUMPRODUCT((P230:P230="◎")*($AC230:$AC230=0.5)*0.5)+SUMPRODUCT((P230:P230="◎")*($AC230:$AC230=0.1))*0.1)</f>
        <v>0</v>
      </c>
      <c r="Q231" s="278">
        <f t="shared" ref="Q231" si="772">(SUMPRODUCT((Q230:Q230="○")*($AC230:$AC230=1))*0.5+SUMPRODUCT((Q230:Q230="○")*($AC230:$AC230=0.5))*0.25+SUMPRODUCT((Q230:Q230="○")*($AC230:$AC230=0.1))*0.05+SUMPRODUCT((Q230:Q230="◎")*($AC230:$AC230=1))+SUMPRODUCT((Q230:Q230="◎")*($AC230:$AC230=0.5)*0.5)+SUMPRODUCT((Q230:Q230="◎")*($AC230:$AC230=0.1))*0.1)</f>
        <v>0</v>
      </c>
      <c r="R231" s="278">
        <f>(SUMPRODUCT((R230:R230="○")*($AC230:$AC230=1))*0.5+SUMPRODUCT((R230:R230="○")*($AC230:$AC230=0.5))*0.25+SUMPRODUCT((R230:R230="○")*($AC230:$AC230=0.1))*0.05+SUMPRODUCT((R230:R230="◎")*($AC230:$AC230=1))+SUMPRODUCT((R230:R230="◎")*($AC230:$AC230=0.5)*0.5)+SUMPRODUCT((R230:R230="◎")*($AC230:$AC230=0.1))*0.1)</f>
        <v>0</v>
      </c>
      <c r="S231" s="278">
        <f t="shared" ref="S231" si="773">(SUMPRODUCT((S230:S230="○")*($AC230:$AC230=1))*0.5+SUMPRODUCT((S230:S230="○")*($AC230:$AC230=0.5))*0.25+SUMPRODUCT((S230:S230="○")*($AC230:$AC230=0.1))*0.05+SUMPRODUCT((S230:S230="◎")*($AC230:$AC230=1))+SUMPRODUCT((S230:S230="◎")*($AC230:$AC230=0.5)*0.5)+SUMPRODUCT((S230:S230="◎")*($AC230:$AC230=0.1))*0.1)</f>
        <v>0</v>
      </c>
      <c r="T231" s="278">
        <f t="shared" ref="T231" si="774">(SUMPRODUCT((T230:T230="○")*($AC230:$AC230=1))*0.5+SUMPRODUCT((T230:T230="○")*($AC230:$AC230=0.5))*0.25+SUMPRODUCT((T230:T230="○")*($AC230:$AC230=0.1))*0.05+SUMPRODUCT((T230:T230="◎")*($AC230:$AC230=1))+SUMPRODUCT((T230:T230="◎")*($AC230:$AC230=0.5)*0.5)+SUMPRODUCT((T230:T230="◎")*($AC230:$AC230=0.1))*0.1)</f>
        <v>0</v>
      </c>
      <c r="U231" s="278">
        <f t="shared" ref="U231" si="775">(SUMPRODUCT((U230:U230="○")*($AC230:$AC230=1))*0.5+SUMPRODUCT((U230:U230="○")*($AC230:$AC230=0.5))*0.25+SUMPRODUCT((U230:U230="○")*($AC230:$AC230=0.1))*0.05+SUMPRODUCT((U230:U230="◎")*($AC230:$AC230=1))+SUMPRODUCT((U230:U230="◎")*($AC230:$AC230=0.5)*0.5)+SUMPRODUCT((U230:U230="◎")*($AC230:$AC230=0.1))*0.1)</f>
        <v>0</v>
      </c>
      <c r="V231" s="278">
        <f t="shared" ref="V231" si="776">(SUMPRODUCT((V230:V230="○")*($AC230:$AC230=1))*0.5+SUMPRODUCT((V230:V230="○")*($AC230:$AC230=0.5))*0.25+SUMPRODUCT((V230:V230="○")*($AC230:$AC230=0.1))*0.05+SUMPRODUCT((V230:V230="◎")*($AC230:$AC230=1))+SUMPRODUCT((V230:V230="◎")*($AC230:$AC230=0.5)*0.5)+SUMPRODUCT((V230:V230="◎")*($AC230:$AC230=0.1))*0.1)</f>
        <v>0</v>
      </c>
      <c r="W231" s="278">
        <f t="shared" ref="W231" si="777">(SUMPRODUCT((W230:W230="○")*($AC230:$AC230=1))*0.5+SUMPRODUCT((W230:W230="○")*($AC230:$AC230=0.5))*0.25+SUMPRODUCT((W230:W230="○")*($AC230:$AC230=0.1))*0.05+SUMPRODUCT((W230:W230="◎")*($AC230:$AC230=1))+SUMPRODUCT((W230:W230="◎")*($AC230:$AC230=0.5)*0.5)+SUMPRODUCT((W230:W230="◎")*($AC230:$AC230=0.1))*0.1)</f>
        <v>0</v>
      </c>
      <c r="X231" s="278">
        <f t="shared" ref="X231" si="778">(SUMPRODUCT((X230:X230="○")*($AC230:$AC230=1))*0.5+SUMPRODUCT((X230:X230="○")*($AC230:$AC230=0.5))*0.25+SUMPRODUCT((X230:X230="○")*($AC230:$AC230=0.1))*0.05+SUMPRODUCT((X230:X230="◎")*($AC230:$AC230=1))+SUMPRODUCT((X230:X230="◎")*($AC230:$AC230=0.5)*0.5)+SUMPRODUCT((X230:X230="◎")*($AC230:$AC230=0.1))*0.1)</f>
        <v>0</v>
      </c>
      <c r="Y231" s="138"/>
      <c r="Z231" s="138"/>
      <c r="AA231" s="138"/>
      <c r="AB231" s="104"/>
      <c r="AC231" s="95" t="str">
        <f t="shared" si="577"/>
        <v/>
      </c>
      <c r="AD231" s="95"/>
      <c r="AE231" s="101">
        <f>SUBTOTAL(9,AE230:AE230)</f>
        <v>1</v>
      </c>
      <c r="AF231" s="101"/>
      <c r="AG231" s="102"/>
      <c r="AH231" s="101">
        <f>SUM(AH230:AH230)</f>
        <v>0.5</v>
      </c>
      <c r="AI231" s="163">
        <f>IF(AE231=0,"",SUM(H231:X231)/AH231)</f>
        <v>0</v>
      </c>
      <c r="AJ231" s="101"/>
      <c r="AK231" s="101"/>
      <c r="AL231" s="211">
        <f>IFERROR(H231/((SUMPRODUCT((H230:H230="○")*($AC230:$AC230=1))*0.5+SUMPRODUCT((H230:H230="○")*($AC230:$AC230=0.5))*0.5+SUMPRODUCT((H230:H230="○")*($AC230:$AC230=0.1))*0.5+SUMPRODUCT((H230:H230="◎")*($AC230:$AC230=1))+SUMPRODUCT((H230:H230="◎")*($AC230:$AC230=0.5)*0.5)+SUMPRODUCT((H230:H230="◎")*($AC230:$AC230=0.1))*0.1)),0)</f>
        <v>0</v>
      </c>
      <c r="AM231" s="211">
        <f t="shared" ref="AM231" si="779">IFERROR(I231/((SUMPRODUCT((I230:I230="○")*($AC230:$AC230=1))*0.5+SUMPRODUCT((I230:I230="○")*($AC230:$AC230=0.5))*0.5+SUMPRODUCT((I230:I230="○")*($AC230:$AC230=0.1))*0.5+SUMPRODUCT((I230:I230="◎")*($AC230:$AC230=1))+SUMPRODUCT((I230:I230="◎")*($AC230:$AC230=0.5)*0.5)+SUMPRODUCT((I230:I230="◎")*($AC230:$AC230=0.1))*0.1)),0)</f>
        <v>0</v>
      </c>
      <c r="AN231" s="211">
        <f t="shared" ref="AN231" si="780">IFERROR(J231/((SUMPRODUCT((J230:J230="○")*($AC230:$AC230=1))*0.5+SUMPRODUCT((J230:J230="○")*($AC230:$AC230=0.5))*0.5+SUMPRODUCT((J230:J230="○")*($AC230:$AC230=0.1))*0.5+SUMPRODUCT((J230:J230="◎")*($AC230:$AC230=1))+SUMPRODUCT((J230:J230="◎")*($AC230:$AC230=0.5)*0.5)+SUMPRODUCT((J230:J230="◎")*($AC230:$AC230=0.1))*0.1)),0)</f>
        <v>0</v>
      </c>
      <c r="AO231" s="211">
        <f t="shared" ref="AO231" si="781">IFERROR(K231/((SUMPRODUCT((K230:K230="○")*($AC230:$AC230=1))*0.5+SUMPRODUCT((K230:K230="○")*($AC230:$AC230=0.5))*0.5+SUMPRODUCT((K230:K230="○")*($AC230:$AC230=0.1))*0.5+SUMPRODUCT((K230:K230="◎")*($AC230:$AC230=1))+SUMPRODUCT((K230:K230="◎")*($AC230:$AC230=0.5)*0.5)+SUMPRODUCT((K230:K230="◎")*($AC230:$AC230=0.1))*0.1)),0)</f>
        <v>0</v>
      </c>
      <c r="AP231" s="211">
        <f t="shared" ref="AP231" si="782">IFERROR(L231/((SUMPRODUCT((L230:L230="○")*($AC230:$AC230=1))*0.5+SUMPRODUCT((L230:L230="○")*($AC230:$AC230=0.5))*0.5+SUMPRODUCT((L230:L230="○")*($AC230:$AC230=0.1))*0.5+SUMPRODUCT((L230:L230="◎")*($AC230:$AC230=1))+SUMPRODUCT((L230:L230="◎")*($AC230:$AC230=0.5)*0.5)+SUMPRODUCT((L230:L230="◎")*($AC230:$AC230=0.1))*0.1)),0)</f>
        <v>0</v>
      </c>
      <c r="AQ231" s="211">
        <f t="shared" ref="AQ231" si="783">IFERROR(M231/((SUMPRODUCT((M230:M230="○")*($AC230:$AC230=1))*0.5+SUMPRODUCT((M230:M230="○")*($AC230:$AC230=0.5))*0.5+SUMPRODUCT((M230:M230="○")*($AC230:$AC230=0.1))*0.5+SUMPRODUCT((M230:M230="◎")*($AC230:$AC230=1))+SUMPRODUCT((M230:M230="◎")*($AC230:$AC230=0.5)*0.5)+SUMPRODUCT((M230:M230="◎")*($AC230:$AC230=0.1))*0.1)),0)</f>
        <v>0</v>
      </c>
      <c r="AR231" s="211">
        <f t="shared" ref="AR231" si="784">IFERROR(N231/((SUMPRODUCT((N230:N230="○")*($AC230:$AC230=1))*0.5+SUMPRODUCT((N230:N230="○")*($AC230:$AC230=0.5))*0.5+SUMPRODUCT((N230:N230="○")*($AC230:$AC230=0.1))*0.5+SUMPRODUCT((N230:N230="◎")*($AC230:$AC230=1))+SUMPRODUCT((N230:N230="◎")*($AC230:$AC230=0.5)*0.5)+SUMPRODUCT((N230:N230="◎")*($AC230:$AC230=0.1))*0.1)),0)</f>
        <v>0</v>
      </c>
      <c r="AS231" s="211">
        <f t="shared" ref="AS231" si="785">IFERROR(O231/((SUMPRODUCT((O230:O230="○")*($AC230:$AC230=1))*0.5+SUMPRODUCT((O230:O230="○")*($AC230:$AC230=0.5))*0.5+SUMPRODUCT((O230:O230="○")*($AC230:$AC230=0.1))*0.5+SUMPRODUCT((O230:O230="◎")*($AC230:$AC230=1))+SUMPRODUCT((O230:O230="◎")*($AC230:$AC230=0.5)*0.5)+SUMPRODUCT((O230:O230="◎")*($AC230:$AC230=0.1))*0.1)),0)</f>
        <v>0</v>
      </c>
      <c r="AT231" s="211">
        <f t="shared" ref="AT231" si="786">IFERROR(P231/((SUMPRODUCT((P230:P230="○")*($AC230:$AC230=1))*0.5+SUMPRODUCT((P230:P230="○")*($AC230:$AC230=0.5))*0.5+SUMPRODUCT((P230:P230="○")*($AC230:$AC230=0.1))*0.5+SUMPRODUCT((P230:P230="◎")*($AC230:$AC230=1))+SUMPRODUCT((P230:P230="◎")*($AC230:$AC230=0.5)*0.5)+SUMPRODUCT((P230:P230="◎")*($AC230:$AC230=0.1))*0.1)),0)</f>
        <v>0</v>
      </c>
      <c r="AU231" s="211">
        <f t="shared" ref="AU231" si="787">IFERROR(Q231/((SUMPRODUCT((Q230:Q230="○")*($AC230:$AC230=1))*0.5+SUMPRODUCT((Q230:Q230="○")*($AC230:$AC230=0.5))*0.5+SUMPRODUCT((Q230:Q230="○")*($AC230:$AC230=0.1))*0.5+SUMPRODUCT((Q230:Q230="◎")*($AC230:$AC230=1))+SUMPRODUCT((Q230:Q230="◎")*($AC230:$AC230=0.5)*0.5)+SUMPRODUCT((Q230:Q230="◎")*($AC230:$AC230=0.1))*0.1)),0)</f>
        <v>0</v>
      </c>
      <c r="AV231" s="211">
        <f t="shared" ref="AV231" si="788">IFERROR(R231/((SUMPRODUCT((R230:R230="○")*($AC230:$AC230=1))*0.5+SUMPRODUCT((R230:R230="○")*($AC230:$AC230=0.5))*0.5+SUMPRODUCT((R230:R230="○")*($AC230:$AC230=0.1))*0.5+SUMPRODUCT((R230:R230="◎")*($AC230:$AC230=1))+SUMPRODUCT((R230:R230="◎")*($AC230:$AC230=0.5)*0.5)+SUMPRODUCT((R230:R230="◎")*($AC230:$AC230=0.1))*0.1)),0)</f>
        <v>0</v>
      </c>
      <c r="AW231" s="211">
        <f t="shared" ref="AW231" si="789">IFERROR(S231/((SUMPRODUCT((S230:S230="○")*($AC230:$AC230=1))*0.5+SUMPRODUCT((S230:S230="○")*($AC230:$AC230=0.5))*0.5+SUMPRODUCT((S230:S230="○")*($AC230:$AC230=0.1))*0.5+SUMPRODUCT((S230:S230="◎")*($AC230:$AC230=1))+SUMPRODUCT((S230:S230="◎")*($AC230:$AC230=0.5)*0.5)+SUMPRODUCT((S230:S230="◎")*($AC230:$AC230=0.1))*0.1)),0)</f>
        <v>0</v>
      </c>
      <c r="AX231" s="211">
        <f t="shared" ref="AX231" si="790">IFERROR(T231/((SUMPRODUCT((T230:T230="○")*($AC230:$AC230=1))*0.5+SUMPRODUCT((T230:T230="○")*($AC230:$AC230=0.5))*0.5+SUMPRODUCT((T230:T230="○")*($AC230:$AC230=0.1))*0.5+SUMPRODUCT((T230:T230="◎")*($AC230:$AC230=1))+SUMPRODUCT((T230:T230="◎")*($AC230:$AC230=0.5)*0.5)+SUMPRODUCT((T230:T230="◎")*($AC230:$AC230=0.1))*0.1)),0)</f>
        <v>0</v>
      </c>
      <c r="AY231" s="211">
        <f t="shared" ref="AY231" si="791">IFERROR(U231/((SUMPRODUCT((U230:U230="○")*($AC230:$AC230=1))*0.5+SUMPRODUCT((U230:U230="○")*($AC230:$AC230=0.5))*0.5+SUMPRODUCT((U230:U230="○")*($AC230:$AC230=0.1))*0.5+SUMPRODUCT((U230:U230="◎")*($AC230:$AC230=1))+SUMPRODUCT((U230:U230="◎")*($AC230:$AC230=0.5)*0.5)+SUMPRODUCT((U230:U230="◎")*($AC230:$AC230=0.1))*0.1)),0)</f>
        <v>0</v>
      </c>
      <c r="AZ231" s="211">
        <f t="shared" ref="AZ231" si="792">IFERROR(V231/((SUMPRODUCT((V230:V230="○")*($AC230:$AC230=1))*0.5+SUMPRODUCT((V230:V230="○")*($AC230:$AC230=0.5))*0.5+SUMPRODUCT((V230:V230="○")*($AC230:$AC230=0.1))*0.5+SUMPRODUCT((V230:V230="◎")*($AC230:$AC230=1))+SUMPRODUCT((V230:V230="◎")*($AC230:$AC230=0.5)*0.5)+SUMPRODUCT((V230:V230="◎")*($AC230:$AC230=0.1))*0.1)),0)</f>
        <v>0</v>
      </c>
      <c r="BA231" s="211">
        <f t="shared" ref="BA231" si="793">IFERROR(W231/((SUMPRODUCT((W230:W230="○")*($AC230:$AC230=1))*0.5+SUMPRODUCT((W230:W230="○")*($AC230:$AC230=0.5))*0.5+SUMPRODUCT((W230:W230="○")*($AC230:$AC230=0.1))*0.5+SUMPRODUCT((W230:W230="◎")*($AC230:$AC230=1))+SUMPRODUCT((W230:W230="◎")*($AC230:$AC230=0.5)*0.5)+SUMPRODUCT((W230:W230="◎")*($AC230:$AC230=0.1))*0.1)),0)</f>
        <v>0</v>
      </c>
      <c r="BB231" s="211">
        <f t="shared" ref="BB231" si="794">IFERROR(X231/((SUMPRODUCT((X230:X230="○")*($AC230:$AC230=1))*0.5+SUMPRODUCT((X230:X230="○")*($AC230:$AC230=0.5))*0.5+SUMPRODUCT((X230:X230="○")*($AC230:$AC230=0.1))*0.5+SUMPRODUCT((X230:X230="◎")*($AC230:$AC230=1))+SUMPRODUCT((X230:X230="◎")*($AC230:$AC230=0.5)*0.5)+SUMPRODUCT((X230:X230="◎")*($AC230:$AC230=0.1))*0.1)),0)</f>
        <v>0</v>
      </c>
    </row>
    <row r="232" spans="2:54" ht="27" customHeight="1">
      <c r="B232" s="67">
        <f>取組ﾁｪｯｸｼｰﾄ改訂版!B232</f>
        <v>0</v>
      </c>
      <c r="C232" s="14"/>
      <c r="D232" s="15" t="s">
        <v>131</v>
      </c>
      <c r="E232" s="68" t="s">
        <v>369</v>
      </c>
      <c r="F232" s="69"/>
      <c r="G232" s="69"/>
      <c r="H232" s="288" t="s">
        <v>413</v>
      </c>
      <c r="I232" s="288"/>
      <c r="J232" s="288"/>
      <c r="K232" s="288"/>
      <c r="L232" s="288"/>
      <c r="M232" s="288"/>
      <c r="N232" s="288"/>
      <c r="O232" s="288"/>
      <c r="P232" s="288"/>
      <c r="Q232" s="288"/>
      <c r="R232" s="288" t="s">
        <v>160</v>
      </c>
      <c r="S232" s="286"/>
      <c r="T232" s="286"/>
      <c r="U232" s="286"/>
      <c r="V232" s="286"/>
      <c r="W232" s="286"/>
      <c r="X232" s="286"/>
      <c r="Y232" s="137"/>
      <c r="Z232" s="137"/>
      <c r="AA232" s="137"/>
      <c r="AB232" s="103"/>
      <c r="AC232" s="95" t="str">
        <f t="shared" si="577"/>
        <v/>
      </c>
      <c r="AD232" s="95">
        <f>SUM(AC232:AC236)</f>
        <v>0</v>
      </c>
      <c r="AE232" s="95">
        <f t="shared" ref="AE232:AE236" si="795">COUNTIF(B232,"○")+COUNTIF(B232,"△")+COUNTIF(B232,"×")+COUNTIF(B232,0)</f>
        <v>1</v>
      </c>
      <c r="AF232" s="95">
        <f>SUM(AE232:AE236)</f>
        <v>5</v>
      </c>
      <c r="AG232" s="99">
        <f>AD232/AF232</f>
        <v>0</v>
      </c>
      <c r="AH232" s="95">
        <f t="shared" ref="AH232:AH244" si="796">SUMPRODUCT((H232:X232="○")*($AE232=1))*0.5+SUMPRODUCT((H232:X232="◎")*($AE232=1))</f>
        <v>1</v>
      </c>
    </row>
    <row r="233" spans="2:54" ht="27" customHeight="1">
      <c r="B233" s="67">
        <f>取組ﾁｪｯｸｼｰﾄ改訂版!B233</f>
        <v>0</v>
      </c>
      <c r="C233" s="14"/>
      <c r="D233" s="15" t="s">
        <v>132</v>
      </c>
      <c r="E233" s="71"/>
      <c r="F233" s="70"/>
      <c r="G233" s="70"/>
      <c r="H233" s="288" t="s">
        <v>413</v>
      </c>
      <c r="I233" s="288"/>
      <c r="J233" s="288"/>
      <c r="K233" s="288"/>
      <c r="L233" s="288"/>
      <c r="M233" s="288"/>
      <c r="N233" s="288"/>
      <c r="O233" s="288"/>
      <c r="P233" s="288"/>
      <c r="Q233" s="288"/>
      <c r="R233" s="288" t="s">
        <v>160</v>
      </c>
      <c r="S233" s="286"/>
      <c r="T233" s="286"/>
      <c r="U233" s="286"/>
      <c r="V233" s="286"/>
      <c r="W233" s="286"/>
      <c r="X233" s="286"/>
      <c r="Y233" s="137"/>
      <c r="Z233" s="137"/>
      <c r="AA233" s="137"/>
      <c r="AB233" s="103"/>
      <c r="AC233" s="95" t="str">
        <f t="shared" si="577"/>
        <v/>
      </c>
      <c r="AE233" s="95">
        <f t="shared" si="795"/>
        <v>1</v>
      </c>
      <c r="AH233" s="95">
        <f t="shared" si="796"/>
        <v>1</v>
      </c>
    </row>
    <row r="234" spans="2:54" ht="27" customHeight="1">
      <c r="B234" s="67">
        <f>取組ﾁｪｯｸｼｰﾄ改訂版!B234</f>
        <v>0</v>
      </c>
      <c r="C234" s="9"/>
      <c r="D234" s="10" t="s">
        <v>133</v>
      </c>
      <c r="E234" s="71"/>
      <c r="F234" s="70"/>
      <c r="G234" s="70"/>
      <c r="H234" s="288" t="s">
        <v>413</v>
      </c>
      <c r="I234" s="288"/>
      <c r="J234" s="288"/>
      <c r="K234" s="288"/>
      <c r="L234" s="288"/>
      <c r="M234" s="288"/>
      <c r="N234" s="288"/>
      <c r="O234" s="288"/>
      <c r="P234" s="288"/>
      <c r="Q234" s="288"/>
      <c r="R234" s="288" t="s">
        <v>160</v>
      </c>
      <c r="S234" s="286"/>
      <c r="T234" s="286"/>
      <c r="U234" s="286"/>
      <c r="V234" s="286"/>
      <c r="W234" s="286"/>
      <c r="X234" s="286"/>
      <c r="Y234" s="137"/>
      <c r="Z234" s="137"/>
      <c r="AA234" s="137"/>
      <c r="AB234" s="103"/>
      <c r="AC234" s="95" t="str">
        <f t="shared" si="577"/>
        <v/>
      </c>
      <c r="AE234" s="95">
        <f t="shared" si="795"/>
        <v>1</v>
      </c>
      <c r="AH234" s="95">
        <f t="shared" si="796"/>
        <v>1</v>
      </c>
    </row>
    <row r="235" spans="2:54" ht="27" customHeight="1">
      <c r="B235" s="67">
        <f>取組ﾁｪｯｸｼｰﾄ改訂版!B235</f>
        <v>0</v>
      </c>
      <c r="C235" s="12"/>
      <c r="D235" s="13" t="s">
        <v>412</v>
      </c>
      <c r="E235" s="71"/>
      <c r="F235" s="70"/>
      <c r="G235" s="70"/>
      <c r="H235" s="288"/>
      <c r="I235" s="288"/>
      <c r="J235" s="288"/>
      <c r="K235" s="288"/>
      <c r="L235" s="288"/>
      <c r="M235" s="288"/>
      <c r="N235" s="288"/>
      <c r="O235" s="288"/>
      <c r="P235" s="288"/>
      <c r="Q235" s="288"/>
      <c r="R235" s="288" t="s">
        <v>160</v>
      </c>
      <c r="S235" s="286"/>
      <c r="T235" s="286"/>
      <c r="U235" s="286"/>
      <c r="V235" s="286"/>
      <c r="W235" s="286"/>
      <c r="X235" s="286"/>
      <c r="Y235" s="137"/>
      <c r="Z235" s="137"/>
      <c r="AA235" s="137"/>
      <c r="AB235" s="103"/>
      <c r="AC235" s="95" t="str">
        <f t="shared" si="577"/>
        <v/>
      </c>
      <c r="AE235" s="95">
        <f t="shared" si="795"/>
        <v>1</v>
      </c>
      <c r="AH235" s="95">
        <f t="shared" si="796"/>
        <v>0.5</v>
      </c>
    </row>
    <row r="236" spans="2:54" ht="27" customHeight="1">
      <c r="B236" s="67">
        <f>取組ﾁｪｯｸｼｰﾄ改訂版!B236</f>
        <v>0</v>
      </c>
      <c r="C236" s="12"/>
      <c r="D236" s="13" t="s">
        <v>134</v>
      </c>
      <c r="E236" s="72"/>
      <c r="F236" s="73"/>
      <c r="G236" s="73"/>
      <c r="H236" s="288"/>
      <c r="I236" s="288"/>
      <c r="J236" s="288"/>
      <c r="K236" s="288" t="s">
        <v>413</v>
      </c>
      <c r="L236" s="288"/>
      <c r="M236" s="288"/>
      <c r="N236" s="288"/>
      <c r="O236" s="288"/>
      <c r="P236" s="288" t="s">
        <v>160</v>
      </c>
      <c r="Q236" s="288"/>
      <c r="R236" s="288" t="s">
        <v>160</v>
      </c>
      <c r="S236" s="286"/>
      <c r="T236" s="286"/>
      <c r="U236" s="286"/>
      <c r="V236" s="286"/>
      <c r="W236" s="286"/>
      <c r="X236" s="286"/>
      <c r="Y236" s="137"/>
      <c r="Z236" s="137"/>
      <c r="AA236" s="137"/>
      <c r="AB236" s="103"/>
      <c r="AC236" s="95" t="str">
        <f t="shared" si="577"/>
        <v/>
      </c>
      <c r="AE236" s="95">
        <f t="shared" si="795"/>
        <v>1</v>
      </c>
      <c r="AH236" s="95">
        <f t="shared" si="796"/>
        <v>1.5</v>
      </c>
    </row>
    <row r="237" spans="2:54" s="3" customFormat="1" ht="27" customHeight="1">
      <c r="B237" s="3" t="str">
        <f>取組ﾁｪｯｸｼｰﾄ改訂版!B237</f>
        <v>4 国際協力及び海外における環境配慮</v>
      </c>
      <c r="D237" s="4"/>
      <c r="E237" s="74"/>
      <c r="F237" s="74"/>
      <c r="G237" s="74"/>
      <c r="H237" s="278">
        <f t="shared" ref="H237" si="797">(SUMPRODUCT((H232:H236="○")*($AC232:$AC236=1))*0.5+SUMPRODUCT((H232:H236="○")*($AC232:$AC236=0.5))*0.25+SUMPRODUCT((H232:H236="○")*($AC232:$AC236=0.1))*0.05+SUMPRODUCT((H232:H236="◎")*($AC232:$AC236=1))+SUMPRODUCT((H232:H236="◎")*($AC232:$AC236=0.5)*0.5)+SUMPRODUCT((H232:H236="◎")*($AC232:$AC236=0.1))*0.1)</f>
        <v>0</v>
      </c>
      <c r="I237" s="278">
        <f t="shared" ref="I237" si="798">(SUMPRODUCT((I232:I236="○")*($AC232:$AC236=1))*0.5+SUMPRODUCT((I232:I236="○")*($AC232:$AC236=0.5))*0.25+SUMPRODUCT((I232:I236="○")*($AC232:$AC236=0.1))*0.05+SUMPRODUCT((I232:I236="◎")*($AC232:$AC236=1))+SUMPRODUCT((I232:I236="◎")*($AC232:$AC236=0.5)*0.5)+SUMPRODUCT((I232:I236="◎")*($AC232:$AC236=0.1))*0.1)</f>
        <v>0</v>
      </c>
      <c r="J237" s="278">
        <f t="shared" ref="J237" si="799">(SUMPRODUCT((J232:J236="○")*($AC232:$AC236=1))*0.5+SUMPRODUCT((J232:J236="○")*($AC232:$AC236=0.5))*0.25+SUMPRODUCT((J232:J236="○")*($AC232:$AC236=0.1))*0.05+SUMPRODUCT((J232:J236="◎")*($AC232:$AC236=1))+SUMPRODUCT((J232:J236="◎")*($AC232:$AC236=0.5)*0.5)+SUMPRODUCT((J232:J236="◎")*($AC232:$AC236=0.1))*0.1)</f>
        <v>0</v>
      </c>
      <c r="K237" s="278">
        <f t="shared" ref="K237" si="800">(SUMPRODUCT((K232:K236="○")*($AC232:$AC236=1))*0.5+SUMPRODUCT((K232:K236="○")*($AC232:$AC236=0.5))*0.25+SUMPRODUCT((K232:K236="○")*($AC232:$AC236=0.1))*0.05+SUMPRODUCT((K232:K236="◎")*($AC232:$AC236=1))+SUMPRODUCT((K232:K236="◎")*($AC232:$AC236=0.5)*0.5)+SUMPRODUCT((K232:K236="◎")*($AC232:$AC236=0.1))*0.1)</f>
        <v>0</v>
      </c>
      <c r="L237" s="278">
        <f t="shared" ref="L237" si="801">(SUMPRODUCT((L232:L236="○")*($AC232:$AC236=1))*0.5+SUMPRODUCT((L232:L236="○")*($AC232:$AC236=0.5))*0.25+SUMPRODUCT((L232:L236="○")*($AC232:$AC236=0.1))*0.05+SUMPRODUCT((L232:L236="◎")*($AC232:$AC236=1))+SUMPRODUCT((L232:L236="◎")*($AC232:$AC236=0.5)*0.5)+SUMPRODUCT((L232:L236="◎")*($AC232:$AC236=0.1))*0.1)</f>
        <v>0</v>
      </c>
      <c r="M237" s="278">
        <f t="shared" ref="M237" si="802">(SUMPRODUCT((M232:M236="○")*($AC232:$AC236=1))*0.5+SUMPRODUCT((M232:M236="○")*($AC232:$AC236=0.5))*0.25+SUMPRODUCT((M232:M236="○")*($AC232:$AC236=0.1))*0.05+SUMPRODUCT((M232:M236="◎")*($AC232:$AC236=1))+SUMPRODUCT((M232:M236="◎")*($AC232:$AC236=0.5)*0.5)+SUMPRODUCT((M232:M236="◎")*($AC232:$AC236=0.1))*0.1)</f>
        <v>0</v>
      </c>
      <c r="N237" s="278">
        <f t="shared" ref="N237" si="803">(SUMPRODUCT((N232:N236="○")*($AC232:$AC236=1))*0.5+SUMPRODUCT((N232:N236="○")*($AC232:$AC236=0.5))*0.25+SUMPRODUCT((N232:N236="○")*($AC232:$AC236=0.1))*0.05+SUMPRODUCT((N232:N236="◎")*($AC232:$AC236=1))+SUMPRODUCT((N232:N236="◎")*($AC232:$AC236=0.5)*0.5)+SUMPRODUCT((N232:N236="◎")*($AC232:$AC236=0.1))*0.1)</f>
        <v>0</v>
      </c>
      <c r="O237" s="278">
        <f t="shared" ref="O237" si="804">(SUMPRODUCT((O232:O236="○")*($AC232:$AC236=1))*0.5+SUMPRODUCT((O232:O236="○")*($AC232:$AC236=0.5))*0.25+SUMPRODUCT((O232:O236="○")*($AC232:$AC236=0.1))*0.05+SUMPRODUCT((O232:O236="◎")*($AC232:$AC236=1))+SUMPRODUCT((O232:O236="◎")*($AC232:$AC236=0.5)*0.5)+SUMPRODUCT((O232:O236="◎")*($AC232:$AC236=0.1))*0.1)</f>
        <v>0</v>
      </c>
      <c r="P237" s="278">
        <f t="shared" ref="P237" si="805">(SUMPRODUCT((P232:P236="○")*($AC232:$AC236=1))*0.5+SUMPRODUCT((P232:P236="○")*($AC232:$AC236=0.5))*0.25+SUMPRODUCT((P232:P236="○")*($AC232:$AC236=0.1))*0.05+SUMPRODUCT((P232:P236="◎")*($AC232:$AC236=1))+SUMPRODUCT((P232:P236="◎")*($AC232:$AC236=0.5)*0.5)+SUMPRODUCT((P232:P236="◎")*($AC232:$AC236=0.1))*0.1)</f>
        <v>0</v>
      </c>
      <c r="Q237" s="278">
        <f t="shared" ref="Q237" si="806">(SUMPRODUCT((Q232:Q236="○")*($AC232:$AC236=1))*0.5+SUMPRODUCT((Q232:Q236="○")*($AC232:$AC236=0.5))*0.25+SUMPRODUCT((Q232:Q236="○")*($AC232:$AC236=0.1))*0.05+SUMPRODUCT((Q232:Q236="◎")*($AC232:$AC236=1))+SUMPRODUCT((Q232:Q236="◎")*($AC232:$AC236=0.5)*0.5)+SUMPRODUCT((Q232:Q236="◎")*($AC232:$AC236=0.1))*0.1)</f>
        <v>0</v>
      </c>
      <c r="R237" s="278">
        <f t="shared" ref="R237" si="807">(SUMPRODUCT((R232:R236="○")*($AC232:$AC236=1))*0.5+SUMPRODUCT((R232:R236="○")*($AC232:$AC236=0.5))*0.25+SUMPRODUCT((R232:R236="○")*($AC232:$AC236=0.1))*0.05+SUMPRODUCT((R232:R236="◎")*($AC232:$AC236=1))+SUMPRODUCT((R232:R236="◎")*($AC232:$AC236=0.5)*0.5)+SUMPRODUCT((R232:R236="◎")*($AC232:$AC236=0.1))*0.1)</f>
        <v>0</v>
      </c>
      <c r="S237" s="278">
        <f t="shared" ref="S237" si="808">(SUMPRODUCT((S232:S236="○")*($AC232:$AC236=1))*0.5+SUMPRODUCT((S232:S236="○")*($AC232:$AC236=0.5))*0.25+SUMPRODUCT((S232:S236="○")*($AC232:$AC236=0.1))*0.05+SUMPRODUCT((S232:S236="◎")*($AC232:$AC236=1))+SUMPRODUCT((S232:S236="◎")*($AC232:$AC236=0.5)*0.5)+SUMPRODUCT((S232:S236="◎")*($AC232:$AC236=0.1))*0.1)</f>
        <v>0</v>
      </c>
      <c r="T237" s="278">
        <f t="shared" ref="T237" si="809">(SUMPRODUCT((T232:T236="○")*($AC232:$AC236=1))*0.5+SUMPRODUCT((T232:T236="○")*($AC232:$AC236=0.5))*0.25+SUMPRODUCT((T232:T236="○")*($AC232:$AC236=0.1))*0.05+SUMPRODUCT((T232:T236="◎")*($AC232:$AC236=1))+SUMPRODUCT((T232:T236="◎")*($AC232:$AC236=0.5)*0.5)+SUMPRODUCT((T232:T236="◎")*($AC232:$AC236=0.1))*0.1)</f>
        <v>0</v>
      </c>
      <c r="U237" s="278">
        <f t="shared" ref="U237" si="810">(SUMPRODUCT((U232:U236="○")*($AC232:$AC236=1))*0.5+SUMPRODUCT((U232:U236="○")*($AC232:$AC236=0.5))*0.25+SUMPRODUCT((U232:U236="○")*($AC232:$AC236=0.1))*0.05+SUMPRODUCT((U232:U236="◎")*($AC232:$AC236=1))+SUMPRODUCT((U232:U236="◎")*($AC232:$AC236=0.5)*0.5)+SUMPRODUCT((U232:U236="◎")*($AC232:$AC236=0.1))*0.1)</f>
        <v>0</v>
      </c>
      <c r="V237" s="278">
        <f t="shared" ref="V237" si="811">(SUMPRODUCT((V232:V236="○")*($AC232:$AC236=1))*0.5+SUMPRODUCT((V232:V236="○")*($AC232:$AC236=0.5))*0.25+SUMPRODUCT((V232:V236="○")*($AC232:$AC236=0.1))*0.05+SUMPRODUCT((V232:V236="◎")*($AC232:$AC236=1))+SUMPRODUCT((V232:V236="◎")*($AC232:$AC236=0.5)*0.5)+SUMPRODUCT((V232:V236="◎")*($AC232:$AC236=0.1))*0.1)</f>
        <v>0</v>
      </c>
      <c r="W237" s="278">
        <f t="shared" ref="W237" si="812">(SUMPRODUCT((W232:W236="○")*($AC232:$AC236=1))*0.5+SUMPRODUCT((W232:W236="○")*($AC232:$AC236=0.5))*0.25+SUMPRODUCT((W232:W236="○")*($AC232:$AC236=0.1))*0.05+SUMPRODUCT((W232:W236="◎")*($AC232:$AC236=1))+SUMPRODUCT((W232:W236="◎")*($AC232:$AC236=0.5)*0.5)+SUMPRODUCT((W232:W236="◎")*($AC232:$AC236=0.1))*0.1)</f>
        <v>0</v>
      </c>
      <c r="X237" s="278">
        <f t="shared" ref="X237" si="813">(SUMPRODUCT((X232:X236="○")*($AC232:$AC236=1))*0.5+SUMPRODUCT((X232:X236="○")*($AC232:$AC236=0.5))*0.25+SUMPRODUCT((X232:X236="○")*($AC232:$AC236=0.1))*0.05+SUMPRODUCT((X232:X236="◎")*($AC232:$AC236=1))+SUMPRODUCT((X232:X236="◎")*($AC232:$AC236=0.5)*0.5)+SUMPRODUCT((X232:X236="◎")*($AC232:$AC236=0.1))*0.1)</f>
        <v>0</v>
      </c>
      <c r="Y237" s="138"/>
      <c r="Z237" s="138"/>
      <c r="AA237" s="138"/>
      <c r="AB237" s="104"/>
      <c r="AC237" s="95" t="str">
        <f t="shared" ref="AC237" si="814">IF(B237="○",1,IF(B237="△",0.5,IF(B237="×",0.1,"")))</f>
        <v/>
      </c>
      <c r="AD237" s="95"/>
      <c r="AE237" s="101">
        <f>SUBTOTAL(9,AE232:AE236)</f>
        <v>5</v>
      </c>
      <c r="AF237" s="95"/>
      <c r="AG237" s="99"/>
      <c r="AH237" s="101">
        <f>SUM(AH232:AH236)</f>
        <v>5</v>
      </c>
      <c r="AI237" s="163">
        <f>IF(AE237=0,"",SUM(H237:X237)/AH237)</f>
        <v>0</v>
      </c>
      <c r="AJ237" s="101"/>
      <c r="AK237" s="101"/>
      <c r="AL237" s="211">
        <f>IFERROR(H237/((SUMPRODUCT((H232:H236="○")*($AC232:$AC236=1))*0.5+SUMPRODUCT((H232:H236="○")*($AC232:$AC236=0.5))*0.5+SUMPRODUCT((H232:H236="○")*($AC232:$AC236=0.1))*0.5+SUMPRODUCT((H232:H236="◎")*($AC232:$AC236=1))+SUMPRODUCT((H232:H236="◎")*($AC232:$AC236=0.5)*0.5)+SUMPRODUCT((H232:H236="◎")*($AC232:$AC236=0.1))*0.1)),0)</f>
        <v>0</v>
      </c>
      <c r="AM237" s="211">
        <f t="shared" ref="AM237" si="815">IFERROR(I237/((SUMPRODUCT((I232:I236="○")*($AC232:$AC236=1))*0.5+SUMPRODUCT((I232:I236="○")*($AC232:$AC236=0.5))*0.5+SUMPRODUCT((I232:I236="○")*($AC232:$AC236=0.1))*0.5+SUMPRODUCT((I232:I236="◎")*($AC232:$AC236=1))+SUMPRODUCT((I232:I236="◎")*($AC232:$AC236=0.5)*0.5)+SUMPRODUCT((I232:I236="◎")*($AC232:$AC236=0.1))*0.1)),0)</f>
        <v>0</v>
      </c>
      <c r="AN237" s="211">
        <f t="shared" ref="AN237" si="816">IFERROR(J237/((SUMPRODUCT((J232:J236="○")*($AC232:$AC236=1))*0.5+SUMPRODUCT((J232:J236="○")*($AC232:$AC236=0.5))*0.5+SUMPRODUCT((J232:J236="○")*($AC232:$AC236=0.1))*0.5+SUMPRODUCT((J232:J236="◎")*($AC232:$AC236=1))+SUMPRODUCT((J232:J236="◎")*($AC232:$AC236=0.5)*0.5)+SUMPRODUCT((J232:J236="◎")*($AC232:$AC236=0.1))*0.1)),0)</f>
        <v>0</v>
      </c>
      <c r="AO237" s="211">
        <f t="shared" ref="AO237" si="817">IFERROR(K237/((SUMPRODUCT((K232:K236="○")*($AC232:$AC236=1))*0.5+SUMPRODUCT((K232:K236="○")*($AC232:$AC236=0.5))*0.5+SUMPRODUCT((K232:K236="○")*($AC232:$AC236=0.1))*0.5+SUMPRODUCT((K232:K236="◎")*($AC232:$AC236=1))+SUMPRODUCT((K232:K236="◎")*($AC232:$AC236=0.5)*0.5)+SUMPRODUCT((K232:K236="◎")*($AC232:$AC236=0.1))*0.1)),0)</f>
        <v>0</v>
      </c>
      <c r="AP237" s="211">
        <f t="shared" ref="AP237" si="818">IFERROR(L237/((SUMPRODUCT((L232:L236="○")*($AC232:$AC236=1))*0.5+SUMPRODUCT((L232:L236="○")*($AC232:$AC236=0.5))*0.5+SUMPRODUCT((L232:L236="○")*($AC232:$AC236=0.1))*0.5+SUMPRODUCT((L232:L236="◎")*($AC232:$AC236=1))+SUMPRODUCT((L232:L236="◎")*($AC232:$AC236=0.5)*0.5)+SUMPRODUCT((L232:L236="◎")*($AC232:$AC236=0.1))*0.1)),0)</f>
        <v>0</v>
      </c>
      <c r="AQ237" s="211">
        <f t="shared" ref="AQ237" si="819">IFERROR(M237/((SUMPRODUCT((M232:M236="○")*($AC232:$AC236=1))*0.5+SUMPRODUCT((M232:M236="○")*($AC232:$AC236=0.5))*0.5+SUMPRODUCT((M232:M236="○")*($AC232:$AC236=0.1))*0.5+SUMPRODUCT((M232:M236="◎")*($AC232:$AC236=1))+SUMPRODUCT((M232:M236="◎")*($AC232:$AC236=0.5)*0.5)+SUMPRODUCT((M232:M236="◎")*($AC232:$AC236=0.1))*0.1)),0)</f>
        <v>0</v>
      </c>
      <c r="AR237" s="211">
        <f t="shared" ref="AR237" si="820">IFERROR(N237/((SUMPRODUCT((N232:N236="○")*($AC232:$AC236=1))*0.5+SUMPRODUCT((N232:N236="○")*($AC232:$AC236=0.5))*0.5+SUMPRODUCT((N232:N236="○")*($AC232:$AC236=0.1))*0.5+SUMPRODUCT((N232:N236="◎")*($AC232:$AC236=1))+SUMPRODUCT((N232:N236="◎")*($AC232:$AC236=0.5)*0.5)+SUMPRODUCT((N232:N236="◎")*($AC232:$AC236=0.1))*0.1)),0)</f>
        <v>0</v>
      </c>
      <c r="AS237" s="211">
        <f t="shared" ref="AS237" si="821">IFERROR(O237/((SUMPRODUCT((O232:O236="○")*($AC232:$AC236=1))*0.5+SUMPRODUCT((O232:O236="○")*($AC232:$AC236=0.5))*0.5+SUMPRODUCT((O232:O236="○")*($AC232:$AC236=0.1))*0.5+SUMPRODUCT((O232:O236="◎")*($AC232:$AC236=1))+SUMPRODUCT((O232:O236="◎")*($AC232:$AC236=0.5)*0.5)+SUMPRODUCT((O232:O236="◎")*($AC232:$AC236=0.1))*0.1)),0)</f>
        <v>0</v>
      </c>
      <c r="AT237" s="211">
        <f t="shared" ref="AT237" si="822">IFERROR(P237/((SUMPRODUCT((P232:P236="○")*($AC232:$AC236=1))*0.5+SUMPRODUCT((P232:P236="○")*($AC232:$AC236=0.5))*0.5+SUMPRODUCT((P232:P236="○")*($AC232:$AC236=0.1))*0.5+SUMPRODUCT((P232:P236="◎")*($AC232:$AC236=1))+SUMPRODUCT((P232:P236="◎")*($AC232:$AC236=0.5)*0.5)+SUMPRODUCT((P232:P236="◎")*($AC232:$AC236=0.1))*0.1)),0)</f>
        <v>0</v>
      </c>
      <c r="AU237" s="211">
        <f t="shared" ref="AU237" si="823">IFERROR(Q237/((SUMPRODUCT((Q232:Q236="○")*($AC232:$AC236=1))*0.5+SUMPRODUCT((Q232:Q236="○")*($AC232:$AC236=0.5))*0.5+SUMPRODUCT((Q232:Q236="○")*($AC232:$AC236=0.1))*0.5+SUMPRODUCT((Q232:Q236="◎")*($AC232:$AC236=1))+SUMPRODUCT((Q232:Q236="◎")*($AC232:$AC236=0.5)*0.5)+SUMPRODUCT((Q232:Q236="◎")*($AC232:$AC236=0.1))*0.1)),0)</f>
        <v>0</v>
      </c>
      <c r="AV237" s="211">
        <f t="shared" ref="AV237" si="824">IFERROR(R237/((SUMPRODUCT((R232:R236="○")*($AC232:$AC236=1))*0.5+SUMPRODUCT((R232:R236="○")*($AC232:$AC236=0.5))*0.5+SUMPRODUCT((R232:R236="○")*($AC232:$AC236=0.1))*0.5+SUMPRODUCT((R232:R236="◎")*($AC232:$AC236=1))+SUMPRODUCT((R232:R236="◎")*($AC232:$AC236=0.5)*0.5)+SUMPRODUCT((R232:R236="◎")*($AC232:$AC236=0.1))*0.1)),0)</f>
        <v>0</v>
      </c>
      <c r="AW237" s="211">
        <f t="shared" ref="AW237" si="825">IFERROR(S237/((SUMPRODUCT((S232:S236="○")*($AC232:$AC236=1))*0.5+SUMPRODUCT((S232:S236="○")*($AC232:$AC236=0.5))*0.5+SUMPRODUCT((S232:S236="○")*($AC232:$AC236=0.1))*0.5+SUMPRODUCT((S232:S236="◎")*($AC232:$AC236=1))+SUMPRODUCT((S232:S236="◎")*($AC232:$AC236=0.5)*0.5)+SUMPRODUCT((S232:S236="◎")*($AC232:$AC236=0.1))*0.1)),0)</f>
        <v>0</v>
      </c>
      <c r="AX237" s="211">
        <f t="shared" ref="AX237" si="826">IFERROR(T237/((SUMPRODUCT((T232:T236="○")*($AC232:$AC236=1))*0.5+SUMPRODUCT((T232:T236="○")*($AC232:$AC236=0.5))*0.5+SUMPRODUCT((T232:T236="○")*($AC232:$AC236=0.1))*0.5+SUMPRODUCT((T232:T236="◎")*($AC232:$AC236=1))+SUMPRODUCT((T232:T236="◎")*($AC232:$AC236=0.5)*0.5)+SUMPRODUCT((T232:T236="◎")*($AC232:$AC236=0.1))*0.1)),0)</f>
        <v>0</v>
      </c>
      <c r="AY237" s="211">
        <f t="shared" ref="AY237" si="827">IFERROR(U237/((SUMPRODUCT((U232:U236="○")*($AC232:$AC236=1))*0.5+SUMPRODUCT((U232:U236="○")*($AC232:$AC236=0.5))*0.5+SUMPRODUCT((U232:U236="○")*($AC232:$AC236=0.1))*0.5+SUMPRODUCT((U232:U236="◎")*($AC232:$AC236=1))+SUMPRODUCT((U232:U236="◎")*($AC232:$AC236=0.5)*0.5)+SUMPRODUCT((U232:U236="◎")*($AC232:$AC236=0.1))*0.1)),0)</f>
        <v>0</v>
      </c>
      <c r="AZ237" s="211">
        <f t="shared" ref="AZ237" si="828">IFERROR(V237/((SUMPRODUCT((V232:V236="○")*($AC232:$AC236=1))*0.5+SUMPRODUCT((V232:V236="○")*($AC232:$AC236=0.5))*0.5+SUMPRODUCT((V232:V236="○")*($AC232:$AC236=0.1))*0.5+SUMPRODUCT((V232:V236="◎")*($AC232:$AC236=1))+SUMPRODUCT((V232:V236="◎")*($AC232:$AC236=0.5)*0.5)+SUMPRODUCT((V232:V236="◎")*($AC232:$AC236=0.1))*0.1)),0)</f>
        <v>0</v>
      </c>
      <c r="BA237" s="211">
        <f t="shared" ref="BA237" si="829">IFERROR(W237/((SUMPRODUCT((W232:W236="○")*($AC232:$AC236=1))*0.5+SUMPRODUCT((W232:W236="○")*($AC232:$AC236=0.5))*0.5+SUMPRODUCT((W232:W236="○")*($AC232:$AC236=0.1))*0.5+SUMPRODUCT((W232:W236="◎")*($AC232:$AC236=1))+SUMPRODUCT((W232:W236="◎")*($AC232:$AC236=0.5)*0.5)+SUMPRODUCT((W232:W236="◎")*($AC232:$AC236=0.1))*0.1)),0)</f>
        <v>0</v>
      </c>
      <c r="BB237" s="211">
        <f t="shared" ref="BB237" si="830">IFERROR(X237/((SUMPRODUCT((X232:X236="○")*($AC232:$AC236=1))*0.5+SUMPRODUCT((X232:X236="○")*($AC232:$AC236=0.5))*0.5+SUMPRODUCT((X232:X236="○")*($AC232:$AC236=0.1))*0.5+SUMPRODUCT((X232:X236="◎")*($AC232:$AC236=1))+SUMPRODUCT((X232:X236="◎")*($AC232:$AC236=0.5)*0.5)+SUMPRODUCT((X232:X236="◎")*($AC232:$AC236=0.1))*0.1)),0)</f>
        <v>0</v>
      </c>
    </row>
    <row r="238" spans="2:54" ht="27" customHeight="1">
      <c r="B238" s="67">
        <f>取組ﾁｪｯｸｼｰﾄ改訂版!B238</f>
        <v>0</v>
      </c>
      <c r="C238" s="14"/>
      <c r="D238" s="15" t="s">
        <v>135</v>
      </c>
      <c r="E238" s="86" t="s">
        <v>375</v>
      </c>
      <c r="F238" s="69"/>
      <c r="G238" s="69"/>
      <c r="H238" s="288" t="s">
        <v>413</v>
      </c>
      <c r="I238" s="288" t="s">
        <v>413</v>
      </c>
      <c r="J238" s="288"/>
      <c r="K238" s="288"/>
      <c r="L238" s="288"/>
      <c r="M238" s="288"/>
      <c r="N238" s="288"/>
      <c r="O238" s="288"/>
      <c r="P238" s="288"/>
      <c r="Q238" s="288" t="s">
        <v>160</v>
      </c>
      <c r="R238" s="288"/>
      <c r="S238" s="288"/>
      <c r="T238" s="288"/>
      <c r="U238" s="288" t="s">
        <v>413</v>
      </c>
      <c r="V238" s="288" t="s">
        <v>160</v>
      </c>
      <c r="W238" s="288"/>
      <c r="X238" s="288" t="s">
        <v>414</v>
      </c>
      <c r="Y238" s="137"/>
      <c r="Z238" s="137"/>
      <c r="AA238" s="137"/>
      <c r="AB238" s="103"/>
      <c r="AC238" s="95" t="str">
        <f t="shared" si="577"/>
        <v/>
      </c>
      <c r="AD238" s="95">
        <f>SUM(AC238:AC244)</f>
        <v>0</v>
      </c>
      <c r="AE238" s="95">
        <f t="shared" ref="AE238:AE244" si="831">COUNTIF(B238,"○")+COUNTIF(B238,"△")+COUNTIF(B238,"×")+COUNTIF(B238,0)</f>
        <v>1</v>
      </c>
      <c r="AF238" s="95">
        <f>SUM(AE238:AE244)</f>
        <v>7</v>
      </c>
      <c r="AG238" s="99">
        <f>AD238/AF238</f>
        <v>0</v>
      </c>
      <c r="AH238" s="95">
        <f t="shared" si="796"/>
        <v>3.5</v>
      </c>
    </row>
    <row r="239" spans="2:54" ht="27" customHeight="1">
      <c r="B239" s="67">
        <f>取組ﾁｪｯｸｼｰﾄ改訂版!B239</f>
        <v>0</v>
      </c>
      <c r="C239" s="14"/>
      <c r="D239" s="15" t="s">
        <v>136</v>
      </c>
      <c r="E239" s="71"/>
      <c r="F239" s="70"/>
      <c r="G239" s="70"/>
      <c r="H239" s="288" t="s">
        <v>413</v>
      </c>
      <c r="I239" s="288" t="s">
        <v>413</v>
      </c>
      <c r="J239" s="288"/>
      <c r="K239" s="288" t="s">
        <v>413</v>
      </c>
      <c r="L239" s="288"/>
      <c r="M239" s="288"/>
      <c r="N239" s="288"/>
      <c r="O239" s="288"/>
      <c r="P239" s="288"/>
      <c r="Q239" s="288" t="s">
        <v>160</v>
      </c>
      <c r="R239" s="288"/>
      <c r="S239" s="288"/>
      <c r="T239" s="288"/>
      <c r="U239" s="288"/>
      <c r="V239" s="288"/>
      <c r="W239" s="288"/>
      <c r="X239" s="288" t="s">
        <v>414</v>
      </c>
      <c r="Y239" s="137"/>
      <c r="Z239" s="137"/>
      <c r="AA239" s="137"/>
      <c r="AB239" s="103"/>
      <c r="AC239" s="95" t="str">
        <f t="shared" si="577"/>
        <v/>
      </c>
      <c r="AE239" s="95">
        <f t="shared" si="831"/>
        <v>1</v>
      </c>
      <c r="AH239" s="95">
        <f t="shared" si="796"/>
        <v>3</v>
      </c>
    </row>
    <row r="240" spans="2:54" ht="27" customHeight="1">
      <c r="B240" s="67">
        <f>取組ﾁｪｯｸｼｰﾄ改訂版!B240</f>
        <v>0</v>
      </c>
      <c r="C240" s="9"/>
      <c r="D240" s="10" t="s">
        <v>137</v>
      </c>
      <c r="E240" s="71"/>
      <c r="F240" s="70"/>
      <c r="G240" s="70"/>
      <c r="H240" s="288" t="s">
        <v>413</v>
      </c>
      <c r="I240" s="288" t="s">
        <v>413</v>
      </c>
      <c r="J240" s="288" t="s">
        <v>413</v>
      </c>
      <c r="K240" s="288"/>
      <c r="L240" s="288"/>
      <c r="M240" s="288"/>
      <c r="N240" s="288"/>
      <c r="O240" s="288"/>
      <c r="P240" s="288"/>
      <c r="Q240" s="288" t="s">
        <v>160</v>
      </c>
      <c r="R240" s="288"/>
      <c r="S240" s="288"/>
      <c r="T240" s="288" t="s">
        <v>413</v>
      </c>
      <c r="U240" s="288" t="s">
        <v>413</v>
      </c>
      <c r="V240" s="288" t="s">
        <v>160</v>
      </c>
      <c r="W240" s="288"/>
      <c r="X240" s="288" t="s">
        <v>160</v>
      </c>
      <c r="Y240" s="137"/>
      <c r="Z240" s="137"/>
      <c r="AA240" s="137"/>
      <c r="AB240" s="103"/>
      <c r="AC240" s="95" t="str">
        <f t="shared" si="577"/>
        <v/>
      </c>
      <c r="AE240" s="95">
        <f t="shared" si="831"/>
        <v>1</v>
      </c>
      <c r="AH240" s="95">
        <f t="shared" si="796"/>
        <v>4</v>
      </c>
    </row>
    <row r="241" spans="2:54" ht="27" customHeight="1">
      <c r="B241" s="67">
        <f>取組ﾁｪｯｸｼｰﾄ改訂版!B241</f>
        <v>0</v>
      </c>
      <c r="D241" s="11" t="s">
        <v>138</v>
      </c>
      <c r="E241" s="71"/>
      <c r="F241" s="70"/>
      <c r="G241" s="70"/>
      <c r="H241" s="288" t="s">
        <v>413</v>
      </c>
      <c r="I241" s="288"/>
      <c r="J241" s="288" t="s">
        <v>413</v>
      </c>
      <c r="K241" s="288"/>
      <c r="L241" s="288"/>
      <c r="M241" s="288"/>
      <c r="N241" s="288"/>
      <c r="O241" s="288"/>
      <c r="P241" s="288"/>
      <c r="Q241" s="288" t="s">
        <v>160</v>
      </c>
      <c r="R241" s="288"/>
      <c r="S241" s="288"/>
      <c r="T241" s="288"/>
      <c r="U241" s="288"/>
      <c r="V241" s="288"/>
      <c r="W241" s="288"/>
      <c r="X241" s="288" t="s">
        <v>160</v>
      </c>
      <c r="Y241" s="137"/>
      <c r="Z241" s="137"/>
      <c r="AA241" s="137"/>
      <c r="AB241" s="103"/>
      <c r="AC241" s="95" t="str">
        <f t="shared" si="577"/>
        <v/>
      </c>
      <c r="AE241" s="95">
        <f t="shared" si="831"/>
        <v>1</v>
      </c>
      <c r="AH241" s="95">
        <f t="shared" si="796"/>
        <v>2</v>
      </c>
    </row>
    <row r="242" spans="2:54" ht="27" customHeight="1">
      <c r="B242" s="67">
        <f>取組ﾁｪｯｸｼｰﾄ改訂版!B242</f>
        <v>0</v>
      </c>
      <c r="C242" s="9"/>
      <c r="D242" s="10" t="s">
        <v>139</v>
      </c>
      <c r="E242" s="71"/>
      <c r="F242" s="70"/>
      <c r="G242" s="70"/>
      <c r="H242" s="288" t="s">
        <v>413</v>
      </c>
      <c r="I242" s="288" t="s">
        <v>413</v>
      </c>
      <c r="J242" s="288" t="s">
        <v>413</v>
      </c>
      <c r="K242" s="288"/>
      <c r="L242" s="288"/>
      <c r="M242" s="288"/>
      <c r="N242" s="288"/>
      <c r="O242" s="288"/>
      <c r="P242" s="288"/>
      <c r="Q242" s="288" t="s">
        <v>160</v>
      </c>
      <c r="R242" s="288"/>
      <c r="S242" s="288"/>
      <c r="T242" s="288"/>
      <c r="U242" s="288"/>
      <c r="V242" s="288"/>
      <c r="W242" s="288"/>
      <c r="X242" s="288" t="s">
        <v>160</v>
      </c>
      <c r="Y242" s="137"/>
      <c r="Z242" s="137"/>
      <c r="AA242" s="137"/>
      <c r="AB242" s="103"/>
      <c r="AC242" s="95" t="str">
        <f t="shared" si="577"/>
        <v/>
      </c>
      <c r="AE242" s="95">
        <f t="shared" si="831"/>
        <v>1</v>
      </c>
      <c r="AH242" s="95">
        <f t="shared" si="796"/>
        <v>2.5</v>
      </c>
    </row>
    <row r="243" spans="2:54" ht="27" customHeight="1">
      <c r="B243" s="67">
        <f>取組ﾁｪｯｸｼｰﾄ改訂版!B243</f>
        <v>0</v>
      </c>
      <c r="C243" s="12"/>
      <c r="D243" s="10" t="s">
        <v>140</v>
      </c>
      <c r="E243" s="71"/>
      <c r="F243" s="70"/>
      <c r="G243" s="70"/>
      <c r="H243" s="288" t="s">
        <v>413</v>
      </c>
      <c r="I243" s="288"/>
      <c r="J243" s="288" t="s">
        <v>413</v>
      </c>
      <c r="K243" s="288"/>
      <c r="L243" s="288"/>
      <c r="M243" s="288"/>
      <c r="N243" s="288"/>
      <c r="O243" s="288"/>
      <c r="P243" s="288"/>
      <c r="Q243" s="288" t="s">
        <v>160</v>
      </c>
      <c r="R243" s="288"/>
      <c r="S243" s="288"/>
      <c r="T243" s="288"/>
      <c r="U243" s="288" t="s">
        <v>413</v>
      </c>
      <c r="V243" s="288" t="s">
        <v>413</v>
      </c>
      <c r="W243" s="288"/>
      <c r="X243" s="288" t="s">
        <v>160</v>
      </c>
      <c r="Y243" s="137"/>
      <c r="Z243" s="137"/>
      <c r="AA243" s="137"/>
      <c r="AB243" s="103"/>
      <c r="AC243" s="95" t="str">
        <f t="shared" si="577"/>
        <v/>
      </c>
      <c r="AE243" s="95">
        <f t="shared" si="831"/>
        <v>1</v>
      </c>
      <c r="AH243" s="95">
        <f t="shared" si="796"/>
        <v>3</v>
      </c>
    </row>
    <row r="244" spans="2:54" ht="27" customHeight="1">
      <c r="B244" s="67">
        <f>取組ﾁｪｯｸｼｰﾄ改訂版!B244</f>
        <v>0</v>
      </c>
      <c r="C244" s="12"/>
      <c r="D244" s="13" t="s">
        <v>141</v>
      </c>
      <c r="E244" s="72"/>
      <c r="F244" s="73"/>
      <c r="G244" s="73"/>
      <c r="H244" s="288" t="s">
        <v>413</v>
      </c>
      <c r="I244" s="288"/>
      <c r="J244" s="288" t="s">
        <v>413</v>
      </c>
      <c r="K244" s="288"/>
      <c r="L244" s="288"/>
      <c r="M244" s="288"/>
      <c r="N244" s="288"/>
      <c r="O244" s="288"/>
      <c r="P244" s="288"/>
      <c r="Q244" s="288" t="s">
        <v>160</v>
      </c>
      <c r="R244" s="288"/>
      <c r="S244" s="288"/>
      <c r="T244" s="288"/>
      <c r="U244" s="288" t="s">
        <v>413</v>
      </c>
      <c r="V244" s="288" t="s">
        <v>160</v>
      </c>
      <c r="W244" s="288"/>
      <c r="X244" s="288" t="s">
        <v>160</v>
      </c>
      <c r="Y244" s="137"/>
      <c r="Z244" s="137"/>
      <c r="AA244" s="137"/>
      <c r="AB244" s="103"/>
      <c r="AC244" s="95" t="str">
        <f t="shared" si="577"/>
        <v/>
      </c>
      <c r="AE244" s="95">
        <f t="shared" si="831"/>
        <v>1</v>
      </c>
      <c r="AH244" s="95">
        <f t="shared" si="796"/>
        <v>3</v>
      </c>
    </row>
    <row r="245" spans="2:54" s="3" customFormat="1" ht="27" customHeight="1">
      <c r="B245" s="3" t="str">
        <f>取組ﾁｪｯｸｼｰﾄ改訂版!B245</f>
        <v>5 投資・融資における環境配慮</v>
      </c>
      <c r="D245" s="4"/>
      <c r="E245" s="74"/>
      <c r="F245" s="74"/>
      <c r="G245" s="74"/>
      <c r="H245" s="277">
        <f t="shared" ref="H245" si="832">(SUMPRODUCT((H238:H244="○")*($AC238:$AC244=1))*0.5+SUMPRODUCT((H238:H244="○")*($AC238:$AC244=0.5))*0.25+SUMPRODUCT((H238:H244="○")*($AC238:$AC244=0.1))*0.05+SUMPRODUCT((H238:H244="◎")*($AC238:$AC244=1))+SUMPRODUCT((H238:H244="◎")*($AC238:$AC244=0.5)*0.5)+SUMPRODUCT((H238:H244="◎")*($AC238:$AC244=0.1))*0.1)</f>
        <v>0</v>
      </c>
      <c r="I245" s="277">
        <f t="shared" ref="I245" si="833">(SUMPRODUCT((I238:I244="○")*($AC238:$AC244=1))*0.5+SUMPRODUCT((I238:I244="○")*($AC238:$AC244=0.5))*0.25+SUMPRODUCT((I238:I244="○")*($AC238:$AC244=0.1))*0.05+SUMPRODUCT((I238:I244="◎")*($AC238:$AC244=1))+SUMPRODUCT((I238:I244="◎")*($AC238:$AC244=0.5)*0.5)+SUMPRODUCT((I238:I244="◎")*($AC238:$AC244=0.1))*0.1)</f>
        <v>0</v>
      </c>
      <c r="J245" s="277">
        <f t="shared" ref="J245" si="834">(SUMPRODUCT((J238:J244="○")*($AC238:$AC244=1))*0.5+SUMPRODUCT((J238:J244="○")*($AC238:$AC244=0.5))*0.25+SUMPRODUCT((J238:J244="○")*($AC238:$AC244=0.1))*0.05+SUMPRODUCT((J238:J244="◎")*($AC238:$AC244=1))+SUMPRODUCT((J238:J244="◎")*($AC238:$AC244=0.5)*0.5)+SUMPRODUCT((J238:J244="◎")*($AC238:$AC244=0.1))*0.1)</f>
        <v>0</v>
      </c>
      <c r="K245" s="277">
        <f t="shared" ref="K245" si="835">(SUMPRODUCT((K238:K244="○")*($AC238:$AC244=1))*0.5+SUMPRODUCT((K238:K244="○")*($AC238:$AC244=0.5))*0.25+SUMPRODUCT((K238:K244="○")*($AC238:$AC244=0.1))*0.05+SUMPRODUCT((K238:K244="◎")*($AC238:$AC244=1))+SUMPRODUCT((K238:K244="◎")*($AC238:$AC244=0.5)*0.5)+SUMPRODUCT((K238:K244="◎")*($AC238:$AC244=0.1))*0.1)</f>
        <v>0</v>
      </c>
      <c r="L245" s="277">
        <f t="shared" ref="L245" si="836">(SUMPRODUCT((L238:L244="○")*($AC238:$AC244=1))*0.5+SUMPRODUCT((L238:L244="○")*($AC238:$AC244=0.5))*0.25+SUMPRODUCT((L238:L244="○")*($AC238:$AC244=0.1))*0.05+SUMPRODUCT((L238:L244="◎")*($AC238:$AC244=1))+SUMPRODUCT((L238:L244="◎")*($AC238:$AC244=0.5)*0.5)+SUMPRODUCT((L238:L244="◎")*($AC238:$AC244=0.1))*0.1)</f>
        <v>0</v>
      </c>
      <c r="M245" s="277">
        <f t="shared" ref="M245" si="837">(SUMPRODUCT((M238:M244="○")*($AC238:$AC244=1))*0.5+SUMPRODUCT((M238:M244="○")*($AC238:$AC244=0.5))*0.25+SUMPRODUCT((M238:M244="○")*($AC238:$AC244=0.1))*0.05+SUMPRODUCT((M238:M244="◎")*($AC238:$AC244=1))+SUMPRODUCT((M238:M244="◎")*($AC238:$AC244=0.5)*0.5)+SUMPRODUCT((M238:M244="◎")*($AC238:$AC244=0.1))*0.1)</f>
        <v>0</v>
      </c>
      <c r="N245" s="277">
        <f t="shared" ref="N245" si="838">(SUMPRODUCT((N238:N244="○")*($AC238:$AC244=1))*0.5+SUMPRODUCT((N238:N244="○")*($AC238:$AC244=0.5))*0.25+SUMPRODUCT((N238:N244="○")*($AC238:$AC244=0.1))*0.05+SUMPRODUCT((N238:N244="◎")*($AC238:$AC244=1))+SUMPRODUCT((N238:N244="◎")*($AC238:$AC244=0.5)*0.5)+SUMPRODUCT((N238:N244="◎")*($AC238:$AC244=0.1))*0.1)</f>
        <v>0</v>
      </c>
      <c r="O245" s="277">
        <f t="shared" ref="O245" si="839">(SUMPRODUCT((O238:O244="○")*($AC238:$AC244=1))*0.5+SUMPRODUCT((O238:O244="○")*($AC238:$AC244=0.5))*0.25+SUMPRODUCT((O238:O244="○")*($AC238:$AC244=0.1))*0.05+SUMPRODUCT((O238:O244="◎")*($AC238:$AC244=1))+SUMPRODUCT((O238:O244="◎")*($AC238:$AC244=0.5)*0.5)+SUMPRODUCT((O238:O244="◎")*($AC238:$AC244=0.1))*0.1)</f>
        <v>0</v>
      </c>
      <c r="P245" s="277">
        <f t="shared" ref="P245" si="840">(SUMPRODUCT((P238:P244="○")*($AC238:$AC244=1))*0.5+SUMPRODUCT((P238:P244="○")*($AC238:$AC244=0.5))*0.25+SUMPRODUCT((P238:P244="○")*($AC238:$AC244=0.1))*0.05+SUMPRODUCT((P238:P244="◎")*($AC238:$AC244=1))+SUMPRODUCT((P238:P244="◎")*($AC238:$AC244=0.5)*0.5)+SUMPRODUCT((P238:P244="◎")*($AC238:$AC244=0.1))*0.1)</f>
        <v>0</v>
      </c>
      <c r="Q245" s="277">
        <f t="shared" ref="Q245" si="841">(SUMPRODUCT((Q238:Q244="○")*($AC238:$AC244=1))*0.5+SUMPRODUCT((Q238:Q244="○")*($AC238:$AC244=0.5))*0.25+SUMPRODUCT((Q238:Q244="○")*($AC238:$AC244=0.1))*0.05+SUMPRODUCT((Q238:Q244="◎")*($AC238:$AC244=1))+SUMPRODUCT((Q238:Q244="◎")*($AC238:$AC244=0.5)*0.5)+SUMPRODUCT((Q238:Q244="◎")*($AC238:$AC244=0.1))*0.1)</f>
        <v>0</v>
      </c>
      <c r="R245" s="277">
        <f>(SUMPRODUCT((R238:R244="○")*($AC238:$AC244=1))*0.5+SUMPRODUCT((R238:R244="○")*($AC238:$AC244=0.5))*0.25+SUMPRODUCT((R238:R244="○")*($AC238:$AC244=0.1))*0.05+SUMPRODUCT((R238:R244="◎")*($AC238:$AC244=1))+SUMPRODUCT((R238:R244="◎")*($AC238:$AC244=0.5)*0.5)+SUMPRODUCT((R238:R244="◎")*($AC238:$AC244=0.1))*0.1)</f>
        <v>0</v>
      </c>
      <c r="S245" s="277">
        <f t="shared" ref="S245" si="842">(SUMPRODUCT((S238:S244="○")*($AC238:$AC244=1))*0.5+SUMPRODUCT((S238:S244="○")*($AC238:$AC244=0.5))*0.25+SUMPRODUCT((S238:S244="○")*($AC238:$AC244=0.1))*0.05+SUMPRODUCT((S238:S244="◎")*($AC238:$AC244=1))+SUMPRODUCT((S238:S244="◎")*($AC238:$AC244=0.5)*0.5)+SUMPRODUCT((S238:S244="◎")*($AC238:$AC244=0.1))*0.1)</f>
        <v>0</v>
      </c>
      <c r="T245" s="277">
        <f t="shared" ref="T245" si="843">(SUMPRODUCT((T238:T244="○")*($AC238:$AC244=1))*0.5+SUMPRODUCT((T238:T244="○")*($AC238:$AC244=0.5))*0.25+SUMPRODUCT((T238:T244="○")*($AC238:$AC244=0.1))*0.05+SUMPRODUCT((T238:T244="◎")*($AC238:$AC244=1))+SUMPRODUCT((T238:T244="◎")*($AC238:$AC244=0.5)*0.5)+SUMPRODUCT((T238:T244="◎")*($AC238:$AC244=0.1))*0.1)</f>
        <v>0</v>
      </c>
      <c r="U245" s="277">
        <f t="shared" ref="U245" si="844">(SUMPRODUCT((U238:U244="○")*($AC238:$AC244=1))*0.5+SUMPRODUCT((U238:U244="○")*($AC238:$AC244=0.5))*0.25+SUMPRODUCT((U238:U244="○")*($AC238:$AC244=0.1))*0.05+SUMPRODUCT((U238:U244="◎")*($AC238:$AC244=1))+SUMPRODUCT((U238:U244="◎")*($AC238:$AC244=0.5)*0.5)+SUMPRODUCT((U238:U244="◎")*($AC238:$AC244=0.1))*0.1)</f>
        <v>0</v>
      </c>
      <c r="V245" s="277">
        <f t="shared" ref="V245" si="845">(SUMPRODUCT((V238:V244="○")*($AC238:$AC244=1))*0.5+SUMPRODUCT((V238:V244="○")*($AC238:$AC244=0.5))*0.25+SUMPRODUCT((V238:V244="○")*($AC238:$AC244=0.1))*0.05+SUMPRODUCT((V238:V244="◎")*($AC238:$AC244=1))+SUMPRODUCT((V238:V244="◎")*($AC238:$AC244=0.5)*0.5)+SUMPRODUCT((V238:V244="◎")*($AC238:$AC244=0.1))*0.1)</f>
        <v>0</v>
      </c>
      <c r="W245" s="277">
        <f t="shared" ref="W245" si="846">(SUMPRODUCT((W238:W244="○")*($AC238:$AC244=1))*0.5+SUMPRODUCT((W238:W244="○")*($AC238:$AC244=0.5))*0.25+SUMPRODUCT((W238:W244="○")*($AC238:$AC244=0.1))*0.05+SUMPRODUCT((W238:W244="◎")*($AC238:$AC244=1))+SUMPRODUCT((W238:W244="◎")*($AC238:$AC244=0.5)*0.5)+SUMPRODUCT((W238:W244="◎")*($AC238:$AC244=0.1))*0.1)</f>
        <v>0</v>
      </c>
      <c r="X245" s="277">
        <f t="shared" ref="X245" si="847">(SUMPRODUCT((X238:X244="○")*($AC238:$AC244=1))*0.5+SUMPRODUCT((X238:X244="○")*($AC238:$AC244=0.5))*0.25+SUMPRODUCT((X238:X244="○")*($AC238:$AC244=0.1))*0.05+SUMPRODUCT((X238:X244="◎")*($AC238:$AC244=1))+SUMPRODUCT((X238:X244="◎")*($AC238:$AC244=0.5)*0.5)+SUMPRODUCT((X238:X244="◎")*($AC238:$AC244=0.1))*0.1)</f>
        <v>0</v>
      </c>
      <c r="Y245" s="138"/>
      <c r="Z245" s="138"/>
      <c r="AA245" s="138"/>
      <c r="AB245" s="104"/>
      <c r="AC245" s="95" t="str">
        <f t="shared" si="577"/>
        <v/>
      </c>
      <c r="AD245" s="95"/>
      <c r="AE245" s="101">
        <f>SUBTOTAL(9,AE238:AE244)</f>
        <v>7</v>
      </c>
      <c r="AF245" s="101"/>
      <c r="AG245" s="102"/>
      <c r="AH245" s="101">
        <f>SUM(AH238:AH244)</f>
        <v>21</v>
      </c>
      <c r="AI245" s="163">
        <f>IF(AE245=0,"",SUM(H245:X245)/AH245)</f>
        <v>0</v>
      </c>
      <c r="AJ245" s="101"/>
      <c r="AK245" s="101"/>
      <c r="AL245" s="211">
        <f>IFERROR(H245/((SUMPRODUCT((H238:H244="○")*($AC238:$AC244=1))*0.5+SUMPRODUCT((H238:H244="○")*($AC238:$AC244=0.5))*0.5+SUMPRODUCT((H238:H244="○")*($AC238:$AC244=0.1))*0.5+SUMPRODUCT((H238:H244="◎")*($AC238:$AC244=1))+SUMPRODUCT((H238:H244="◎")*($AC238:$AC244=0.5)*0.5)+SUMPRODUCT((H238:H244="◎")*($AC238:$AC244=0.1))*0.1)),0)</f>
        <v>0</v>
      </c>
      <c r="AM245" s="211">
        <f t="shared" ref="AM245" si="848">IFERROR(I245/((SUMPRODUCT((I238:I244="○")*($AC238:$AC244=1))*0.5+SUMPRODUCT((I238:I244="○")*($AC238:$AC244=0.5))*0.5+SUMPRODUCT((I238:I244="○")*($AC238:$AC244=0.1))*0.5+SUMPRODUCT((I238:I244="◎")*($AC238:$AC244=1))+SUMPRODUCT((I238:I244="◎")*($AC238:$AC244=0.5)*0.5)+SUMPRODUCT((I238:I244="◎")*($AC238:$AC244=0.1))*0.1)),0)</f>
        <v>0</v>
      </c>
      <c r="AN245" s="211">
        <f t="shared" ref="AN245" si="849">IFERROR(J245/((SUMPRODUCT((J238:J244="○")*($AC238:$AC244=1))*0.5+SUMPRODUCT((J238:J244="○")*($AC238:$AC244=0.5))*0.5+SUMPRODUCT((J238:J244="○")*($AC238:$AC244=0.1))*0.5+SUMPRODUCT((J238:J244="◎")*($AC238:$AC244=1))+SUMPRODUCT((J238:J244="◎")*($AC238:$AC244=0.5)*0.5)+SUMPRODUCT((J238:J244="◎")*($AC238:$AC244=0.1))*0.1)),0)</f>
        <v>0</v>
      </c>
      <c r="AO245" s="211">
        <f t="shared" ref="AO245" si="850">IFERROR(K245/((SUMPRODUCT((K238:K244="○")*($AC238:$AC244=1))*0.5+SUMPRODUCT((K238:K244="○")*($AC238:$AC244=0.5))*0.5+SUMPRODUCT((K238:K244="○")*($AC238:$AC244=0.1))*0.5+SUMPRODUCT((K238:K244="◎")*($AC238:$AC244=1))+SUMPRODUCT((K238:K244="◎")*($AC238:$AC244=0.5)*0.5)+SUMPRODUCT((K238:K244="◎")*($AC238:$AC244=0.1))*0.1)),0)</f>
        <v>0</v>
      </c>
      <c r="AP245" s="211">
        <f t="shared" ref="AP245" si="851">IFERROR(L245/((SUMPRODUCT((L238:L244="○")*($AC238:$AC244=1))*0.5+SUMPRODUCT((L238:L244="○")*($AC238:$AC244=0.5))*0.5+SUMPRODUCT((L238:L244="○")*($AC238:$AC244=0.1))*0.5+SUMPRODUCT((L238:L244="◎")*($AC238:$AC244=1))+SUMPRODUCT((L238:L244="◎")*($AC238:$AC244=0.5)*0.5)+SUMPRODUCT((L238:L244="◎")*($AC238:$AC244=0.1))*0.1)),0)</f>
        <v>0</v>
      </c>
      <c r="AQ245" s="211">
        <f t="shared" ref="AQ245" si="852">IFERROR(M245/((SUMPRODUCT((M238:M244="○")*($AC238:$AC244=1))*0.5+SUMPRODUCT((M238:M244="○")*($AC238:$AC244=0.5))*0.5+SUMPRODUCT((M238:M244="○")*($AC238:$AC244=0.1))*0.5+SUMPRODUCT((M238:M244="◎")*($AC238:$AC244=1))+SUMPRODUCT((M238:M244="◎")*($AC238:$AC244=0.5)*0.5)+SUMPRODUCT((M238:M244="◎")*($AC238:$AC244=0.1))*0.1)),0)</f>
        <v>0</v>
      </c>
      <c r="AR245" s="211">
        <f t="shared" ref="AR245" si="853">IFERROR(N245/((SUMPRODUCT((N238:N244="○")*($AC238:$AC244=1))*0.5+SUMPRODUCT((N238:N244="○")*($AC238:$AC244=0.5))*0.5+SUMPRODUCT((N238:N244="○")*($AC238:$AC244=0.1))*0.5+SUMPRODUCT((N238:N244="◎")*($AC238:$AC244=1))+SUMPRODUCT((N238:N244="◎")*($AC238:$AC244=0.5)*0.5)+SUMPRODUCT((N238:N244="◎")*($AC238:$AC244=0.1))*0.1)),0)</f>
        <v>0</v>
      </c>
      <c r="AS245" s="211">
        <f t="shared" ref="AS245" si="854">IFERROR(O245/((SUMPRODUCT((O238:O244="○")*($AC238:$AC244=1))*0.5+SUMPRODUCT((O238:O244="○")*($AC238:$AC244=0.5))*0.5+SUMPRODUCT((O238:O244="○")*($AC238:$AC244=0.1))*0.5+SUMPRODUCT((O238:O244="◎")*($AC238:$AC244=1))+SUMPRODUCT((O238:O244="◎")*($AC238:$AC244=0.5)*0.5)+SUMPRODUCT((O238:O244="◎")*($AC238:$AC244=0.1))*0.1)),0)</f>
        <v>0</v>
      </c>
      <c r="AT245" s="211">
        <f t="shared" ref="AT245" si="855">IFERROR(P245/((SUMPRODUCT((P238:P244="○")*($AC238:$AC244=1))*0.5+SUMPRODUCT((P238:P244="○")*($AC238:$AC244=0.5))*0.5+SUMPRODUCT((P238:P244="○")*($AC238:$AC244=0.1))*0.5+SUMPRODUCT((P238:P244="◎")*($AC238:$AC244=1))+SUMPRODUCT((P238:P244="◎")*($AC238:$AC244=0.5)*0.5)+SUMPRODUCT((P238:P244="◎")*($AC238:$AC244=0.1))*0.1)),0)</f>
        <v>0</v>
      </c>
      <c r="AU245" s="211">
        <f t="shared" ref="AU245" si="856">IFERROR(Q245/((SUMPRODUCT((Q238:Q244="○")*($AC238:$AC244=1))*0.5+SUMPRODUCT((Q238:Q244="○")*($AC238:$AC244=0.5))*0.5+SUMPRODUCT((Q238:Q244="○")*($AC238:$AC244=0.1))*0.5+SUMPRODUCT((Q238:Q244="◎")*($AC238:$AC244=1))+SUMPRODUCT((Q238:Q244="◎")*($AC238:$AC244=0.5)*0.5)+SUMPRODUCT((Q238:Q244="◎")*($AC238:$AC244=0.1))*0.1)),0)</f>
        <v>0</v>
      </c>
      <c r="AV245" s="211">
        <f t="shared" ref="AV245" si="857">IFERROR(R245/((SUMPRODUCT((R238:R244="○")*($AC238:$AC244=1))*0.5+SUMPRODUCT((R238:R244="○")*($AC238:$AC244=0.5))*0.5+SUMPRODUCT((R238:R244="○")*($AC238:$AC244=0.1))*0.5+SUMPRODUCT((R238:R244="◎")*($AC238:$AC244=1))+SUMPRODUCT((R238:R244="◎")*($AC238:$AC244=0.5)*0.5)+SUMPRODUCT((R238:R244="◎")*($AC238:$AC244=0.1))*0.1)),0)</f>
        <v>0</v>
      </c>
      <c r="AW245" s="211">
        <f t="shared" ref="AW245" si="858">IFERROR(S245/((SUMPRODUCT((S238:S244="○")*($AC238:$AC244=1))*0.5+SUMPRODUCT((S238:S244="○")*($AC238:$AC244=0.5))*0.5+SUMPRODUCT((S238:S244="○")*($AC238:$AC244=0.1))*0.5+SUMPRODUCT((S238:S244="◎")*($AC238:$AC244=1))+SUMPRODUCT((S238:S244="◎")*($AC238:$AC244=0.5)*0.5)+SUMPRODUCT((S238:S244="◎")*($AC238:$AC244=0.1))*0.1)),0)</f>
        <v>0</v>
      </c>
      <c r="AX245" s="211">
        <f t="shared" ref="AX245" si="859">IFERROR(T245/((SUMPRODUCT((T238:T244="○")*($AC238:$AC244=1))*0.5+SUMPRODUCT((T238:T244="○")*($AC238:$AC244=0.5))*0.5+SUMPRODUCT((T238:T244="○")*($AC238:$AC244=0.1))*0.5+SUMPRODUCT((T238:T244="◎")*($AC238:$AC244=1))+SUMPRODUCT((T238:T244="◎")*($AC238:$AC244=0.5)*0.5)+SUMPRODUCT((T238:T244="◎")*($AC238:$AC244=0.1))*0.1)),0)</f>
        <v>0</v>
      </c>
      <c r="AY245" s="211">
        <f t="shared" ref="AY245" si="860">IFERROR(U245/((SUMPRODUCT((U238:U244="○")*($AC238:$AC244=1))*0.5+SUMPRODUCT((U238:U244="○")*($AC238:$AC244=0.5))*0.5+SUMPRODUCT((U238:U244="○")*($AC238:$AC244=0.1))*0.5+SUMPRODUCT((U238:U244="◎")*($AC238:$AC244=1))+SUMPRODUCT((U238:U244="◎")*($AC238:$AC244=0.5)*0.5)+SUMPRODUCT((U238:U244="◎")*($AC238:$AC244=0.1))*0.1)),0)</f>
        <v>0</v>
      </c>
      <c r="AZ245" s="211">
        <f t="shared" ref="AZ245" si="861">IFERROR(V245/((SUMPRODUCT((V238:V244="○")*($AC238:$AC244=1))*0.5+SUMPRODUCT((V238:V244="○")*($AC238:$AC244=0.5))*0.5+SUMPRODUCT((V238:V244="○")*($AC238:$AC244=0.1))*0.5+SUMPRODUCT((V238:V244="◎")*($AC238:$AC244=1))+SUMPRODUCT((V238:V244="◎")*($AC238:$AC244=0.5)*0.5)+SUMPRODUCT((V238:V244="◎")*($AC238:$AC244=0.1))*0.1)),0)</f>
        <v>0</v>
      </c>
      <c r="BA245" s="211">
        <f t="shared" ref="BA245" si="862">IFERROR(W245/((SUMPRODUCT((W238:W244="○")*($AC238:$AC244=1))*0.5+SUMPRODUCT((W238:W244="○")*($AC238:$AC244=0.5))*0.5+SUMPRODUCT((W238:W244="○")*($AC238:$AC244=0.1))*0.5+SUMPRODUCT((W238:W244="◎")*($AC238:$AC244=1))+SUMPRODUCT((W238:W244="◎")*($AC238:$AC244=0.5)*0.5)+SUMPRODUCT((W238:W244="◎")*($AC238:$AC244=0.1))*0.1)),0)</f>
        <v>0</v>
      </c>
      <c r="BB245" s="211">
        <f t="shared" ref="BB245" si="863">IFERROR(X245/((SUMPRODUCT((X238:X244="○")*($AC238:$AC244=1))*0.5+SUMPRODUCT((X238:X244="○")*($AC238:$AC244=0.5))*0.5+SUMPRODUCT((X238:X244="○")*($AC238:$AC244=0.1))*0.5+SUMPRODUCT((X238:X244="◎")*($AC238:$AC244=1))+SUMPRODUCT((X238:X244="◎")*($AC238:$AC244=0.5)*0.5)+SUMPRODUCT((X238:X244="◎")*($AC238:$AC244=0.1))*0.1)),0)</f>
        <v>0</v>
      </c>
    </row>
    <row r="246" spans="2:54" ht="27" customHeight="1">
      <c r="B246" s="67">
        <f>取組ﾁｪｯｸｼｰﾄ改訂版!B246</f>
        <v>0</v>
      </c>
      <c r="C246" s="14"/>
      <c r="D246" s="15" t="s">
        <v>142</v>
      </c>
      <c r="E246" s="86" t="s">
        <v>369</v>
      </c>
      <c r="F246" s="69"/>
      <c r="G246" s="69"/>
      <c r="H246" s="286"/>
      <c r="I246" s="286"/>
      <c r="J246" s="286"/>
      <c r="K246" s="286"/>
      <c r="L246" s="286"/>
      <c r="M246" s="286"/>
      <c r="N246" s="286"/>
      <c r="O246" s="286"/>
      <c r="P246" s="288" t="s">
        <v>160</v>
      </c>
      <c r="Q246" s="286"/>
      <c r="R246" s="286"/>
      <c r="S246" s="286"/>
      <c r="T246" s="286"/>
      <c r="U246" s="286"/>
      <c r="V246" s="286"/>
      <c r="W246" s="286"/>
      <c r="X246" s="286"/>
      <c r="Y246" s="137"/>
      <c r="Z246" s="137"/>
      <c r="AA246" s="137"/>
      <c r="AB246" s="103"/>
      <c r="AC246" s="95" t="str">
        <f t="shared" si="577"/>
        <v/>
      </c>
      <c r="AD246" s="95">
        <f>SUM(AC246:AC252)</f>
        <v>0</v>
      </c>
      <c r="AE246" s="95">
        <f t="shared" ref="AE246:AE252" si="864">COUNTIF(B246,"○")+COUNTIF(B246,"△")+COUNTIF(B246,"×")+COUNTIF(B246,0)</f>
        <v>1</v>
      </c>
      <c r="AF246" s="95">
        <f>SUM(AE246:AE252)</f>
        <v>7</v>
      </c>
      <c r="AG246" s="99">
        <f>AD246/AF246</f>
        <v>0</v>
      </c>
      <c r="AH246" s="95">
        <f>SUMPRODUCT((H246:X246="○")*($AE246=1))*0.5+SUMPRODUCT((H246:X246="◎")*($AE246=1))</f>
        <v>0.5</v>
      </c>
    </row>
    <row r="247" spans="2:54" ht="27" customHeight="1">
      <c r="B247" s="67">
        <f>取組ﾁｪｯｸｼｰﾄ改訂版!B247</f>
        <v>0</v>
      </c>
      <c r="C247" s="14"/>
      <c r="D247" s="15" t="s">
        <v>143</v>
      </c>
      <c r="E247" s="71"/>
      <c r="F247" s="70"/>
      <c r="G247" s="70"/>
      <c r="H247" s="286"/>
      <c r="I247" s="286"/>
      <c r="J247" s="286"/>
      <c r="K247" s="286"/>
      <c r="L247" s="286"/>
      <c r="M247" s="286"/>
      <c r="N247" s="286"/>
      <c r="O247" s="286"/>
      <c r="P247" s="288" t="s">
        <v>160</v>
      </c>
      <c r="Q247" s="286"/>
      <c r="R247" s="286"/>
      <c r="S247" s="286"/>
      <c r="T247" s="286"/>
      <c r="U247" s="286"/>
      <c r="V247" s="286"/>
      <c r="W247" s="286"/>
      <c r="X247" s="286"/>
      <c r="Y247" s="137"/>
      <c r="Z247" s="137"/>
      <c r="AA247" s="137"/>
      <c r="AB247" s="103"/>
      <c r="AC247" s="95" t="str">
        <f t="shared" si="577"/>
        <v/>
      </c>
      <c r="AE247" s="95">
        <f t="shared" si="864"/>
        <v>1</v>
      </c>
      <c r="AH247" s="95">
        <f t="shared" ref="AH247:AH252" si="865">SUMPRODUCT((H247:X247="○")*($AE247=1))*0.5+SUMPRODUCT((H247:X247="◎")*($AE247=1))</f>
        <v>0.5</v>
      </c>
    </row>
    <row r="248" spans="2:54" ht="27" customHeight="1">
      <c r="B248" s="67">
        <f>取組ﾁｪｯｸｼｰﾄ改訂版!B248</f>
        <v>0</v>
      </c>
      <c r="C248" s="14"/>
      <c r="D248" s="15" t="s">
        <v>180</v>
      </c>
      <c r="E248" s="71"/>
      <c r="F248" s="70"/>
      <c r="G248" s="70"/>
      <c r="H248" s="286"/>
      <c r="I248" s="286"/>
      <c r="J248" s="286"/>
      <c r="K248" s="286"/>
      <c r="L248" s="286"/>
      <c r="M248" s="286"/>
      <c r="N248" s="286"/>
      <c r="O248" s="286"/>
      <c r="P248" s="288" t="s">
        <v>160</v>
      </c>
      <c r="Q248" s="286"/>
      <c r="R248" s="286"/>
      <c r="S248" s="286"/>
      <c r="T248" s="286"/>
      <c r="U248" s="286"/>
      <c r="V248" s="286"/>
      <c r="W248" s="286"/>
      <c r="X248" s="286"/>
      <c r="Y248" s="137"/>
      <c r="Z248" s="137"/>
      <c r="AA248" s="137"/>
      <c r="AB248" s="103"/>
      <c r="AC248" s="95" t="str">
        <f t="shared" si="577"/>
        <v/>
      </c>
      <c r="AE248" s="95">
        <f t="shared" si="864"/>
        <v>1</v>
      </c>
      <c r="AH248" s="95">
        <f t="shared" si="865"/>
        <v>0.5</v>
      </c>
    </row>
    <row r="249" spans="2:54" ht="27" customHeight="1">
      <c r="B249" s="67">
        <f>取組ﾁｪｯｸｼｰﾄ改訂版!B249</f>
        <v>0</v>
      </c>
      <c r="C249" s="9"/>
      <c r="D249" s="10" t="s">
        <v>144</v>
      </c>
      <c r="E249" s="71"/>
      <c r="F249" s="70"/>
      <c r="G249" s="70"/>
      <c r="H249" s="286"/>
      <c r="I249" s="286"/>
      <c r="J249" s="286"/>
      <c r="K249" s="286"/>
      <c r="L249" s="286"/>
      <c r="M249" s="286"/>
      <c r="N249" s="286"/>
      <c r="O249" s="286"/>
      <c r="P249" s="288" t="s">
        <v>160</v>
      </c>
      <c r="Q249" s="286"/>
      <c r="R249" s="286"/>
      <c r="S249" s="286"/>
      <c r="T249" s="286"/>
      <c r="U249" s="286"/>
      <c r="V249" s="286"/>
      <c r="W249" s="286"/>
      <c r="X249" s="286"/>
      <c r="Y249" s="137"/>
      <c r="Z249" s="137"/>
      <c r="AA249" s="137"/>
      <c r="AB249" s="103"/>
      <c r="AC249" s="95" t="str">
        <f t="shared" si="577"/>
        <v/>
      </c>
      <c r="AE249" s="95">
        <f t="shared" si="864"/>
        <v>1</v>
      </c>
      <c r="AH249" s="95">
        <f t="shared" si="865"/>
        <v>0.5</v>
      </c>
    </row>
    <row r="250" spans="2:54" ht="27" customHeight="1">
      <c r="B250" s="67">
        <f>取組ﾁｪｯｸｼｰﾄ改訂版!B250</f>
        <v>0</v>
      </c>
      <c r="C250" s="12"/>
      <c r="D250" s="13" t="s">
        <v>145</v>
      </c>
      <c r="E250" s="71"/>
      <c r="F250" s="70"/>
      <c r="G250" s="70"/>
      <c r="H250" s="286"/>
      <c r="I250" s="286"/>
      <c r="J250" s="286"/>
      <c r="K250" s="286"/>
      <c r="L250" s="286"/>
      <c r="M250" s="286"/>
      <c r="N250" s="286"/>
      <c r="O250" s="286"/>
      <c r="P250" s="288" t="s">
        <v>160</v>
      </c>
      <c r="Q250" s="286"/>
      <c r="R250" s="286"/>
      <c r="S250" s="286"/>
      <c r="T250" s="286"/>
      <c r="U250" s="286"/>
      <c r="V250" s="286"/>
      <c r="W250" s="286"/>
      <c r="X250" s="286"/>
      <c r="Y250" s="137"/>
      <c r="Z250" s="137"/>
      <c r="AA250" s="137"/>
      <c r="AB250" s="103"/>
      <c r="AC250" s="95" t="str">
        <f t="shared" si="577"/>
        <v/>
      </c>
      <c r="AE250" s="95">
        <f t="shared" si="864"/>
        <v>1</v>
      </c>
      <c r="AH250" s="95">
        <f t="shared" si="865"/>
        <v>0.5</v>
      </c>
    </row>
    <row r="251" spans="2:54" ht="27" customHeight="1">
      <c r="B251" s="67">
        <f>取組ﾁｪｯｸｼｰﾄ改訂版!B251</f>
        <v>0</v>
      </c>
      <c r="C251" s="9"/>
      <c r="D251" s="10" t="s">
        <v>146</v>
      </c>
      <c r="E251" s="71"/>
      <c r="F251" s="70"/>
      <c r="G251" s="70"/>
      <c r="H251" s="286"/>
      <c r="I251" s="286"/>
      <c r="J251" s="286"/>
      <c r="K251" s="286"/>
      <c r="L251" s="286"/>
      <c r="M251" s="286"/>
      <c r="N251" s="286"/>
      <c r="O251" s="286"/>
      <c r="P251" s="288" t="s">
        <v>160</v>
      </c>
      <c r="Q251" s="286"/>
      <c r="R251" s="286"/>
      <c r="S251" s="286"/>
      <c r="T251" s="286"/>
      <c r="U251" s="286"/>
      <c r="V251" s="286"/>
      <c r="W251" s="286"/>
      <c r="X251" s="286"/>
      <c r="Y251" s="137"/>
      <c r="Z251" s="137"/>
      <c r="AA251" s="137"/>
      <c r="AB251" s="103"/>
      <c r="AC251" s="95" t="str">
        <f t="shared" si="577"/>
        <v/>
      </c>
      <c r="AE251" s="95">
        <f t="shared" si="864"/>
        <v>1</v>
      </c>
      <c r="AH251" s="95">
        <f t="shared" si="865"/>
        <v>0.5</v>
      </c>
    </row>
    <row r="252" spans="2:54" ht="27" customHeight="1">
      <c r="B252" s="67">
        <f>取組ﾁｪｯｸｼｰﾄ改訂版!B252</f>
        <v>0</v>
      </c>
      <c r="C252" s="12"/>
      <c r="D252" s="13" t="s">
        <v>147</v>
      </c>
      <c r="E252" s="72"/>
      <c r="F252" s="73"/>
      <c r="G252" s="73"/>
      <c r="H252" s="286"/>
      <c r="I252" s="286"/>
      <c r="J252" s="286"/>
      <c r="K252" s="286"/>
      <c r="L252" s="286"/>
      <c r="M252" s="286"/>
      <c r="N252" s="286"/>
      <c r="O252" s="286"/>
      <c r="P252" s="288" t="s">
        <v>160</v>
      </c>
      <c r="Q252" s="286"/>
      <c r="R252" s="286"/>
      <c r="S252" s="286"/>
      <c r="T252" s="286"/>
      <c r="U252" s="286"/>
      <c r="V252" s="286"/>
      <c r="W252" s="286"/>
      <c r="X252" s="286"/>
      <c r="Y252" s="137"/>
      <c r="Z252" s="137"/>
      <c r="AA252" s="137"/>
      <c r="AB252" s="103"/>
      <c r="AC252" s="95" t="str">
        <f t="shared" si="577"/>
        <v/>
      </c>
      <c r="AE252" s="95">
        <f t="shared" si="864"/>
        <v>1</v>
      </c>
      <c r="AH252" s="95">
        <f t="shared" si="865"/>
        <v>0.5</v>
      </c>
    </row>
    <row r="253" spans="2:54" ht="27" customHeight="1">
      <c r="C253" s="6" t="s">
        <v>173</v>
      </c>
      <c r="H253" s="277">
        <f t="shared" ref="H253" si="866">(SUMPRODUCT((H246:H252="○")*($AC246:$AC252=1))*0.5+SUMPRODUCT((H246:H252="○")*($AC246:$AC252=0.5))*0.25+SUMPRODUCT((H246:H252="○")*($AC246:$AC252=0.1))*0.05+SUMPRODUCT((H246:H252="◎")*($AC246:$AC252=1))+SUMPRODUCT((H246:H252="◎")*($AC246:$AC252=0.5)*0.5)+SUMPRODUCT((H246:H252="◎")*($AC246:$AC252=0.1))*0.1)</f>
        <v>0</v>
      </c>
      <c r="I253" s="277">
        <f t="shared" ref="I253" si="867">(SUMPRODUCT((I246:I252="○")*($AC246:$AC252=1))*0.5+SUMPRODUCT((I246:I252="○")*($AC246:$AC252=0.5))*0.25+SUMPRODUCT((I246:I252="○")*($AC246:$AC252=0.1))*0.05+SUMPRODUCT((I246:I252="◎")*($AC246:$AC252=1))+SUMPRODUCT((I246:I252="◎")*($AC246:$AC252=0.5)*0.5)+SUMPRODUCT((I246:I252="◎")*($AC246:$AC252=0.1))*0.1)</f>
        <v>0</v>
      </c>
      <c r="J253" s="277">
        <f t="shared" ref="J253" si="868">(SUMPRODUCT((J246:J252="○")*($AC246:$AC252=1))*0.5+SUMPRODUCT((J246:J252="○")*($AC246:$AC252=0.5))*0.25+SUMPRODUCT((J246:J252="○")*($AC246:$AC252=0.1))*0.05+SUMPRODUCT((J246:J252="◎")*($AC246:$AC252=1))+SUMPRODUCT((J246:J252="◎")*($AC246:$AC252=0.5)*0.5)+SUMPRODUCT((J246:J252="◎")*($AC246:$AC252=0.1))*0.1)</f>
        <v>0</v>
      </c>
      <c r="K253" s="277">
        <f t="shared" ref="K253" si="869">(SUMPRODUCT((K246:K252="○")*($AC246:$AC252=1))*0.5+SUMPRODUCT((K246:K252="○")*($AC246:$AC252=0.5))*0.25+SUMPRODUCT((K246:K252="○")*($AC246:$AC252=0.1))*0.05+SUMPRODUCT((K246:K252="◎")*($AC246:$AC252=1))+SUMPRODUCT((K246:K252="◎")*($AC246:$AC252=0.5)*0.5)+SUMPRODUCT((K246:K252="◎")*($AC246:$AC252=0.1))*0.1)</f>
        <v>0</v>
      </c>
      <c r="L253" s="277">
        <f t="shared" ref="L253" si="870">(SUMPRODUCT((L246:L252="○")*($AC246:$AC252=1))*0.5+SUMPRODUCT((L246:L252="○")*($AC246:$AC252=0.5))*0.25+SUMPRODUCT((L246:L252="○")*($AC246:$AC252=0.1))*0.05+SUMPRODUCT((L246:L252="◎")*($AC246:$AC252=1))+SUMPRODUCT((L246:L252="◎")*($AC246:$AC252=0.5)*0.5)+SUMPRODUCT((L246:L252="◎")*($AC246:$AC252=0.1))*0.1)</f>
        <v>0</v>
      </c>
      <c r="M253" s="277">
        <f t="shared" ref="M253" si="871">(SUMPRODUCT((M246:M252="○")*($AC246:$AC252=1))*0.5+SUMPRODUCT((M246:M252="○")*($AC246:$AC252=0.5))*0.25+SUMPRODUCT((M246:M252="○")*($AC246:$AC252=0.1))*0.05+SUMPRODUCT((M246:M252="◎")*($AC246:$AC252=1))+SUMPRODUCT((M246:M252="◎")*($AC246:$AC252=0.5)*0.5)+SUMPRODUCT((M246:M252="◎")*($AC246:$AC252=0.1))*0.1)</f>
        <v>0</v>
      </c>
      <c r="N253" s="277">
        <f t="shared" ref="N253" si="872">(SUMPRODUCT((N246:N252="○")*($AC246:$AC252=1))*0.5+SUMPRODUCT((N246:N252="○")*($AC246:$AC252=0.5))*0.25+SUMPRODUCT((N246:N252="○")*($AC246:$AC252=0.1))*0.05+SUMPRODUCT((N246:N252="◎")*($AC246:$AC252=1))+SUMPRODUCT((N246:N252="◎")*($AC246:$AC252=0.5)*0.5)+SUMPRODUCT((N246:N252="◎")*($AC246:$AC252=0.1))*0.1)</f>
        <v>0</v>
      </c>
      <c r="O253" s="277">
        <f t="shared" ref="O253" si="873">(SUMPRODUCT((O246:O252="○")*($AC246:$AC252=1))*0.5+SUMPRODUCT((O246:O252="○")*($AC246:$AC252=0.5))*0.25+SUMPRODUCT((O246:O252="○")*($AC246:$AC252=0.1))*0.05+SUMPRODUCT((O246:O252="◎")*($AC246:$AC252=1))+SUMPRODUCT((O246:O252="◎")*($AC246:$AC252=0.5)*0.5)+SUMPRODUCT((O246:O252="◎")*($AC246:$AC252=0.1))*0.1)</f>
        <v>0</v>
      </c>
      <c r="P253" s="277">
        <f t="shared" ref="P253" si="874">(SUMPRODUCT((P246:P252="○")*($AC246:$AC252=1))*0.5+SUMPRODUCT((P246:P252="○")*($AC246:$AC252=0.5))*0.25+SUMPRODUCT((P246:P252="○")*($AC246:$AC252=0.1))*0.05+SUMPRODUCT((P246:P252="◎")*($AC246:$AC252=1))+SUMPRODUCT((P246:P252="◎")*($AC246:$AC252=0.5)*0.5)+SUMPRODUCT((P246:P252="◎")*($AC246:$AC252=0.1))*0.1)</f>
        <v>0</v>
      </c>
      <c r="Q253" s="277">
        <f t="shared" ref="Q253" si="875">(SUMPRODUCT((Q246:Q252="○")*($AC246:$AC252=1))*0.5+SUMPRODUCT((Q246:Q252="○")*($AC246:$AC252=0.5))*0.25+SUMPRODUCT((Q246:Q252="○")*($AC246:$AC252=0.1))*0.05+SUMPRODUCT((Q246:Q252="◎")*($AC246:$AC252=1))+SUMPRODUCT((Q246:Q252="◎")*($AC246:$AC252=0.5)*0.5)+SUMPRODUCT((Q246:Q252="◎")*($AC246:$AC252=0.1))*0.1)</f>
        <v>0</v>
      </c>
      <c r="R253" s="277">
        <f>(SUMPRODUCT((R246:R252="○")*($AC246:$AC252=1))*0.5+SUMPRODUCT((R246:R252="○")*($AC246:$AC252=0.5))*0.25+SUMPRODUCT((R246:R252="○")*($AC246:$AC252=0.1))*0.05+SUMPRODUCT((R246:R252="◎")*($AC246:$AC252=1))+SUMPRODUCT((R246:R252="◎")*($AC246:$AC252=0.5)*0.5)+SUMPRODUCT((R246:R252="◎")*($AC246:$AC252=0.1))*0.1)</f>
        <v>0</v>
      </c>
      <c r="S253" s="277">
        <f t="shared" ref="S253" si="876">(SUMPRODUCT((S246:S252="○")*($AC246:$AC252=1))*0.5+SUMPRODUCT((S246:S252="○")*($AC246:$AC252=0.5))*0.25+SUMPRODUCT((S246:S252="○")*($AC246:$AC252=0.1))*0.05+SUMPRODUCT((S246:S252="◎")*($AC246:$AC252=1))+SUMPRODUCT((S246:S252="◎")*($AC246:$AC252=0.5)*0.5)+SUMPRODUCT((S246:S252="◎")*($AC246:$AC252=0.1))*0.1)</f>
        <v>0</v>
      </c>
      <c r="T253" s="277">
        <f t="shared" ref="T253" si="877">(SUMPRODUCT((T246:T252="○")*($AC246:$AC252=1))*0.5+SUMPRODUCT((T246:T252="○")*($AC246:$AC252=0.5))*0.25+SUMPRODUCT((T246:T252="○")*($AC246:$AC252=0.1))*0.05+SUMPRODUCT((T246:T252="◎")*($AC246:$AC252=1))+SUMPRODUCT((T246:T252="◎")*($AC246:$AC252=0.5)*0.5)+SUMPRODUCT((T246:T252="◎")*($AC246:$AC252=0.1))*0.1)</f>
        <v>0</v>
      </c>
      <c r="U253" s="277">
        <f t="shared" ref="U253" si="878">(SUMPRODUCT((U246:U252="○")*($AC246:$AC252=1))*0.5+SUMPRODUCT((U246:U252="○")*($AC246:$AC252=0.5))*0.25+SUMPRODUCT((U246:U252="○")*($AC246:$AC252=0.1))*0.05+SUMPRODUCT((U246:U252="◎")*($AC246:$AC252=1))+SUMPRODUCT((U246:U252="◎")*($AC246:$AC252=0.5)*0.5)+SUMPRODUCT((U246:U252="◎")*($AC246:$AC252=0.1))*0.1)</f>
        <v>0</v>
      </c>
      <c r="V253" s="277">
        <f t="shared" ref="V253" si="879">(SUMPRODUCT((V246:V252="○")*($AC246:$AC252=1))*0.5+SUMPRODUCT((V246:V252="○")*($AC246:$AC252=0.5))*0.25+SUMPRODUCT((V246:V252="○")*($AC246:$AC252=0.1))*0.05+SUMPRODUCT((V246:V252="◎")*($AC246:$AC252=1))+SUMPRODUCT((V246:V252="◎")*($AC246:$AC252=0.5)*0.5)+SUMPRODUCT((V246:V252="◎")*($AC246:$AC252=0.1))*0.1)</f>
        <v>0</v>
      </c>
      <c r="W253" s="277">
        <f t="shared" ref="W253" si="880">(SUMPRODUCT((W246:W252="○")*($AC246:$AC252=1))*0.5+SUMPRODUCT((W246:W252="○")*($AC246:$AC252=0.5))*0.25+SUMPRODUCT((W246:W252="○")*($AC246:$AC252=0.1))*0.05+SUMPRODUCT((W246:W252="◎")*($AC246:$AC252=1))+SUMPRODUCT((W246:W252="◎")*($AC246:$AC252=0.5)*0.5)+SUMPRODUCT((W246:W252="◎")*($AC246:$AC252=0.1))*0.1)</f>
        <v>0</v>
      </c>
      <c r="X253" s="277">
        <f t="shared" ref="X253" si="881">(SUMPRODUCT((X246:X252="○")*($AC246:$AC252=1))*0.5+SUMPRODUCT((X246:X252="○")*($AC246:$AC252=0.5))*0.25+SUMPRODUCT((X246:X252="○")*($AC246:$AC252=0.1))*0.05+SUMPRODUCT((X246:X252="◎")*($AC246:$AC252=1))+SUMPRODUCT((X246:X252="◎")*($AC246:$AC252=0.5)*0.5)+SUMPRODUCT((X246:X252="◎")*($AC246:$AC252=0.1))*0.1)</f>
        <v>0</v>
      </c>
      <c r="AE253" s="101">
        <f>SUBTOTAL(9,AE246:AE252)</f>
        <v>7</v>
      </c>
      <c r="AH253" s="164">
        <f>SUM(AH246:AH252)</f>
        <v>3.5</v>
      </c>
      <c r="AI253" s="163">
        <f>IF(AE253=0,"",SUM(H253:X253)/AH253)</f>
        <v>0</v>
      </c>
      <c r="AL253" s="211">
        <f>IFERROR(H253/((SUMPRODUCT((H246:H252="○")*($AC246:$AC252=1))*0.5+SUMPRODUCT((H246:H252="○")*($AC246:$AC252=0.5))*0.5+SUMPRODUCT((H246:H252="○")*($AC246:$AC252=0.1))*0.5+SUMPRODUCT((H246:H252="◎")*($AC246:$AC252=1))+SUMPRODUCT((H246:H252="◎")*($AC246:$AC252=0.5)*0.5)+SUMPRODUCT((H246:H252="◎")*($AC246:$AC252=0.1))*0.1)),0)</f>
        <v>0</v>
      </c>
      <c r="AM253" s="211">
        <f t="shared" ref="AM253" si="882">IFERROR(I253/((SUMPRODUCT((I246:I252="○")*($AC246:$AC252=1))*0.5+SUMPRODUCT((I246:I252="○")*($AC246:$AC252=0.5))*0.5+SUMPRODUCT((I246:I252="○")*($AC246:$AC252=0.1))*0.5+SUMPRODUCT((I246:I252="◎")*($AC246:$AC252=1))+SUMPRODUCT((I246:I252="◎")*($AC246:$AC252=0.5)*0.5)+SUMPRODUCT((I246:I252="◎")*($AC246:$AC252=0.1))*0.1)),0)</f>
        <v>0</v>
      </c>
      <c r="AN253" s="211">
        <f t="shared" ref="AN253" si="883">IFERROR(J253/((SUMPRODUCT((J246:J252="○")*($AC246:$AC252=1))*0.5+SUMPRODUCT((J246:J252="○")*($AC246:$AC252=0.5))*0.5+SUMPRODUCT((J246:J252="○")*($AC246:$AC252=0.1))*0.5+SUMPRODUCT((J246:J252="◎")*($AC246:$AC252=1))+SUMPRODUCT((J246:J252="◎")*($AC246:$AC252=0.5)*0.5)+SUMPRODUCT((J246:J252="◎")*($AC246:$AC252=0.1))*0.1)),0)</f>
        <v>0</v>
      </c>
      <c r="AO253" s="211">
        <f t="shared" ref="AO253" si="884">IFERROR(K253/((SUMPRODUCT((K246:K252="○")*($AC246:$AC252=1))*0.5+SUMPRODUCT((K246:K252="○")*($AC246:$AC252=0.5))*0.5+SUMPRODUCT((K246:K252="○")*($AC246:$AC252=0.1))*0.5+SUMPRODUCT((K246:K252="◎")*($AC246:$AC252=1))+SUMPRODUCT((K246:K252="◎")*($AC246:$AC252=0.5)*0.5)+SUMPRODUCT((K246:K252="◎")*($AC246:$AC252=0.1))*0.1)),0)</f>
        <v>0</v>
      </c>
      <c r="AP253" s="211">
        <f t="shared" ref="AP253" si="885">IFERROR(L253/((SUMPRODUCT((L246:L252="○")*($AC246:$AC252=1))*0.5+SUMPRODUCT((L246:L252="○")*($AC246:$AC252=0.5))*0.5+SUMPRODUCT((L246:L252="○")*($AC246:$AC252=0.1))*0.5+SUMPRODUCT((L246:L252="◎")*($AC246:$AC252=1))+SUMPRODUCT((L246:L252="◎")*($AC246:$AC252=0.5)*0.5)+SUMPRODUCT((L246:L252="◎")*($AC246:$AC252=0.1))*0.1)),0)</f>
        <v>0</v>
      </c>
      <c r="AQ253" s="211">
        <f t="shared" ref="AQ253" si="886">IFERROR(M253/((SUMPRODUCT((M246:M252="○")*($AC246:$AC252=1))*0.5+SUMPRODUCT((M246:M252="○")*($AC246:$AC252=0.5))*0.5+SUMPRODUCT((M246:M252="○")*($AC246:$AC252=0.1))*0.5+SUMPRODUCT((M246:M252="◎")*($AC246:$AC252=1))+SUMPRODUCT((M246:M252="◎")*($AC246:$AC252=0.5)*0.5)+SUMPRODUCT((M246:M252="◎")*($AC246:$AC252=0.1))*0.1)),0)</f>
        <v>0</v>
      </c>
      <c r="AR253" s="211">
        <f t="shared" ref="AR253" si="887">IFERROR(N253/((SUMPRODUCT((N246:N252="○")*($AC246:$AC252=1))*0.5+SUMPRODUCT((N246:N252="○")*($AC246:$AC252=0.5))*0.5+SUMPRODUCT((N246:N252="○")*($AC246:$AC252=0.1))*0.5+SUMPRODUCT((N246:N252="◎")*($AC246:$AC252=1))+SUMPRODUCT((N246:N252="◎")*($AC246:$AC252=0.5)*0.5)+SUMPRODUCT((N246:N252="◎")*($AC246:$AC252=0.1))*0.1)),0)</f>
        <v>0</v>
      </c>
      <c r="AS253" s="211">
        <f t="shared" ref="AS253" si="888">IFERROR(O253/((SUMPRODUCT((O246:O252="○")*($AC246:$AC252=1))*0.5+SUMPRODUCT((O246:O252="○")*($AC246:$AC252=0.5))*0.5+SUMPRODUCT((O246:O252="○")*($AC246:$AC252=0.1))*0.5+SUMPRODUCT((O246:O252="◎")*($AC246:$AC252=1))+SUMPRODUCT((O246:O252="◎")*($AC246:$AC252=0.5)*0.5)+SUMPRODUCT((O246:O252="◎")*($AC246:$AC252=0.1))*0.1)),0)</f>
        <v>0</v>
      </c>
      <c r="AT253" s="211">
        <f t="shared" ref="AT253" si="889">IFERROR(P253/((SUMPRODUCT((P246:P252="○")*($AC246:$AC252=1))*0.5+SUMPRODUCT((P246:P252="○")*($AC246:$AC252=0.5))*0.5+SUMPRODUCT((P246:P252="○")*($AC246:$AC252=0.1))*0.5+SUMPRODUCT((P246:P252="◎")*($AC246:$AC252=1))+SUMPRODUCT((P246:P252="◎")*($AC246:$AC252=0.5)*0.5)+SUMPRODUCT((P246:P252="◎")*($AC246:$AC252=0.1))*0.1)),0)</f>
        <v>0</v>
      </c>
      <c r="AU253" s="211">
        <f t="shared" ref="AU253" si="890">IFERROR(Q253/((SUMPRODUCT((Q246:Q252="○")*($AC246:$AC252=1))*0.5+SUMPRODUCT((Q246:Q252="○")*($AC246:$AC252=0.5))*0.5+SUMPRODUCT((Q246:Q252="○")*($AC246:$AC252=0.1))*0.5+SUMPRODUCT((Q246:Q252="◎")*($AC246:$AC252=1))+SUMPRODUCT((Q246:Q252="◎")*($AC246:$AC252=0.5)*0.5)+SUMPRODUCT((Q246:Q252="◎")*($AC246:$AC252=0.1))*0.1)),0)</f>
        <v>0</v>
      </c>
      <c r="AV253" s="211">
        <f t="shared" ref="AV253" si="891">IFERROR(R253/((SUMPRODUCT((R246:R252="○")*($AC246:$AC252=1))*0.5+SUMPRODUCT((R246:R252="○")*($AC246:$AC252=0.5))*0.5+SUMPRODUCT((R246:R252="○")*($AC246:$AC252=0.1))*0.5+SUMPRODUCT((R246:R252="◎")*($AC246:$AC252=1))+SUMPRODUCT((R246:R252="◎")*($AC246:$AC252=0.5)*0.5)+SUMPRODUCT((R246:R252="◎")*($AC246:$AC252=0.1))*0.1)),0)</f>
        <v>0</v>
      </c>
      <c r="AW253" s="211">
        <f t="shared" ref="AW253" si="892">IFERROR(S253/((SUMPRODUCT((S246:S252="○")*($AC246:$AC252=1))*0.5+SUMPRODUCT((S246:S252="○")*($AC246:$AC252=0.5))*0.5+SUMPRODUCT((S246:S252="○")*($AC246:$AC252=0.1))*0.5+SUMPRODUCT((S246:S252="◎")*($AC246:$AC252=1))+SUMPRODUCT((S246:S252="◎")*($AC246:$AC252=0.5)*0.5)+SUMPRODUCT((S246:S252="◎")*($AC246:$AC252=0.1))*0.1)),0)</f>
        <v>0</v>
      </c>
      <c r="AX253" s="211">
        <f t="shared" ref="AX253" si="893">IFERROR(T253/((SUMPRODUCT((T246:T252="○")*($AC246:$AC252=1))*0.5+SUMPRODUCT((T246:T252="○")*($AC246:$AC252=0.5))*0.5+SUMPRODUCT((T246:T252="○")*($AC246:$AC252=0.1))*0.5+SUMPRODUCT((T246:T252="◎")*($AC246:$AC252=1))+SUMPRODUCT((T246:T252="◎")*($AC246:$AC252=0.5)*0.5)+SUMPRODUCT((T246:T252="◎")*($AC246:$AC252=0.1))*0.1)),0)</f>
        <v>0</v>
      </c>
      <c r="AY253" s="211">
        <f t="shared" ref="AY253" si="894">IFERROR(U253/((SUMPRODUCT((U246:U252="○")*($AC246:$AC252=1))*0.5+SUMPRODUCT((U246:U252="○")*($AC246:$AC252=0.5))*0.5+SUMPRODUCT((U246:U252="○")*($AC246:$AC252=0.1))*0.5+SUMPRODUCT((U246:U252="◎")*($AC246:$AC252=1))+SUMPRODUCT((U246:U252="◎")*($AC246:$AC252=0.5)*0.5)+SUMPRODUCT((U246:U252="◎")*($AC246:$AC252=0.1))*0.1)),0)</f>
        <v>0</v>
      </c>
      <c r="AZ253" s="211">
        <f t="shared" ref="AZ253" si="895">IFERROR(V253/((SUMPRODUCT((V246:V252="○")*($AC246:$AC252=1))*0.5+SUMPRODUCT((V246:V252="○")*($AC246:$AC252=0.5))*0.5+SUMPRODUCT((V246:V252="○")*($AC246:$AC252=0.1))*0.5+SUMPRODUCT((V246:V252="◎")*($AC246:$AC252=1))+SUMPRODUCT((V246:V252="◎")*($AC246:$AC252=0.5)*0.5)+SUMPRODUCT((V246:V252="◎")*($AC246:$AC252=0.1))*0.1)),0)</f>
        <v>0</v>
      </c>
      <c r="BA253" s="211">
        <f t="shared" ref="BA253" si="896">IFERROR(W253/((SUMPRODUCT((W246:W252="○")*($AC246:$AC252=1))*0.5+SUMPRODUCT((W246:W252="○")*($AC246:$AC252=0.5))*0.5+SUMPRODUCT((W246:W252="○")*($AC246:$AC252=0.1))*0.5+SUMPRODUCT((W246:W252="◎")*($AC246:$AC252=1))+SUMPRODUCT((W246:W252="◎")*($AC246:$AC252=0.5)*0.5)+SUMPRODUCT((W246:W252="◎")*($AC246:$AC252=0.1))*0.1)),0)</f>
        <v>0</v>
      </c>
      <c r="BB253" s="211">
        <f t="shared" ref="BB253" si="897">IFERROR(X253/((SUMPRODUCT((X246:X252="○")*($AC246:$AC252=1))*0.5+SUMPRODUCT((X246:X252="○")*($AC246:$AC252=0.5))*0.5+SUMPRODUCT((X246:X252="○")*($AC246:$AC252=0.1))*0.5+SUMPRODUCT((X246:X252="◎")*($AC246:$AC252=1))+SUMPRODUCT((X246:X252="◎")*($AC246:$AC252=0.5)*0.5)+SUMPRODUCT((X246:X252="◎")*($AC246:$AC252=0.1))*0.1)),0)</f>
        <v>0</v>
      </c>
    </row>
    <row r="254" spans="2:54" ht="18" customHeight="1">
      <c r="D254" s="5" t="str">
        <f>IF( (COUNTIF(項目⑫チェック欄,"○")+COUNTIF(項目⑫チェック欄,"△")+COUNTIF(項目⑫チェック欄,"×")+COUNTIF(項目⑫チェック欄,"―"))=0,"達成率　　　　%",IF( (COUNTIF(項目⑫チェック欄,"○")+COUNTIF(項目⑫チェック欄,"△")+COUNTIF(項目⑫チェック欄,"×"))=0,"達成率　　―　%",(COUNTIF(項目⑫チェック欄,"○")+COUNTIF(項目⑫チェック欄,"△")*0.5+COUNTIF(項目⑫チェック欄,"×")*0.1)/(COUNTIF(項目⑫チェック欄,"○")+COUNTIF(項目⑫チェック欄,"△")+COUNTIF(項目⑫チェック欄,"×")+COUNTIF(項目⑫チェック欄,""))*100))</f>
        <v>達成率　　　　%</v>
      </c>
      <c r="E254" s="84"/>
      <c r="G254" s="162" t="s">
        <v>434</v>
      </c>
      <c r="H254" s="110" t="str">
        <f t="shared" ref="H254:X254" si="898">IFERROR(H255/H256,"")</f>
        <v/>
      </c>
      <c r="I254" s="110" t="str">
        <f t="shared" si="898"/>
        <v/>
      </c>
      <c r="J254" s="110" t="str">
        <f t="shared" si="898"/>
        <v/>
      </c>
      <c r="K254" s="110" t="str">
        <f t="shared" si="898"/>
        <v/>
      </c>
      <c r="L254" s="110" t="str">
        <f t="shared" si="898"/>
        <v/>
      </c>
      <c r="M254" s="110" t="str">
        <f t="shared" si="898"/>
        <v/>
      </c>
      <c r="N254" s="110" t="str">
        <f t="shared" si="898"/>
        <v/>
      </c>
      <c r="O254" s="110" t="str">
        <f t="shared" si="898"/>
        <v/>
      </c>
      <c r="P254" s="110" t="str">
        <f t="shared" si="898"/>
        <v/>
      </c>
      <c r="Q254" s="110" t="str">
        <f t="shared" si="898"/>
        <v/>
      </c>
      <c r="R254" s="110" t="str">
        <f t="shared" si="898"/>
        <v/>
      </c>
      <c r="S254" s="110" t="str">
        <f t="shared" si="898"/>
        <v/>
      </c>
      <c r="T254" s="110" t="str">
        <f t="shared" si="898"/>
        <v/>
      </c>
      <c r="U254" s="110" t="str">
        <f t="shared" si="898"/>
        <v/>
      </c>
      <c r="V254" s="110" t="str">
        <f t="shared" si="898"/>
        <v/>
      </c>
      <c r="W254" s="110" t="str">
        <f t="shared" si="898"/>
        <v/>
      </c>
      <c r="X254" s="110" t="str">
        <f t="shared" si="898"/>
        <v/>
      </c>
      <c r="Y254" s="110"/>
      <c r="Z254" s="110"/>
      <c r="AA254" s="110"/>
      <c r="AD254" s="95">
        <f>SUM(AD226:AD252)</f>
        <v>0</v>
      </c>
      <c r="AF254" s="95">
        <f>SUM(AF226:AF252)</f>
        <v>23</v>
      </c>
      <c r="AG254" s="106">
        <f>AD254/AF254</f>
        <v>0</v>
      </c>
    </row>
    <row r="255" spans="2:54" hidden="1">
      <c r="G255" s="140" t="s">
        <v>432</v>
      </c>
      <c r="H255" s="94">
        <f>SUMPRODUCT((H4:H252="○")*($AC4:$AC252=1))*0.5+SUMPRODUCT((H4:H252="○")*($AC4:$AC252=0.5))*0.25+SUMPRODUCT((H4:H252="○")*($AC4:$AC252=0.1))*0.05+SUMPRODUCT((H4:H252="◎")*($AC4:$AC252=1))+SUMPRODUCT((H4:H252="◎")*($AC4:$AC252=0.5)*0.5)+SUMPRODUCT((H4:H252="◎")*($AC4:$AC252=0.1))*0.1</f>
        <v>0</v>
      </c>
      <c r="I255" s="94">
        <f t="shared" ref="I255:X255" si="899">SUMPRODUCT((I4:I252="○")*($AC4:$AC252=1))*0.5+SUMPRODUCT((I4:I252="○")*($AC4:$AC252=0.5))*0.25+SUMPRODUCT((I4:I252="○")*($AC4:$AC252=0.1))*0.05+SUMPRODUCT((I4:I252="◎")*($AC4:$AC252=1))+SUMPRODUCT((I4:I252="◎")*($AC4:$AC252=0.5)*0.5)+SUMPRODUCT((I4:I252="◎")*($AC4:$AC252=0.1))*0.1</f>
        <v>0</v>
      </c>
      <c r="J255" s="94">
        <f t="shared" si="899"/>
        <v>0</v>
      </c>
      <c r="K255" s="94">
        <f t="shared" si="899"/>
        <v>0</v>
      </c>
      <c r="L255" s="94">
        <f t="shared" si="899"/>
        <v>0</v>
      </c>
      <c r="M255" s="94">
        <f t="shared" si="899"/>
        <v>0</v>
      </c>
      <c r="N255" s="94">
        <f t="shared" si="899"/>
        <v>0</v>
      </c>
      <c r="O255" s="94">
        <f t="shared" si="899"/>
        <v>0</v>
      </c>
      <c r="P255" s="94">
        <f t="shared" si="899"/>
        <v>0</v>
      </c>
      <c r="Q255" s="94">
        <f t="shared" si="899"/>
        <v>0</v>
      </c>
      <c r="R255" s="94">
        <f t="shared" si="899"/>
        <v>0</v>
      </c>
      <c r="S255" s="94">
        <f t="shared" si="899"/>
        <v>0</v>
      </c>
      <c r="T255" s="94">
        <f t="shared" si="899"/>
        <v>0</v>
      </c>
      <c r="U255" s="94">
        <f t="shared" si="899"/>
        <v>0</v>
      </c>
      <c r="V255" s="94">
        <f t="shared" si="899"/>
        <v>0</v>
      </c>
      <c r="W255" s="94">
        <f t="shared" si="899"/>
        <v>0</v>
      </c>
      <c r="X255" s="94">
        <f t="shared" si="899"/>
        <v>0</v>
      </c>
    </row>
    <row r="256" spans="2:54" hidden="1">
      <c r="G256" s="140" t="s">
        <v>433</v>
      </c>
      <c r="H256" s="94">
        <f>SUMPRODUCT((H4:H252="○")*($AC4:$AC252=1))*0.5+SUMPRODUCT((H4:H252="○")*($AC4:$AC252=0.5))*0.5+SUMPRODUCT((H4:H252="○")*($AC4:$AC252=0.1))*0.5+SUMPRODUCT((H4:H252="◎")*($AC4:$AC252=1))+SUMPRODUCT((H4:H252="◎")*($AC4:$AC252=0.5)*1)+SUMPRODUCT((H4:H252="◎")*($AC4:$AC252=0.1))*1</f>
        <v>0</v>
      </c>
      <c r="I256" s="94">
        <f t="shared" ref="I256:X256" si="900">SUMPRODUCT((I4:I252="○")*($AC4:$AC252=1))*0.5+SUMPRODUCT((I4:I252="○")*($AC4:$AC252=0.5))*0.5+SUMPRODUCT((I4:I252="○")*($AC4:$AC252=0.1))*0.5+SUMPRODUCT((I4:I252="◎")*($AC4:$AC252=1))+SUMPRODUCT((I4:I252="◎")*($AC4:$AC252=0.5)*1)+SUMPRODUCT((I4:I252="◎")*($AC4:$AC252=0.1))*1</f>
        <v>0</v>
      </c>
      <c r="J256" s="94">
        <f t="shared" si="900"/>
        <v>0</v>
      </c>
      <c r="K256" s="94">
        <f t="shared" si="900"/>
        <v>0</v>
      </c>
      <c r="L256" s="94">
        <f t="shared" si="900"/>
        <v>0</v>
      </c>
      <c r="M256" s="94">
        <f t="shared" si="900"/>
        <v>0</v>
      </c>
      <c r="N256" s="94">
        <f t="shared" si="900"/>
        <v>0</v>
      </c>
      <c r="O256" s="94">
        <f t="shared" si="900"/>
        <v>0</v>
      </c>
      <c r="P256" s="94">
        <f t="shared" si="900"/>
        <v>0</v>
      </c>
      <c r="Q256" s="94">
        <f t="shared" si="900"/>
        <v>0</v>
      </c>
      <c r="R256" s="94">
        <f t="shared" si="900"/>
        <v>0</v>
      </c>
      <c r="S256" s="94">
        <f t="shared" si="900"/>
        <v>0</v>
      </c>
      <c r="T256" s="94">
        <f t="shared" si="900"/>
        <v>0</v>
      </c>
      <c r="U256" s="94">
        <f t="shared" si="900"/>
        <v>0</v>
      </c>
      <c r="V256" s="94">
        <f t="shared" si="900"/>
        <v>0</v>
      </c>
      <c r="W256" s="94">
        <f t="shared" si="900"/>
        <v>0</v>
      </c>
      <c r="X256" s="94">
        <f t="shared" si="900"/>
        <v>0</v>
      </c>
    </row>
  </sheetData>
  <sheetProtection algorithmName="SHA-512" hashValue="vhf+lUufQiocGLTZkQKJjh0bX74DFcmrZNJtAOLF4rxg97VEgdcsycw2Q7+y2mJSX1ORoP5fmTNwdB87ZHo1RQ==" saltValue="3arDmtsFBMuHrqlo+XzorA==" spinCount="100000" sheet="1" formatCells="0" formatColumns="0" formatRows="0" insertHyperlinks="0"/>
  <mergeCells count="9">
    <mergeCell ref="E169:G170"/>
    <mergeCell ref="E187:G188"/>
    <mergeCell ref="E224:G225"/>
    <mergeCell ref="E2:G3"/>
    <mergeCell ref="E44:G45"/>
    <mergeCell ref="E70:G71"/>
    <mergeCell ref="E96:G97"/>
    <mergeCell ref="E108:G109"/>
    <mergeCell ref="E137:G138"/>
  </mergeCells>
  <phoneticPr fontId="1"/>
  <conditionalFormatting sqref="B4:B9 B11:B17 B19:B25 B27:B31 B33 B35:B40 B46:B52 B54:B62 B64:B66 B72:B83 B85:B93 B98:B104 B110:B117 B119:B122 B124:B128 B130:B133 B139:B141 B143:B145 B147 B149:B156 B158:B160 B162:B164 B171:B173 B175:B179 B181:B183 B189:B193 B195:B196 B198 B200:B203 B205:B209 B211:B212 B214:B215 B217:B220 B226:B228 B230 B232:B236 B238:B244 B246:B252">
    <cfRule type="cellIs" dxfId="7" priority="2" stopIfTrue="1" operator="equal">
      <formula>0</formula>
    </cfRule>
  </conditionalFormatting>
  <dataValidations count="1">
    <dataValidation type="list" allowBlank="1" showInputMessage="1" showErrorMessage="1" sqref="H54:AA62 H230:AA230 H11:AA17 H98:AA104 H119:AA122 H162:AA164 H158:AA160 H149:AA156 H147:AA147 H143:AA145 H139:AA141 H130:AA133 H124:AA128 H110:AA117 H175:AA179 H217:AA220 H214:AA215 H211:AA212 H205:AA209 H200:AA203 H198:AA198 H195:AA196 H189:AA193 H181:AA183 H171:AA173 H246:AA252 H238:AA244 H232:AA236 H226:AA228 H64:AA66 H46:AA52 H35:AA40 H33:AA33 H27:AA31 H19:AA25 H4:AA9 H72:AA83 H85:AA93" xr:uid="{07AA361C-0099-4AA8-8757-3B8EA113301E}">
      <formula1>$AO$1:$AO$2</formula1>
    </dataValidation>
  </dataValidations>
  <printOptions horizontalCentered="1"/>
  <pageMargins left="0.27559055118110237" right="0.23622047244094491" top="0.43307086614173229" bottom="0.39370078740157483" header="0.31496062992125984" footer="0.31496062992125984"/>
  <pageSetup paperSize="9" scale="45" fitToHeight="0" orientation="landscape" r:id="rId1"/>
  <headerFooter>
    <oddHeader>&amp;R&amp;10ver.4.11</oddHeader>
  </headerFooter>
  <rowBreaks count="5" manualBreakCount="5">
    <brk id="42" max="23" man="1"/>
    <brk id="95" max="23" man="1"/>
    <brk id="135" max="23" man="1"/>
    <brk id="185" max="23" man="1"/>
    <brk id="222" max="2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8B926-7FB6-41C6-8B52-484E315EAB1B}">
  <sheetPr codeName="Sheet7">
    <tabColor rgb="FFFFFF00"/>
    <pageSetUpPr fitToPage="1"/>
  </sheetPr>
  <dimension ref="A1:BX254"/>
  <sheetViews>
    <sheetView showGridLines="0" topLeftCell="D1" zoomScale="85" zoomScaleNormal="85" workbookViewId="0">
      <selection activeCell="AP47" sqref="AP47"/>
    </sheetView>
  </sheetViews>
  <sheetFormatPr defaultColWidth="3.453125" defaultRowHeight="15" customHeight="1"/>
  <cols>
    <col min="1" max="1" width="31.90625" customWidth="1"/>
    <col min="2" max="2" width="42.36328125" customWidth="1"/>
    <col min="3" max="3" width="58.90625" customWidth="1"/>
    <col min="4" max="20" width="7.08984375" customWidth="1"/>
    <col min="21" max="21" width="5.08984375" style="161" customWidth="1"/>
    <col min="22" max="22" width="2.1796875" style="161" hidden="1" customWidth="1"/>
    <col min="23" max="72" width="1.90625" customWidth="1"/>
    <col min="73" max="73" width="0.36328125" customWidth="1"/>
  </cols>
  <sheetData>
    <row r="1" spans="1:76" ht="27.75" customHeight="1">
      <c r="A1" s="92" t="s">
        <v>535</v>
      </c>
      <c r="C1" s="232" t="s">
        <v>497</v>
      </c>
      <c r="D1" s="329"/>
      <c r="E1" s="330"/>
      <c r="F1" s="330"/>
      <c r="G1" s="330"/>
      <c r="H1" s="330"/>
      <c r="I1" s="330"/>
      <c r="J1" s="330"/>
      <c r="K1" s="330"/>
      <c r="L1" s="330"/>
      <c r="M1" s="330"/>
      <c r="N1" s="330"/>
      <c r="O1" s="330"/>
      <c r="P1" s="330"/>
      <c r="Q1" s="330"/>
      <c r="R1" s="330"/>
      <c r="S1" s="330"/>
      <c r="T1" s="331"/>
      <c r="BG1" s="232" t="s">
        <v>496</v>
      </c>
      <c r="BH1" s="326">
        <v>45385</v>
      </c>
      <c r="BI1" s="327"/>
      <c r="BJ1" s="327"/>
      <c r="BK1" s="327"/>
      <c r="BL1" s="327"/>
      <c r="BM1" s="327"/>
      <c r="BN1" s="327"/>
      <c r="BO1" s="327"/>
      <c r="BP1" s="327"/>
      <c r="BQ1" s="327"/>
      <c r="BR1" s="327"/>
      <c r="BS1" s="327"/>
      <c r="BT1" s="328"/>
    </row>
    <row r="2" spans="1:76" ht="31.5" customHeight="1">
      <c r="A2" s="334" t="s">
        <v>495</v>
      </c>
      <c r="B2" s="337" t="s">
        <v>494</v>
      </c>
      <c r="C2" s="340" t="s">
        <v>493</v>
      </c>
      <c r="D2" s="210" t="s">
        <v>376</v>
      </c>
      <c r="E2" s="115" t="s">
        <v>377</v>
      </c>
      <c r="F2" s="115" t="s">
        <v>378</v>
      </c>
      <c r="G2" s="115" t="s">
        <v>379</v>
      </c>
      <c r="H2" s="115" t="s">
        <v>380</v>
      </c>
      <c r="I2" s="115" t="s">
        <v>381</v>
      </c>
      <c r="J2" s="115" t="s">
        <v>382</v>
      </c>
      <c r="K2" s="115" t="s">
        <v>383</v>
      </c>
      <c r="L2" s="115" t="s">
        <v>384</v>
      </c>
      <c r="M2" s="115" t="s">
        <v>385</v>
      </c>
      <c r="N2" s="115" t="s">
        <v>386</v>
      </c>
      <c r="O2" s="115" t="s">
        <v>387</v>
      </c>
      <c r="P2" s="115" t="s">
        <v>388</v>
      </c>
      <c r="Q2" s="115" t="s">
        <v>389</v>
      </c>
      <c r="R2" s="115" t="s">
        <v>390</v>
      </c>
      <c r="S2" s="115" t="s">
        <v>391</v>
      </c>
      <c r="T2" s="208" t="s">
        <v>392</v>
      </c>
      <c r="U2" s="341"/>
      <c r="V2" s="188"/>
      <c r="W2" s="230" t="s">
        <v>536</v>
      </c>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1"/>
    </row>
    <row r="3" spans="1:76" ht="15" hidden="1" customHeight="1">
      <c r="A3" s="335"/>
      <c r="B3" s="338"/>
      <c r="C3" s="338"/>
      <c r="D3" s="131"/>
      <c r="E3" s="116"/>
      <c r="F3" s="116"/>
      <c r="G3" s="116"/>
      <c r="H3" s="116"/>
      <c r="I3" s="116"/>
      <c r="J3" s="116"/>
      <c r="K3" s="116"/>
      <c r="L3" s="116"/>
      <c r="M3" s="116"/>
      <c r="N3" s="116"/>
      <c r="O3" s="116"/>
      <c r="P3" s="116"/>
      <c r="Q3" s="116"/>
      <c r="R3" s="116"/>
      <c r="S3" s="116"/>
      <c r="T3" s="209"/>
      <c r="U3" s="342"/>
      <c r="V3" s="189"/>
      <c r="W3" s="190">
        <v>0.02</v>
      </c>
      <c r="X3" s="190">
        <f>W3+0.02</f>
        <v>0.04</v>
      </c>
      <c r="Y3" s="190">
        <f t="shared" ref="Y3:BT3" si="0">X3+0.02</f>
        <v>0.06</v>
      </c>
      <c r="Z3" s="190">
        <f t="shared" si="0"/>
        <v>0.08</v>
      </c>
      <c r="AA3" s="190">
        <f t="shared" si="0"/>
        <v>0.1</v>
      </c>
      <c r="AB3" s="190">
        <f t="shared" si="0"/>
        <v>0.12000000000000001</v>
      </c>
      <c r="AC3" s="190">
        <f t="shared" si="0"/>
        <v>0.14000000000000001</v>
      </c>
      <c r="AD3" s="190">
        <f t="shared" si="0"/>
        <v>0.16</v>
      </c>
      <c r="AE3" s="190">
        <f t="shared" si="0"/>
        <v>0.18</v>
      </c>
      <c r="AF3" s="190">
        <f t="shared" si="0"/>
        <v>0.19999999999999998</v>
      </c>
      <c r="AG3" s="190">
        <f t="shared" si="0"/>
        <v>0.21999999999999997</v>
      </c>
      <c r="AH3" s="190">
        <f t="shared" si="0"/>
        <v>0.23999999999999996</v>
      </c>
      <c r="AI3" s="190">
        <f t="shared" si="0"/>
        <v>0.25999999999999995</v>
      </c>
      <c r="AJ3" s="190">
        <f t="shared" si="0"/>
        <v>0.27999999999999997</v>
      </c>
      <c r="AK3" s="190">
        <f t="shared" si="0"/>
        <v>0.3</v>
      </c>
      <c r="AL3" s="190">
        <f t="shared" si="0"/>
        <v>0.32</v>
      </c>
      <c r="AM3" s="190">
        <f t="shared" si="0"/>
        <v>0.34</v>
      </c>
      <c r="AN3" s="190">
        <f t="shared" si="0"/>
        <v>0.36000000000000004</v>
      </c>
      <c r="AO3" s="190">
        <f t="shared" si="0"/>
        <v>0.38000000000000006</v>
      </c>
      <c r="AP3" s="190">
        <f t="shared" si="0"/>
        <v>0.40000000000000008</v>
      </c>
      <c r="AQ3" s="190">
        <f t="shared" si="0"/>
        <v>0.4200000000000001</v>
      </c>
      <c r="AR3" s="190">
        <f t="shared" si="0"/>
        <v>0.44000000000000011</v>
      </c>
      <c r="AS3" s="190">
        <f t="shared" si="0"/>
        <v>0.46000000000000013</v>
      </c>
      <c r="AT3" s="190">
        <f t="shared" si="0"/>
        <v>0.48000000000000015</v>
      </c>
      <c r="AU3" s="190">
        <f t="shared" si="0"/>
        <v>0.50000000000000011</v>
      </c>
      <c r="AV3" s="190">
        <f t="shared" si="0"/>
        <v>0.52000000000000013</v>
      </c>
      <c r="AW3" s="190">
        <f t="shared" si="0"/>
        <v>0.54000000000000015</v>
      </c>
      <c r="AX3" s="190">
        <f t="shared" si="0"/>
        <v>0.56000000000000016</v>
      </c>
      <c r="AY3" s="190">
        <f t="shared" si="0"/>
        <v>0.58000000000000018</v>
      </c>
      <c r="AZ3" s="190">
        <f t="shared" si="0"/>
        <v>0.6000000000000002</v>
      </c>
      <c r="BA3" s="190">
        <f t="shared" si="0"/>
        <v>0.62000000000000022</v>
      </c>
      <c r="BB3" s="190">
        <f t="shared" si="0"/>
        <v>0.64000000000000024</v>
      </c>
      <c r="BC3" s="190">
        <f t="shared" si="0"/>
        <v>0.66000000000000025</v>
      </c>
      <c r="BD3" s="190">
        <f t="shared" si="0"/>
        <v>0.68000000000000027</v>
      </c>
      <c r="BE3" s="190">
        <f t="shared" si="0"/>
        <v>0.70000000000000029</v>
      </c>
      <c r="BF3" s="190">
        <f t="shared" si="0"/>
        <v>0.72000000000000031</v>
      </c>
      <c r="BG3" s="190">
        <f t="shared" si="0"/>
        <v>0.74000000000000032</v>
      </c>
      <c r="BH3" s="190">
        <f t="shared" si="0"/>
        <v>0.76000000000000034</v>
      </c>
      <c r="BI3" s="190">
        <f t="shared" si="0"/>
        <v>0.78000000000000036</v>
      </c>
      <c r="BJ3" s="190">
        <f t="shared" si="0"/>
        <v>0.80000000000000038</v>
      </c>
      <c r="BK3" s="190">
        <f t="shared" si="0"/>
        <v>0.8200000000000004</v>
      </c>
      <c r="BL3" s="190">
        <f t="shared" si="0"/>
        <v>0.84000000000000041</v>
      </c>
      <c r="BM3" s="190">
        <f t="shared" si="0"/>
        <v>0.86000000000000043</v>
      </c>
      <c r="BN3" s="190">
        <f t="shared" si="0"/>
        <v>0.88000000000000045</v>
      </c>
      <c r="BO3" s="190">
        <f t="shared" si="0"/>
        <v>0.90000000000000047</v>
      </c>
      <c r="BP3" s="190">
        <f t="shared" si="0"/>
        <v>0.92000000000000048</v>
      </c>
      <c r="BQ3" s="190">
        <f t="shared" si="0"/>
        <v>0.9400000000000005</v>
      </c>
      <c r="BR3" s="190">
        <f t="shared" si="0"/>
        <v>0.96000000000000052</v>
      </c>
      <c r="BS3" s="190">
        <f t="shared" si="0"/>
        <v>0.98000000000000054</v>
      </c>
      <c r="BT3" s="190">
        <f t="shared" si="0"/>
        <v>1.0000000000000004</v>
      </c>
      <c r="BU3" s="174"/>
      <c r="BV3" s="165"/>
      <c r="BW3" s="165"/>
      <c r="BX3" s="165"/>
    </row>
    <row r="4" spans="1:76" ht="38.25" customHeight="1">
      <c r="A4" s="336"/>
      <c r="B4" s="339"/>
      <c r="C4" s="339"/>
      <c r="D4" s="133"/>
      <c r="E4" s="117"/>
      <c r="F4" s="117"/>
      <c r="G4" s="117"/>
      <c r="H4" s="117"/>
      <c r="I4" s="117"/>
      <c r="J4" s="117"/>
      <c r="K4" s="117"/>
      <c r="L4" s="117"/>
      <c r="M4" s="117"/>
      <c r="N4" s="117"/>
      <c r="O4" s="117"/>
      <c r="P4" s="117"/>
      <c r="Q4" s="117"/>
      <c r="R4" s="117"/>
      <c r="S4" s="117"/>
      <c r="T4" s="134"/>
      <c r="U4" s="343"/>
      <c r="V4" s="191"/>
      <c r="W4" s="192"/>
      <c r="X4" s="192"/>
      <c r="Y4" s="192"/>
      <c r="Z4" s="192"/>
      <c r="AA4" s="333">
        <v>0.1</v>
      </c>
      <c r="AB4" s="333"/>
      <c r="AC4" s="192"/>
      <c r="AD4" s="192"/>
      <c r="AE4" s="192"/>
      <c r="AF4" s="333">
        <v>0.2</v>
      </c>
      <c r="AG4" s="333"/>
      <c r="AH4" s="192"/>
      <c r="AI4" s="192"/>
      <c r="AJ4" s="192"/>
      <c r="AK4" s="332">
        <v>0.3</v>
      </c>
      <c r="AL4" s="332"/>
      <c r="AM4" s="192"/>
      <c r="AN4" s="192"/>
      <c r="AO4" s="192"/>
      <c r="AP4" s="332">
        <v>0.4</v>
      </c>
      <c r="AQ4" s="332"/>
      <c r="AR4" s="192"/>
      <c r="AS4" s="192"/>
      <c r="AT4" s="192"/>
      <c r="AU4" s="332">
        <v>0.5</v>
      </c>
      <c r="AV4" s="332"/>
      <c r="AW4" s="192"/>
      <c r="AX4" s="192"/>
      <c r="AY4" s="192"/>
      <c r="AZ4" s="332">
        <v>0.6</v>
      </c>
      <c r="BA4" s="332"/>
      <c r="BB4" s="192"/>
      <c r="BC4" s="192"/>
      <c r="BD4" s="192"/>
      <c r="BE4" s="332">
        <v>0.7</v>
      </c>
      <c r="BF4" s="332"/>
      <c r="BG4" s="192"/>
      <c r="BH4" s="192"/>
      <c r="BI4" s="192"/>
      <c r="BJ4" s="332">
        <v>0.8</v>
      </c>
      <c r="BK4" s="332"/>
      <c r="BL4" s="192"/>
      <c r="BM4" s="192"/>
      <c r="BN4" s="192"/>
      <c r="BO4" s="332">
        <v>0.9</v>
      </c>
      <c r="BP4" s="332"/>
      <c r="BQ4" s="192"/>
      <c r="BR4" s="192"/>
      <c r="BS4" s="192"/>
      <c r="BT4" s="206" t="s">
        <v>492</v>
      </c>
      <c r="BU4" s="187"/>
    </row>
    <row r="5" spans="1:76" ht="42" customHeight="1" thickBot="1">
      <c r="A5" s="227" t="s">
        <v>483</v>
      </c>
      <c r="B5" s="202" t="s">
        <v>480</v>
      </c>
      <c r="C5" s="233"/>
      <c r="D5" s="212">
        <f>SDGｓマトリクス!AL10</f>
        <v>0</v>
      </c>
      <c r="E5" s="212">
        <f>SDGｓマトリクス!AM10</f>
        <v>0</v>
      </c>
      <c r="F5" s="212">
        <f>SDGｓマトリクス!AN10</f>
        <v>0</v>
      </c>
      <c r="G5" s="212">
        <f>SDGｓマトリクス!AO10</f>
        <v>0</v>
      </c>
      <c r="H5" s="212">
        <f>SDGｓマトリクス!AP10</f>
        <v>0</v>
      </c>
      <c r="I5" s="212">
        <f>SDGｓマトリクス!AQ10</f>
        <v>0</v>
      </c>
      <c r="J5" s="212">
        <f>SDGｓマトリクス!AR10</f>
        <v>0</v>
      </c>
      <c r="K5" s="212">
        <f>SDGｓマトリクス!AS10</f>
        <v>0</v>
      </c>
      <c r="L5" s="212">
        <f>SDGｓマトリクス!AT10</f>
        <v>0</v>
      </c>
      <c r="M5" s="212">
        <f>SDGｓマトリクス!AU10</f>
        <v>0</v>
      </c>
      <c r="N5" s="212">
        <f>SDGｓマトリクス!AV10</f>
        <v>0</v>
      </c>
      <c r="O5" s="212">
        <f>SDGｓマトリクス!AW10</f>
        <v>0</v>
      </c>
      <c r="P5" s="212">
        <f>SDGｓマトリクス!AX10</f>
        <v>0</v>
      </c>
      <c r="Q5" s="212">
        <f>SDGｓマトリクス!AY10</f>
        <v>0</v>
      </c>
      <c r="R5" s="212">
        <f>SDGｓマトリクス!AZ10</f>
        <v>0</v>
      </c>
      <c r="S5" s="212">
        <f>SDGｓマトリクス!BA10</f>
        <v>0</v>
      </c>
      <c r="T5" s="212">
        <f>SDGｓマトリクス!BB10</f>
        <v>0</v>
      </c>
      <c r="U5" s="222">
        <f>SDGｓマトリクス!AI10</f>
        <v>0</v>
      </c>
      <c r="V5" s="176"/>
      <c r="W5" s="166"/>
      <c r="X5" s="166"/>
      <c r="Y5" s="166"/>
      <c r="Z5" s="166"/>
      <c r="AA5" s="166"/>
      <c r="AB5" s="170"/>
      <c r="AC5" s="166"/>
      <c r="AD5" s="166"/>
      <c r="AE5" s="166"/>
      <c r="AF5" s="171"/>
      <c r="AG5" s="166"/>
      <c r="AH5" s="166"/>
      <c r="AI5" s="166"/>
      <c r="AJ5" s="166"/>
      <c r="AK5" s="166"/>
      <c r="AL5" s="170"/>
      <c r="AM5" s="166"/>
      <c r="AN5" s="166"/>
      <c r="AO5" s="166"/>
      <c r="AP5" s="171"/>
      <c r="AQ5" s="166"/>
      <c r="AR5" s="166"/>
      <c r="AS5" s="166"/>
      <c r="AT5" s="166"/>
      <c r="AU5" s="166"/>
      <c r="AV5" s="170"/>
      <c r="AW5" s="166"/>
      <c r="AX5" s="166"/>
      <c r="AY5" s="166"/>
      <c r="AZ5" s="171"/>
      <c r="BA5" s="166"/>
      <c r="BB5" s="166"/>
      <c r="BC5" s="166"/>
      <c r="BD5" s="166"/>
      <c r="BE5" s="166"/>
      <c r="BF5" s="170"/>
      <c r="BG5" s="166"/>
      <c r="BH5" s="166"/>
      <c r="BI5" s="166"/>
      <c r="BJ5" s="171"/>
      <c r="BK5" s="166"/>
      <c r="BL5" s="166"/>
      <c r="BM5" s="166"/>
      <c r="BN5" s="166"/>
      <c r="BO5" s="166"/>
      <c r="BP5" s="170"/>
      <c r="BQ5" s="166"/>
      <c r="BR5" s="166"/>
      <c r="BS5" s="166"/>
      <c r="BT5" s="166"/>
      <c r="BU5" s="177"/>
    </row>
    <row r="6" spans="1:76" ht="21" hidden="1" customHeight="1">
      <c r="A6" s="175"/>
      <c r="B6" s="195"/>
      <c r="C6" s="234" t="s">
        <v>0</v>
      </c>
      <c r="D6" s="213"/>
      <c r="E6" s="213"/>
      <c r="F6" s="213"/>
      <c r="G6" s="213"/>
      <c r="H6" s="213"/>
      <c r="I6" s="213"/>
      <c r="J6" s="213"/>
      <c r="K6" s="213"/>
      <c r="L6" s="213"/>
      <c r="M6" s="213"/>
      <c r="N6" s="213"/>
      <c r="O6" s="213"/>
      <c r="P6" s="213"/>
      <c r="Q6" s="213"/>
      <c r="R6" s="213"/>
      <c r="S6" s="213"/>
      <c r="T6" s="213"/>
      <c r="U6" s="223"/>
      <c r="V6" s="178"/>
      <c r="W6" s="167"/>
      <c r="X6" s="167"/>
      <c r="Y6" s="167"/>
      <c r="Z6" s="167"/>
      <c r="AA6" s="167"/>
      <c r="AB6" s="172"/>
      <c r="AC6" s="167"/>
      <c r="AD6" s="167"/>
      <c r="AE6" s="167"/>
      <c r="AF6" s="173"/>
      <c r="AG6" s="167"/>
      <c r="AH6" s="167"/>
      <c r="AI6" s="167"/>
      <c r="AJ6" s="167"/>
      <c r="AK6" s="167"/>
      <c r="AL6" s="172"/>
      <c r="AM6" s="167"/>
      <c r="AN6" s="167"/>
      <c r="AO6" s="167"/>
      <c r="AP6" s="173"/>
      <c r="AQ6" s="167"/>
      <c r="AR6" s="167"/>
      <c r="AS6" s="167"/>
      <c r="AT6" s="167"/>
      <c r="AU6" s="167"/>
      <c r="AV6" s="172"/>
      <c r="AW6" s="167"/>
      <c r="AX6" s="167"/>
      <c r="AY6" s="167"/>
      <c r="AZ6" s="173"/>
      <c r="BA6" s="167"/>
      <c r="BB6" s="167"/>
      <c r="BC6" s="167"/>
      <c r="BD6" s="167"/>
      <c r="BE6" s="167"/>
      <c r="BF6" s="172"/>
      <c r="BG6" s="167"/>
      <c r="BH6" s="167"/>
      <c r="BI6" s="167"/>
      <c r="BJ6" s="173"/>
      <c r="BK6" s="167"/>
      <c r="BL6" s="167"/>
      <c r="BM6" s="167"/>
      <c r="BN6" s="167"/>
      <c r="BO6" s="167"/>
      <c r="BP6" s="172"/>
      <c r="BQ6" s="167"/>
      <c r="BR6" s="167"/>
      <c r="BS6" s="167"/>
      <c r="BT6" s="167"/>
      <c r="BU6" s="177"/>
    </row>
    <row r="7" spans="1:76" ht="21" hidden="1" customHeight="1">
      <c r="A7" s="175"/>
      <c r="B7" s="195"/>
      <c r="C7" s="234" t="s">
        <v>1</v>
      </c>
      <c r="D7" s="213"/>
      <c r="E7" s="213"/>
      <c r="F7" s="213"/>
      <c r="G7" s="213"/>
      <c r="H7" s="213"/>
      <c r="I7" s="213"/>
      <c r="J7" s="213"/>
      <c r="K7" s="213"/>
      <c r="L7" s="213"/>
      <c r="M7" s="213"/>
      <c r="N7" s="213"/>
      <c r="O7" s="213"/>
      <c r="P7" s="213"/>
      <c r="Q7" s="213"/>
      <c r="R7" s="213"/>
      <c r="S7" s="213"/>
      <c r="T7" s="213"/>
      <c r="U7" s="223"/>
      <c r="V7" s="176"/>
      <c r="W7" s="167"/>
      <c r="X7" s="167"/>
      <c r="Y7" s="167"/>
      <c r="Z7" s="167"/>
      <c r="AA7" s="167"/>
      <c r="AB7" s="172"/>
      <c r="AC7" s="167"/>
      <c r="AD7" s="167"/>
      <c r="AE7" s="167"/>
      <c r="AF7" s="173"/>
      <c r="AG7" s="167"/>
      <c r="AH7" s="167"/>
      <c r="AI7" s="167"/>
      <c r="AJ7" s="167"/>
      <c r="AK7" s="167"/>
      <c r="AL7" s="172"/>
      <c r="AM7" s="167"/>
      <c r="AN7" s="167"/>
      <c r="AO7" s="167"/>
      <c r="AP7" s="173"/>
      <c r="AQ7" s="167"/>
      <c r="AR7" s="167"/>
      <c r="AS7" s="167"/>
      <c r="AT7" s="167"/>
      <c r="AU7" s="167"/>
      <c r="AV7" s="172"/>
      <c r="AW7" s="167"/>
      <c r="AX7" s="167"/>
      <c r="AY7" s="167"/>
      <c r="AZ7" s="173"/>
      <c r="BA7" s="167"/>
      <c r="BB7" s="167"/>
      <c r="BC7" s="167"/>
      <c r="BD7" s="167"/>
      <c r="BE7" s="167"/>
      <c r="BF7" s="172"/>
      <c r="BG7" s="167"/>
      <c r="BH7" s="167"/>
      <c r="BI7" s="167"/>
      <c r="BJ7" s="173"/>
      <c r="BK7" s="167"/>
      <c r="BL7" s="167"/>
      <c r="BM7" s="167"/>
      <c r="BN7" s="167"/>
      <c r="BO7" s="167"/>
      <c r="BP7" s="172"/>
      <c r="BQ7" s="167"/>
      <c r="BR7" s="167"/>
      <c r="BS7" s="167"/>
      <c r="BT7" s="167"/>
      <c r="BU7" s="177"/>
    </row>
    <row r="8" spans="1:76" ht="21" hidden="1" customHeight="1">
      <c r="A8" s="175"/>
      <c r="B8" s="195"/>
      <c r="C8" s="234" t="s">
        <v>2</v>
      </c>
      <c r="D8" s="213"/>
      <c r="E8" s="213"/>
      <c r="F8" s="213"/>
      <c r="G8" s="213"/>
      <c r="H8" s="213"/>
      <c r="I8" s="213"/>
      <c r="J8" s="213"/>
      <c r="K8" s="213"/>
      <c r="L8" s="213"/>
      <c r="M8" s="213"/>
      <c r="N8" s="213"/>
      <c r="O8" s="213"/>
      <c r="P8" s="213"/>
      <c r="Q8" s="213"/>
      <c r="R8" s="213"/>
      <c r="S8" s="213"/>
      <c r="T8" s="213"/>
      <c r="U8" s="223"/>
      <c r="V8" s="176"/>
      <c r="W8" s="167"/>
      <c r="X8" s="167"/>
      <c r="Y8" s="167"/>
      <c r="Z8" s="167"/>
      <c r="AA8" s="167"/>
      <c r="AB8" s="172"/>
      <c r="AC8" s="167"/>
      <c r="AD8" s="167"/>
      <c r="AE8" s="167"/>
      <c r="AF8" s="173"/>
      <c r="AG8" s="167"/>
      <c r="AH8" s="167"/>
      <c r="AI8" s="167"/>
      <c r="AJ8" s="167"/>
      <c r="AK8" s="167"/>
      <c r="AL8" s="172"/>
      <c r="AM8" s="167"/>
      <c r="AN8" s="167"/>
      <c r="AO8" s="167"/>
      <c r="AP8" s="173"/>
      <c r="AQ8" s="167"/>
      <c r="AR8" s="167"/>
      <c r="AS8" s="167"/>
      <c r="AT8" s="167"/>
      <c r="AU8" s="167"/>
      <c r="AV8" s="172"/>
      <c r="AW8" s="167"/>
      <c r="AX8" s="167"/>
      <c r="AY8" s="167"/>
      <c r="AZ8" s="173"/>
      <c r="BA8" s="167"/>
      <c r="BB8" s="167"/>
      <c r="BC8" s="167"/>
      <c r="BD8" s="167"/>
      <c r="BE8" s="167"/>
      <c r="BF8" s="172"/>
      <c r="BG8" s="167"/>
      <c r="BH8" s="167"/>
      <c r="BI8" s="167"/>
      <c r="BJ8" s="173"/>
      <c r="BK8" s="167"/>
      <c r="BL8" s="167"/>
      <c r="BM8" s="167"/>
      <c r="BN8" s="167"/>
      <c r="BO8" s="167"/>
      <c r="BP8" s="172"/>
      <c r="BQ8" s="167"/>
      <c r="BR8" s="167"/>
      <c r="BS8" s="167"/>
      <c r="BT8" s="167"/>
      <c r="BU8" s="177"/>
    </row>
    <row r="9" spans="1:76" ht="21" hidden="1" customHeight="1">
      <c r="A9" s="175"/>
      <c r="B9" s="195"/>
      <c r="C9" s="234" t="s">
        <v>3</v>
      </c>
      <c r="D9" s="213"/>
      <c r="E9" s="213"/>
      <c r="F9" s="213"/>
      <c r="G9" s="213"/>
      <c r="H9" s="213"/>
      <c r="I9" s="213"/>
      <c r="J9" s="213"/>
      <c r="K9" s="213"/>
      <c r="L9" s="213"/>
      <c r="M9" s="213"/>
      <c r="N9" s="213"/>
      <c r="O9" s="213"/>
      <c r="P9" s="213"/>
      <c r="Q9" s="213"/>
      <c r="R9" s="213"/>
      <c r="S9" s="213"/>
      <c r="T9" s="213"/>
      <c r="U9" s="223"/>
      <c r="V9" s="176"/>
      <c r="W9" s="167"/>
      <c r="X9" s="167"/>
      <c r="Y9" s="167"/>
      <c r="Z9" s="167"/>
      <c r="AA9" s="167"/>
      <c r="AB9" s="172"/>
      <c r="AC9" s="167"/>
      <c r="AD9" s="167"/>
      <c r="AE9" s="167"/>
      <c r="AF9" s="173"/>
      <c r="AG9" s="167"/>
      <c r="AH9" s="167"/>
      <c r="AI9" s="167"/>
      <c r="AJ9" s="167"/>
      <c r="AK9" s="167"/>
      <c r="AL9" s="172"/>
      <c r="AM9" s="167"/>
      <c r="AN9" s="167"/>
      <c r="AO9" s="167"/>
      <c r="AP9" s="173"/>
      <c r="AQ9" s="167"/>
      <c r="AR9" s="167"/>
      <c r="AS9" s="167"/>
      <c r="AT9" s="167"/>
      <c r="AU9" s="167"/>
      <c r="AV9" s="172"/>
      <c r="AW9" s="167"/>
      <c r="AX9" s="167"/>
      <c r="AY9" s="167"/>
      <c r="AZ9" s="173"/>
      <c r="BA9" s="167"/>
      <c r="BB9" s="167"/>
      <c r="BC9" s="167"/>
      <c r="BD9" s="167"/>
      <c r="BE9" s="167"/>
      <c r="BF9" s="172"/>
      <c r="BG9" s="167"/>
      <c r="BH9" s="167"/>
      <c r="BI9" s="167"/>
      <c r="BJ9" s="173"/>
      <c r="BK9" s="167"/>
      <c r="BL9" s="167"/>
      <c r="BM9" s="167"/>
      <c r="BN9" s="167"/>
      <c r="BO9" s="167"/>
      <c r="BP9" s="172"/>
      <c r="BQ9" s="167"/>
      <c r="BR9" s="167"/>
      <c r="BS9" s="167"/>
      <c r="BT9" s="167"/>
      <c r="BU9" s="177"/>
    </row>
    <row r="10" spans="1:76" ht="21" hidden="1" customHeight="1">
      <c r="A10" s="175"/>
      <c r="B10" s="195"/>
      <c r="C10" s="234" t="s">
        <v>4</v>
      </c>
      <c r="D10" s="213"/>
      <c r="E10" s="213"/>
      <c r="F10" s="213"/>
      <c r="G10" s="213"/>
      <c r="H10" s="213"/>
      <c r="I10" s="213"/>
      <c r="J10" s="213"/>
      <c r="K10" s="213"/>
      <c r="L10" s="213"/>
      <c r="M10" s="213"/>
      <c r="N10" s="213"/>
      <c r="O10" s="213"/>
      <c r="P10" s="213"/>
      <c r="Q10" s="213"/>
      <c r="R10" s="213"/>
      <c r="S10" s="213"/>
      <c r="T10" s="213"/>
      <c r="U10" s="223"/>
      <c r="V10" s="176"/>
      <c r="W10" s="167"/>
      <c r="X10" s="167"/>
      <c r="Y10" s="167"/>
      <c r="Z10" s="167"/>
      <c r="AA10" s="167"/>
      <c r="AB10" s="172"/>
      <c r="AC10" s="167"/>
      <c r="AD10" s="167"/>
      <c r="AE10" s="167"/>
      <c r="AF10" s="173"/>
      <c r="AG10" s="167"/>
      <c r="AH10" s="167"/>
      <c r="AI10" s="167"/>
      <c r="AJ10" s="167"/>
      <c r="AK10" s="167"/>
      <c r="AL10" s="172"/>
      <c r="AM10" s="167"/>
      <c r="AN10" s="167"/>
      <c r="AO10" s="167"/>
      <c r="AP10" s="173"/>
      <c r="AQ10" s="167"/>
      <c r="AR10" s="167"/>
      <c r="AS10" s="167"/>
      <c r="AT10" s="167"/>
      <c r="AU10" s="167"/>
      <c r="AV10" s="172"/>
      <c r="AW10" s="167"/>
      <c r="AX10" s="167"/>
      <c r="AY10" s="167"/>
      <c r="AZ10" s="173"/>
      <c r="BA10" s="167"/>
      <c r="BB10" s="167"/>
      <c r="BC10" s="167"/>
      <c r="BD10" s="167"/>
      <c r="BE10" s="167"/>
      <c r="BF10" s="172"/>
      <c r="BG10" s="167"/>
      <c r="BH10" s="167"/>
      <c r="BI10" s="167"/>
      <c r="BJ10" s="173"/>
      <c r="BK10" s="167"/>
      <c r="BL10" s="167"/>
      <c r="BM10" s="167"/>
      <c r="BN10" s="167"/>
      <c r="BO10" s="167"/>
      <c r="BP10" s="172"/>
      <c r="BQ10" s="167"/>
      <c r="BR10" s="167"/>
      <c r="BS10" s="167"/>
      <c r="BT10" s="167"/>
      <c r="BU10" s="177"/>
    </row>
    <row r="11" spans="1:76" ht="21" hidden="1" customHeight="1">
      <c r="A11" s="175"/>
      <c r="B11" s="195"/>
      <c r="C11" s="234" t="s">
        <v>195</v>
      </c>
      <c r="D11" s="213"/>
      <c r="E11" s="213"/>
      <c r="F11" s="213"/>
      <c r="G11" s="213"/>
      <c r="H11" s="213"/>
      <c r="I11" s="213"/>
      <c r="J11" s="213"/>
      <c r="K11" s="213"/>
      <c r="L11" s="213"/>
      <c r="M11" s="213"/>
      <c r="N11" s="213"/>
      <c r="O11" s="213"/>
      <c r="P11" s="213"/>
      <c r="Q11" s="213"/>
      <c r="R11" s="213"/>
      <c r="S11" s="213"/>
      <c r="T11" s="213"/>
      <c r="U11" s="223"/>
      <c r="V11" s="178"/>
      <c r="W11" s="167"/>
      <c r="X11" s="167"/>
      <c r="Y11" s="167"/>
      <c r="Z11" s="167"/>
      <c r="AA11" s="167"/>
      <c r="AB11" s="172"/>
      <c r="AC11" s="167"/>
      <c r="AD11" s="167"/>
      <c r="AE11" s="167"/>
      <c r="AF11" s="173"/>
      <c r="AG11" s="167"/>
      <c r="AH11" s="167"/>
      <c r="AI11" s="167"/>
      <c r="AJ11" s="167"/>
      <c r="AK11" s="167"/>
      <c r="AL11" s="172"/>
      <c r="AM11" s="167"/>
      <c r="AN11" s="167"/>
      <c r="AO11" s="167"/>
      <c r="AP11" s="173"/>
      <c r="AQ11" s="167"/>
      <c r="AR11" s="167"/>
      <c r="AS11" s="167"/>
      <c r="AT11" s="167"/>
      <c r="AU11" s="167"/>
      <c r="AV11" s="172"/>
      <c r="AW11" s="167"/>
      <c r="AX11" s="167"/>
      <c r="AY11" s="167"/>
      <c r="AZ11" s="173"/>
      <c r="BA11" s="167"/>
      <c r="BB11" s="167"/>
      <c r="BC11" s="167"/>
      <c r="BD11" s="167"/>
      <c r="BE11" s="167"/>
      <c r="BF11" s="172"/>
      <c r="BG11" s="167"/>
      <c r="BH11" s="167"/>
      <c r="BI11" s="167"/>
      <c r="BJ11" s="173"/>
      <c r="BK11" s="167"/>
      <c r="BL11" s="167"/>
      <c r="BM11" s="167"/>
      <c r="BN11" s="167"/>
      <c r="BO11" s="167"/>
      <c r="BP11" s="172"/>
      <c r="BQ11" s="167"/>
      <c r="BR11" s="167"/>
      <c r="BS11" s="167"/>
      <c r="BT11" s="167"/>
      <c r="BU11" s="177"/>
    </row>
    <row r="12" spans="1:76" ht="42" customHeight="1" thickTop="1" thickBot="1">
      <c r="A12" s="175"/>
      <c r="B12" s="195" t="s">
        <v>438</v>
      </c>
      <c r="C12" s="234"/>
      <c r="D12" s="214">
        <f>SDGｓマトリクス!AL17</f>
        <v>0</v>
      </c>
      <c r="E12" s="214">
        <f>SDGｓマトリクス!AM17</f>
        <v>0</v>
      </c>
      <c r="F12" s="214">
        <f>SDGｓマトリクス!AN17</f>
        <v>0</v>
      </c>
      <c r="G12" s="214">
        <f>SDGｓマトリクス!AO17</f>
        <v>0</v>
      </c>
      <c r="H12" s="214">
        <f>SDGｓマトリクス!AP17</f>
        <v>0</v>
      </c>
      <c r="I12" s="214">
        <f>SDGｓマトリクス!AQ17</f>
        <v>0</v>
      </c>
      <c r="J12" s="214">
        <f>SDGｓマトリクス!AR17</f>
        <v>0</v>
      </c>
      <c r="K12" s="214">
        <f>SDGｓマトリクス!AS17</f>
        <v>0</v>
      </c>
      <c r="L12" s="214">
        <f>SDGｓマトリクス!AT17</f>
        <v>0</v>
      </c>
      <c r="M12" s="214">
        <f>SDGｓマトリクス!AU17</f>
        <v>0</v>
      </c>
      <c r="N12" s="214">
        <f>SDGｓマトリクス!AV17</f>
        <v>0</v>
      </c>
      <c r="O12" s="214">
        <f>SDGｓマトリクス!AW17</f>
        <v>0</v>
      </c>
      <c r="P12" s="214">
        <f>SDGｓマトリクス!AX17</f>
        <v>0</v>
      </c>
      <c r="Q12" s="214">
        <f>SDGｓマトリクス!AY17</f>
        <v>0</v>
      </c>
      <c r="R12" s="214">
        <f>SDGｓマトリクス!AZ17</f>
        <v>0</v>
      </c>
      <c r="S12" s="214">
        <f>SDGｓマトリクス!BA17</f>
        <v>0</v>
      </c>
      <c r="T12" s="214">
        <f>SDGｓマトリクス!BB17</f>
        <v>0</v>
      </c>
      <c r="U12" s="223">
        <f>SDGｓマトリクス!AI18</f>
        <v>0</v>
      </c>
      <c r="V12" s="176"/>
      <c r="W12" s="166"/>
      <c r="X12" s="166"/>
      <c r="Y12" s="166"/>
      <c r="Z12" s="166"/>
      <c r="AA12" s="166"/>
      <c r="AB12" s="170"/>
      <c r="AC12" s="166"/>
      <c r="AD12" s="166"/>
      <c r="AE12" s="166"/>
      <c r="AF12" s="171"/>
      <c r="AG12" s="166"/>
      <c r="AH12" s="166"/>
      <c r="AI12" s="166"/>
      <c r="AJ12" s="166"/>
      <c r="AK12" s="166"/>
      <c r="AL12" s="170"/>
      <c r="AM12" s="166"/>
      <c r="AN12" s="166"/>
      <c r="AO12" s="166"/>
      <c r="AP12" s="171"/>
      <c r="AQ12" s="166"/>
      <c r="AR12" s="166"/>
      <c r="AS12" s="166"/>
      <c r="AT12" s="166"/>
      <c r="AU12" s="166"/>
      <c r="AV12" s="170"/>
      <c r="AW12" s="166"/>
      <c r="AX12" s="166"/>
      <c r="AY12" s="166"/>
      <c r="AZ12" s="171"/>
      <c r="BA12" s="166"/>
      <c r="BB12" s="166"/>
      <c r="BC12" s="166"/>
      <c r="BD12" s="166"/>
      <c r="BE12" s="166"/>
      <c r="BF12" s="170"/>
      <c r="BG12" s="166"/>
      <c r="BH12" s="166"/>
      <c r="BI12" s="166"/>
      <c r="BJ12" s="171"/>
      <c r="BK12" s="166"/>
      <c r="BL12" s="166"/>
      <c r="BM12" s="166"/>
      <c r="BN12" s="166"/>
      <c r="BO12" s="166"/>
      <c r="BP12" s="170"/>
      <c r="BQ12" s="166"/>
      <c r="BR12" s="166"/>
      <c r="BS12" s="166"/>
      <c r="BT12" s="166"/>
      <c r="BU12" s="177"/>
    </row>
    <row r="13" spans="1:76" ht="21" hidden="1" customHeight="1">
      <c r="A13" s="175"/>
      <c r="B13" s="195"/>
      <c r="C13" s="234" t="s">
        <v>5</v>
      </c>
      <c r="D13" s="213"/>
      <c r="E13" s="213"/>
      <c r="F13" s="213"/>
      <c r="G13" s="213"/>
      <c r="H13" s="213"/>
      <c r="I13" s="213"/>
      <c r="J13" s="213"/>
      <c r="K13" s="213"/>
      <c r="L13" s="213"/>
      <c r="M13" s="213"/>
      <c r="N13" s="213"/>
      <c r="O13" s="213"/>
      <c r="P13" s="213"/>
      <c r="Q13" s="213"/>
      <c r="R13" s="213"/>
      <c r="S13" s="213"/>
      <c r="T13" s="213"/>
      <c r="U13" s="223"/>
      <c r="V13" s="178"/>
      <c r="W13" s="167"/>
      <c r="X13" s="167"/>
      <c r="Y13" s="167"/>
      <c r="Z13" s="167"/>
      <c r="AA13" s="167"/>
      <c r="AB13" s="172"/>
      <c r="AC13" s="167"/>
      <c r="AD13" s="167"/>
      <c r="AE13" s="167"/>
      <c r="AF13" s="173"/>
      <c r="AG13" s="167"/>
      <c r="AH13" s="167"/>
      <c r="AI13" s="167"/>
      <c r="AJ13" s="167"/>
      <c r="AK13" s="167"/>
      <c r="AL13" s="172"/>
      <c r="AM13" s="167"/>
      <c r="AN13" s="167"/>
      <c r="AO13" s="167"/>
      <c r="AP13" s="173"/>
      <c r="AQ13" s="167"/>
      <c r="AR13" s="167"/>
      <c r="AS13" s="167"/>
      <c r="AT13" s="167"/>
      <c r="AU13" s="167"/>
      <c r="AV13" s="172"/>
      <c r="AW13" s="167"/>
      <c r="AX13" s="167"/>
      <c r="AY13" s="167"/>
      <c r="AZ13" s="173"/>
      <c r="BA13" s="167"/>
      <c r="BB13" s="167"/>
      <c r="BC13" s="167"/>
      <c r="BD13" s="167"/>
      <c r="BE13" s="167"/>
      <c r="BF13" s="172"/>
      <c r="BG13" s="167"/>
      <c r="BH13" s="167"/>
      <c r="BI13" s="167"/>
      <c r="BJ13" s="173"/>
      <c r="BK13" s="167"/>
      <c r="BL13" s="167"/>
      <c r="BM13" s="167"/>
      <c r="BN13" s="167"/>
      <c r="BO13" s="167"/>
      <c r="BP13" s="172"/>
      <c r="BQ13" s="167"/>
      <c r="BR13" s="167"/>
      <c r="BS13" s="167"/>
      <c r="BT13" s="167"/>
      <c r="BU13" s="177"/>
    </row>
    <row r="14" spans="1:76" ht="21" hidden="1" customHeight="1">
      <c r="A14" s="175"/>
      <c r="B14" s="195"/>
      <c r="C14" s="234" t="s">
        <v>439</v>
      </c>
      <c r="D14" s="213"/>
      <c r="E14" s="213"/>
      <c r="F14" s="213"/>
      <c r="G14" s="213"/>
      <c r="H14" s="213"/>
      <c r="I14" s="213"/>
      <c r="J14" s="213"/>
      <c r="K14" s="213"/>
      <c r="L14" s="213"/>
      <c r="M14" s="213"/>
      <c r="N14" s="213"/>
      <c r="O14" s="213"/>
      <c r="P14" s="213"/>
      <c r="Q14" s="213"/>
      <c r="R14" s="213"/>
      <c r="S14" s="213"/>
      <c r="T14" s="213"/>
      <c r="U14" s="223"/>
      <c r="V14" s="176"/>
      <c r="W14" s="167"/>
      <c r="X14" s="167"/>
      <c r="Y14" s="167"/>
      <c r="Z14" s="167"/>
      <c r="AA14" s="167"/>
      <c r="AB14" s="172"/>
      <c r="AC14" s="167"/>
      <c r="AD14" s="167"/>
      <c r="AE14" s="167"/>
      <c r="AF14" s="173"/>
      <c r="AG14" s="167"/>
      <c r="AH14" s="167"/>
      <c r="AI14" s="167"/>
      <c r="AJ14" s="167"/>
      <c r="AK14" s="167"/>
      <c r="AL14" s="172"/>
      <c r="AM14" s="167"/>
      <c r="AN14" s="167"/>
      <c r="AO14" s="167"/>
      <c r="AP14" s="173"/>
      <c r="AQ14" s="167"/>
      <c r="AR14" s="167"/>
      <c r="AS14" s="167"/>
      <c r="AT14" s="167"/>
      <c r="AU14" s="167"/>
      <c r="AV14" s="172"/>
      <c r="AW14" s="167"/>
      <c r="AX14" s="167"/>
      <c r="AY14" s="167"/>
      <c r="AZ14" s="173"/>
      <c r="BA14" s="167"/>
      <c r="BB14" s="167"/>
      <c r="BC14" s="167"/>
      <c r="BD14" s="167"/>
      <c r="BE14" s="167"/>
      <c r="BF14" s="172"/>
      <c r="BG14" s="167"/>
      <c r="BH14" s="167"/>
      <c r="BI14" s="167"/>
      <c r="BJ14" s="173"/>
      <c r="BK14" s="167"/>
      <c r="BL14" s="167"/>
      <c r="BM14" s="167"/>
      <c r="BN14" s="167"/>
      <c r="BO14" s="167"/>
      <c r="BP14" s="172"/>
      <c r="BQ14" s="167"/>
      <c r="BR14" s="167"/>
      <c r="BS14" s="167"/>
      <c r="BT14" s="167"/>
      <c r="BU14" s="177"/>
    </row>
    <row r="15" spans="1:76" ht="21" hidden="1" customHeight="1">
      <c r="A15" s="175"/>
      <c r="B15" s="195"/>
      <c r="C15" s="234" t="s">
        <v>6</v>
      </c>
      <c r="D15" s="213"/>
      <c r="E15" s="213"/>
      <c r="F15" s="213"/>
      <c r="G15" s="213"/>
      <c r="H15" s="213"/>
      <c r="I15" s="213"/>
      <c r="J15" s="213"/>
      <c r="K15" s="213"/>
      <c r="L15" s="213"/>
      <c r="M15" s="213"/>
      <c r="N15" s="213"/>
      <c r="O15" s="213"/>
      <c r="P15" s="213"/>
      <c r="Q15" s="213"/>
      <c r="R15" s="213"/>
      <c r="S15" s="213"/>
      <c r="T15" s="213"/>
      <c r="U15" s="223"/>
      <c r="V15" s="176"/>
      <c r="W15" s="167"/>
      <c r="X15" s="167"/>
      <c r="Y15" s="167"/>
      <c r="Z15" s="167"/>
      <c r="AA15" s="167"/>
      <c r="AB15" s="172"/>
      <c r="AC15" s="167"/>
      <c r="AD15" s="167"/>
      <c r="AE15" s="167"/>
      <c r="AF15" s="173"/>
      <c r="AG15" s="167"/>
      <c r="AH15" s="167"/>
      <c r="AI15" s="167"/>
      <c r="AJ15" s="167"/>
      <c r="AK15" s="167"/>
      <c r="AL15" s="172"/>
      <c r="AM15" s="167"/>
      <c r="AN15" s="167"/>
      <c r="AO15" s="167"/>
      <c r="AP15" s="173"/>
      <c r="AQ15" s="167"/>
      <c r="AR15" s="167"/>
      <c r="AS15" s="167"/>
      <c r="AT15" s="167"/>
      <c r="AU15" s="167"/>
      <c r="AV15" s="172"/>
      <c r="AW15" s="167"/>
      <c r="AX15" s="167"/>
      <c r="AY15" s="167"/>
      <c r="AZ15" s="173"/>
      <c r="BA15" s="167"/>
      <c r="BB15" s="167"/>
      <c r="BC15" s="167"/>
      <c r="BD15" s="167"/>
      <c r="BE15" s="167"/>
      <c r="BF15" s="172"/>
      <c r="BG15" s="167"/>
      <c r="BH15" s="167"/>
      <c r="BI15" s="167"/>
      <c r="BJ15" s="173"/>
      <c r="BK15" s="167"/>
      <c r="BL15" s="167"/>
      <c r="BM15" s="167"/>
      <c r="BN15" s="167"/>
      <c r="BO15" s="167"/>
      <c r="BP15" s="172"/>
      <c r="BQ15" s="167"/>
      <c r="BR15" s="167"/>
      <c r="BS15" s="167"/>
      <c r="BT15" s="167"/>
      <c r="BU15" s="177"/>
    </row>
    <row r="16" spans="1:76" ht="21" hidden="1" customHeight="1">
      <c r="A16" s="175"/>
      <c r="B16" s="195"/>
      <c r="C16" s="234" t="s">
        <v>7</v>
      </c>
      <c r="D16" s="213"/>
      <c r="E16" s="213"/>
      <c r="F16" s="213"/>
      <c r="G16" s="213"/>
      <c r="H16" s="213"/>
      <c r="I16" s="213"/>
      <c r="J16" s="213"/>
      <c r="K16" s="213"/>
      <c r="L16" s="213"/>
      <c r="M16" s="213"/>
      <c r="N16" s="213"/>
      <c r="O16" s="213"/>
      <c r="P16" s="213"/>
      <c r="Q16" s="213"/>
      <c r="R16" s="213"/>
      <c r="S16" s="213"/>
      <c r="T16" s="213"/>
      <c r="U16" s="223"/>
      <c r="V16" s="176"/>
      <c r="W16" s="167"/>
      <c r="X16" s="167"/>
      <c r="Y16" s="167"/>
      <c r="Z16" s="167"/>
      <c r="AA16" s="167"/>
      <c r="AB16" s="172"/>
      <c r="AC16" s="167"/>
      <c r="AD16" s="167"/>
      <c r="AE16" s="167"/>
      <c r="AF16" s="173"/>
      <c r="AG16" s="167"/>
      <c r="AH16" s="167"/>
      <c r="AI16" s="167"/>
      <c r="AJ16" s="167"/>
      <c r="AK16" s="167"/>
      <c r="AL16" s="172"/>
      <c r="AM16" s="167"/>
      <c r="AN16" s="167"/>
      <c r="AO16" s="167"/>
      <c r="AP16" s="173"/>
      <c r="AQ16" s="167"/>
      <c r="AR16" s="167"/>
      <c r="AS16" s="167"/>
      <c r="AT16" s="167"/>
      <c r="AU16" s="167"/>
      <c r="AV16" s="172"/>
      <c r="AW16" s="167"/>
      <c r="AX16" s="167"/>
      <c r="AY16" s="167"/>
      <c r="AZ16" s="173"/>
      <c r="BA16" s="167"/>
      <c r="BB16" s="167"/>
      <c r="BC16" s="167"/>
      <c r="BD16" s="167"/>
      <c r="BE16" s="167"/>
      <c r="BF16" s="172"/>
      <c r="BG16" s="167"/>
      <c r="BH16" s="167"/>
      <c r="BI16" s="167"/>
      <c r="BJ16" s="173"/>
      <c r="BK16" s="167"/>
      <c r="BL16" s="167"/>
      <c r="BM16" s="167"/>
      <c r="BN16" s="167"/>
      <c r="BO16" s="167"/>
      <c r="BP16" s="172"/>
      <c r="BQ16" s="167"/>
      <c r="BR16" s="167"/>
      <c r="BS16" s="167"/>
      <c r="BT16" s="167"/>
      <c r="BU16" s="177"/>
    </row>
    <row r="17" spans="1:73" ht="21" hidden="1" customHeight="1">
      <c r="A17" s="175"/>
      <c r="B17" s="195"/>
      <c r="C17" s="234" t="s">
        <v>8</v>
      </c>
      <c r="D17" s="213"/>
      <c r="E17" s="213"/>
      <c r="F17" s="213"/>
      <c r="G17" s="213"/>
      <c r="H17" s="213"/>
      <c r="I17" s="213"/>
      <c r="J17" s="213"/>
      <c r="K17" s="213"/>
      <c r="L17" s="213"/>
      <c r="M17" s="213"/>
      <c r="N17" s="213"/>
      <c r="O17" s="213"/>
      <c r="P17" s="213"/>
      <c r="Q17" s="213"/>
      <c r="R17" s="213"/>
      <c r="S17" s="213"/>
      <c r="T17" s="213"/>
      <c r="U17" s="223"/>
      <c r="V17" s="176"/>
      <c r="W17" s="167"/>
      <c r="X17" s="167"/>
      <c r="Y17" s="167"/>
      <c r="Z17" s="167"/>
      <c r="AA17" s="167"/>
      <c r="AB17" s="172"/>
      <c r="AC17" s="167"/>
      <c r="AD17" s="167"/>
      <c r="AE17" s="167"/>
      <c r="AF17" s="173"/>
      <c r="AG17" s="167"/>
      <c r="AH17" s="167"/>
      <c r="AI17" s="167"/>
      <c r="AJ17" s="167"/>
      <c r="AK17" s="167"/>
      <c r="AL17" s="172"/>
      <c r="AM17" s="167"/>
      <c r="AN17" s="167"/>
      <c r="AO17" s="167"/>
      <c r="AP17" s="173"/>
      <c r="AQ17" s="167"/>
      <c r="AR17" s="167"/>
      <c r="AS17" s="167"/>
      <c r="AT17" s="167"/>
      <c r="AU17" s="167"/>
      <c r="AV17" s="172"/>
      <c r="AW17" s="167"/>
      <c r="AX17" s="167"/>
      <c r="AY17" s="167"/>
      <c r="AZ17" s="173"/>
      <c r="BA17" s="167"/>
      <c r="BB17" s="167"/>
      <c r="BC17" s="167"/>
      <c r="BD17" s="167"/>
      <c r="BE17" s="167"/>
      <c r="BF17" s="172"/>
      <c r="BG17" s="167"/>
      <c r="BH17" s="167"/>
      <c r="BI17" s="167"/>
      <c r="BJ17" s="173"/>
      <c r="BK17" s="167"/>
      <c r="BL17" s="167"/>
      <c r="BM17" s="167"/>
      <c r="BN17" s="167"/>
      <c r="BO17" s="167"/>
      <c r="BP17" s="172"/>
      <c r="BQ17" s="167"/>
      <c r="BR17" s="167"/>
      <c r="BS17" s="167"/>
      <c r="BT17" s="167"/>
      <c r="BU17" s="177"/>
    </row>
    <row r="18" spans="1:73" ht="21" hidden="1" customHeight="1">
      <c r="A18" s="175"/>
      <c r="B18" s="195"/>
      <c r="C18" s="234" t="s">
        <v>9</v>
      </c>
      <c r="D18" s="213"/>
      <c r="E18" s="213"/>
      <c r="F18" s="213"/>
      <c r="G18" s="213"/>
      <c r="H18" s="213"/>
      <c r="I18" s="213"/>
      <c r="J18" s="213"/>
      <c r="K18" s="213"/>
      <c r="L18" s="213"/>
      <c r="M18" s="213"/>
      <c r="N18" s="213"/>
      <c r="O18" s="213"/>
      <c r="P18" s="213"/>
      <c r="Q18" s="213"/>
      <c r="R18" s="213"/>
      <c r="S18" s="213"/>
      <c r="T18" s="213"/>
      <c r="U18" s="223"/>
      <c r="V18" s="176"/>
      <c r="W18" s="167"/>
      <c r="X18" s="167"/>
      <c r="Y18" s="167"/>
      <c r="Z18" s="167"/>
      <c r="AA18" s="167"/>
      <c r="AB18" s="172"/>
      <c r="AC18" s="167"/>
      <c r="AD18" s="167"/>
      <c r="AE18" s="167"/>
      <c r="AF18" s="173"/>
      <c r="AG18" s="167"/>
      <c r="AH18" s="167"/>
      <c r="AI18" s="167"/>
      <c r="AJ18" s="167"/>
      <c r="AK18" s="167"/>
      <c r="AL18" s="172"/>
      <c r="AM18" s="167"/>
      <c r="AN18" s="167"/>
      <c r="AO18" s="167"/>
      <c r="AP18" s="173"/>
      <c r="AQ18" s="167"/>
      <c r="AR18" s="167"/>
      <c r="AS18" s="167"/>
      <c r="AT18" s="167"/>
      <c r="AU18" s="167"/>
      <c r="AV18" s="172"/>
      <c r="AW18" s="167"/>
      <c r="AX18" s="167"/>
      <c r="AY18" s="167"/>
      <c r="AZ18" s="173"/>
      <c r="BA18" s="167"/>
      <c r="BB18" s="167"/>
      <c r="BC18" s="167"/>
      <c r="BD18" s="167"/>
      <c r="BE18" s="167"/>
      <c r="BF18" s="172"/>
      <c r="BG18" s="167"/>
      <c r="BH18" s="167"/>
      <c r="BI18" s="167"/>
      <c r="BJ18" s="173"/>
      <c r="BK18" s="167"/>
      <c r="BL18" s="167"/>
      <c r="BM18" s="167"/>
      <c r="BN18" s="167"/>
      <c r="BO18" s="167"/>
      <c r="BP18" s="172"/>
      <c r="BQ18" s="167"/>
      <c r="BR18" s="167"/>
      <c r="BS18" s="167"/>
      <c r="BT18" s="167"/>
      <c r="BU18" s="177"/>
    </row>
    <row r="19" spans="1:73" ht="21" hidden="1" customHeight="1">
      <c r="A19" s="175"/>
      <c r="B19" s="195"/>
      <c r="C19" s="234" t="s">
        <v>394</v>
      </c>
      <c r="D19" s="213"/>
      <c r="E19" s="213"/>
      <c r="F19" s="213"/>
      <c r="G19" s="213"/>
      <c r="H19" s="213"/>
      <c r="I19" s="213"/>
      <c r="J19" s="213"/>
      <c r="K19" s="213"/>
      <c r="L19" s="213"/>
      <c r="M19" s="213"/>
      <c r="N19" s="213"/>
      <c r="O19" s="213"/>
      <c r="P19" s="213"/>
      <c r="Q19" s="213"/>
      <c r="R19" s="213"/>
      <c r="S19" s="213"/>
      <c r="T19" s="213"/>
      <c r="U19" s="223"/>
      <c r="V19" s="178"/>
      <c r="W19" s="167"/>
      <c r="X19" s="167"/>
      <c r="Y19" s="167"/>
      <c r="Z19" s="167"/>
      <c r="AA19" s="167"/>
      <c r="AB19" s="172"/>
      <c r="AC19" s="167"/>
      <c r="AD19" s="167"/>
      <c r="AE19" s="167"/>
      <c r="AF19" s="173"/>
      <c r="AG19" s="167"/>
      <c r="AH19" s="167"/>
      <c r="AI19" s="167"/>
      <c r="AJ19" s="167"/>
      <c r="AK19" s="167"/>
      <c r="AL19" s="172"/>
      <c r="AM19" s="167"/>
      <c r="AN19" s="167"/>
      <c r="AO19" s="167"/>
      <c r="AP19" s="173"/>
      <c r="AQ19" s="167"/>
      <c r="AR19" s="167"/>
      <c r="AS19" s="167"/>
      <c r="AT19" s="167"/>
      <c r="AU19" s="167"/>
      <c r="AV19" s="172"/>
      <c r="AW19" s="167"/>
      <c r="AX19" s="167"/>
      <c r="AY19" s="167"/>
      <c r="AZ19" s="173"/>
      <c r="BA19" s="167"/>
      <c r="BB19" s="167"/>
      <c r="BC19" s="167"/>
      <c r="BD19" s="167"/>
      <c r="BE19" s="167"/>
      <c r="BF19" s="172"/>
      <c r="BG19" s="167"/>
      <c r="BH19" s="167"/>
      <c r="BI19" s="167"/>
      <c r="BJ19" s="173"/>
      <c r="BK19" s="167"/>
      <c r="BL19" s="167"/>
      <c r="BM19" s="167"/>
      <c r="BN19" s="167"/>
      <c r="BO19" s="167"/>
      <c r="BP19" s="172"/>
      <c r="BQ19" s="167"/>
      <c r="BR19" s="167"/>
      <c r="BS19" s="167"/>
      <c r="BT19" s="167"/>
      <c r="BU19" s="177"/>
    </row>
    <row r="20" spans="1:73" ht="42" customHeight="1" thickTop="1" thickBot="1">
      <c r="A20" s="175"/>
      <c r="B20" s="195" t="s">
        <v>440</v>
      </c>
      <c r="C20" s="235"/>
      <c r="D20" s="215">
        <f>SDGｓマトリクス!AL25</f>
        <v>0</v>
      </c>
      <c r="E20" s="215">
        <f>SDGｓマトリクス!AM25</f>
        <v>0</v>
      </c>
      <c r="F20" s="215">
        <f>SDGｓマトリクス!AN25</f>
        <v>0</v>
      </c>
      <c r="G20" s="215">
        <f>SDGｓマトリクス!AO25</f>
        <v>0</v>
      </c>
      <c r="H20" s="215">
        <f>SDGｓマトリクス!AP25</f>
        <v>0</v>
      </c>
      <c r="I20" s="215">
        <f>SDGｓマトリクス!AQ25</f>
        <v>0</v>
      </c>
      <c r="J20" s="215">
        <f>SDGｓマトリクス!AR25</f>
        <v>0</v>
      </c>
      <c r="K20" s="215">
        <f>SDGｓマトリクス!AS25</f>
        <v>0</v>
      </c>
      <c r="L20" s="215">
        <f>SDGｓマトリクス!AT25</f>
        <v>0</v>
      </c>
      <c r="M20" s="215">
        <f>SDGｓマトリクス!AU25</f>
        <v>0</v>
      </c>
      <c r="N20" s="215">
        <f>SDGｓマトリクス!AV25</f>
        <v>0</v>
      </c>
      <c r="O20" s="215">
        <f>SDGｓマトリクス!AW25</f>
        <v>0</v>
      </c>
      <c r="P20" s="215">
        <f>SDGｓマトリクス!AX25</f>
        <v>0</v>
      </c>
      <c r="Q20" s="215">
        <f>SDGｓマトリクス!AY25</f>
        <v>0</v>
      </c>
      <c r="R20" s="215">
        <f>SDGｓマトリクス!AZ25</f>
        <v>0</v>
      </c>
      <c r="S20" s="215">
        <f>SDGｓマトリクス!BA25</f>
        <v>0</v>
      </c>
      <c r="T20" s="215">
        <f>SDGｓマトリクス!BB25</f>
        <v>0</v>
      </c>
      <c r="U20" s="223">
        <f>SDGｓマトリクス!AI26</f>
        <v>0</v>
      </c>
      <c r="V20" s="178"/>
      <c r="W20" s="166"/>
      <c r="X20" s="166"/>
      <c r="Y20" s="166"/>
      <c r="Z20" s="166"/>
      <c r="AA20" s="166"/>
      <c r="AB20" s="170"/>
      <c r="AC20" s="166"/>
      <c r="AD20" s="166"/>
      <c r="AE20" s="166"/>
      <c r="AF20" s="171"/>
      <c r="AG20" s="166"/>
      <c r="AH20" s="166"/>
      <c r="AI20" s="166"/>
      <c r="AJ20" s="166"/>
      <c r="AK20" s="166"/>
      <c r="AL20" s="170"/>
      <c r="AM20" s="166"/>
      <c r="AN20" s="166"/>
      <c r="AO20" s="166"/>
      <c r="AP20" s="171"/>
      <c r="AQ20" s="166"/>
      <c r="AR20" s="166"/>
      <c r="AS20" s="166"/>
      <c r="AT20" s="166"/>
      <c r="AU20" s="166"/>
      <c r="AV20" s="170"/>
      <c r="AW20" s="166"/>
      <c r="AX20" s="166"/>
      <c r="AY20" s="166"/>
      <c r="AZ20" s="171"/>
      <c r="BA20" s="166"/>
      <c r="BB20" s="166"/>
      <c r="BC20" s="166"/>
      <c r="BD20" s="166"/>
      <c r="BE20" s="166"/>
      <c r="BF20" s="170"/>
      <c r="BG20" s="166"/>
      <c r="BH20" s="166"/>
      <c r="BI20" s="166"/>
      <c r="BJ20" s="171"/>
      <c r="BK20" s="166"/>
      <c r="BL20" s="166"/>
      <c r="BM20" s="166"/>
      <c r="BN20" s="166"/>
      <c r="BO20" s="166"/>
      <c r="BP20" s="170"/>
      <c r="BQ20" s="166"/>
      <c r="BR20" s="166"/>
      <c r="BS20" s="166"/>
      <c r="BT20" s="166"/>
      <c r="BU20" s="177"/>
    </row>
    <row r="21" spans="1:73" ht="21" hidden="1" customHeight="1">
      <c r="A21" s="175"/>
      <c r="B21" s="195"/>
      <c r="C21" s="235" t="s">
        <v>441</v>
      </c>
      <c r="D21" s="216"/>
      <c r="E21" s="216"/>
      <c r="F21" s="216"/>
      <c r="G21" s="216"/>
      <c r="H21" s="216"/>
      <c r="I21" s="216"/>
      <c r="J21" s="216"/>
      <c r="K21" s="216"/>
      <c r="L21" s="216"/>
      <c r="M21" s="216"/>
      <c r="N21" s="216"/>
      <c r="O21" s="216"/>
      <c r="P21" s="216"/>
      <c r="Q21" s="216"/>
      <c r="R21" s="216"/>
      <c r="S21" s="216"/>
      <c r="T21" s="216"/>
      <c r="U21" s="223"/>
      <c r="V21" s="178"/>
      <c r="W21" s="167"/>
      <c r="X21" s="167"/>
      <c r="Y21" s="167"/>
      <c r="Z21" s="167"/>
      <c r="AA21" s="167"/>
      <c r="AB21" s="172"/>
      <c r="AC21" s="167"/>
      <c r="AD21" s="167"/>
      <c r="AE21" s="167"/>
      <c r="AF21" s="173"/>
      <c r="AG21" s="167"/>
      <c r="AH21" s="167"/>
      <c r="AI21" s="167"/>
      <c r="AJ21" s="167"/>
      <c r="AK21" s="167"/>
      <c r="AL21" s="172"/>
      <c r="AM21" s="167"/>
      <c r="AN21" s="167"/>
      <c r="AO21" s="167"/>
      <c r="AP21" s="173"/>
      <c r="AQ21" s="167"/>
      <c r="AR21" s="167"/>
      <c r="AS21" s="167"/>
      <c r="AT21" s="167"/>
      <c r="AU21" s="167"/>
      <c r="AV21" s="172"/>
      <c r="AW21" s="167"/>
      <c r="AX21" s="167"/>
      <c r="AY21" s="167"/>
      <c r="AZ21" s="173"/>
      <c r="BA21" s="167"/>
      <c r="BB21" s="167"/>
      <c r="BC21" s="167"/>
      <c r="BD21" s="167"/>
      <c r="BE21" s="167"/>
      <c r="BF21" s="172"/>
      <c r="BG21" s="167"/>
      <c r="BH21" s="167"/>
      <c r="BI21" s="167"/>
      <c r="BJ21" s="173"/>
      <c r="BK21" s="167"/>
      <c r="BL21" s="167"/>
      <c r="BM21" s="167"/>
      <c r="BN21" s="167"/>
      <c r="BO21" s="167"/>
      <c r="BP21" s="172"/>
      <c r="BQ21" s="167"/>
      <c r="BR21" s="167"/>
      <c r="BS21" s="167"/>
      <c r="BT21" s="167"/>
      <c r="BU21" s="177"/>
    </row>
    <row r="22" spans="1:73" ht="21" hidden="1" customHeight="1">
      <c r="A22" s="175"/>
      <c r="B22" s="195"/>
      <c r="C22" s="235" t="s">
        <v>11</v>
      </c>
      <c r="D22" s="216"/>
      <c r="E22" s="216"/>
      <c r="F22" s="216"/>
      <c r="G22" s="216"/>
      <c r="H22" s="216"/>
      <c r="I22" s="216"/>
      <c r="J22" s="216"/>
      <c r="K22" s="216"/>
      <c r="L22" s="216"/>
      <c r="M22" s="216"/>
      <c r="N22" s="216"/>
      <c r="O22" s="216"/>
      <c r="P22" s="216"/>
      <c r="Q22" s="216"/>
      <c r="R22" s="216"/>
      <c r="S22" s="216"/>
      <c r="T22" s="216"/>
      <c r="U22" s="223"/>
      <c r="V22" s="178"/>
      <c r="W22" s="167"/>
      <c r="X22" s="167"/>
      <c r="Y22" s="167"/>
      <c r="Z22" s="167"/>
      <c r="AA22" s="167"/>
      <c r="AB22" s="172"/>
      <c r="AC22" s="167"/>
      <c r="AD22" s="167"/>
      <c r="AE22" s="167"/>
      <c r="AF22" s="173"/>
      <c r="AG22" s="167"/>
      <c r="AH22" s="167"/>
      <c r="AI22" s="167"/>
      <c r="AJ22" s="167"/>
      <c r="AK22" s="167"/>
      <c r="AL22" s="172"/>
      <c r="AM22" s="167"/>
      <c r="AN22" s="167"/>
      <c r="AO22" s="167"/>
      <c r="AP22" s="173"/>
      <c r="AQ22" s="167"/>
      <c r="AR22" s="167"/>
      <c r="AS22" s="167"/>
      <c r="AT22" s="167"/>
      <c r="AU22" s="167"/>
      <c r="AV22" s="172"/>
      <c r="AW22" s="167"/>
      <c r="AX22" s="167"/>
      <c r="AY22" s="167"/>
      <c r="AZ22" s="173"/>
      <c r="BA22" s="167"/>
      <c r="BB22" s="167"/>
      <c r="BC22" s="167"/>
      <c r="BD22" s="167"/>
      <c r="BE22" s="167"/>
      <c r="BF22" s="172"/>
      <c r="BG22" s="167"/>
      <c r="BH22" s="167"/>
      <c r="BI22" s="167"/>
      <c r="BJ22" s="173"/>
      <c r="BK22" s="167"/>
      <c r="BL22" s="167"/>
      <c r="BM22" s="167"/>
      <c r="BN22" s="167"/>
      <c r="BO22" s="167"/>
      <c r="BP22" s="172"/>
      <c r="BQ22" s="167"/>
      <c r="BR22" s="167"/>
      <c r="BS22" s="167"/>
      <c r="BT22" s="167"/>
      <c r="BU22" s="177"/>
    </row>
    <row r="23" spans="1:73" ht="21" hidden="1" customHeight="1">
      <c r="A23" s="175"/>
      <c r="B23" s="195"/>
      <c r="C23" s="235" t="s">
        <v>172</v>
      </c>
      <c r="D23" s="216"/>
      <c r="E23" s="216"/>
      <c r="F23" s="216"/>
      <c r="G23" s="216"/>
      <c r="H23" s="216"/>
      <c r="I23" s="216"/>
      <c r="J23" s="216"/>
      <c r="K23" s="216"/>
      <c r="L23" s="216"/>
      <c r="M23" s="216"/>
      <c r="N23" s="216"/>
      <c r="O23" s="216"/>
      <c r="P23" s="216"/>
      <c r="Q23" s="216"/>
      <c r="R23" s="216"/>
      <c r="S23" s="216"/>
      <c r="T23" s="216"/>
      <c r="U23" s="223"/>
      <c r="V23" s="178"/>
      <c r="W23" s="167"/>
      <c r="X23" s="167"/>
      <c r="Y23" s="167"/>
      <c r="Z23" s="167"/>
      <c r="AA23" s="167"/>
      <c r="AB23" s="172"/>
      <c r="AC23" s="167"/>
      <c r="AD23" s="167"/>
      <c r="AE23" s="167"/>
      <c r="AF23" s="173"/>
      <c r="AG23" s="167"/>
      <c r="AH23" s="167"/>
      <c r="AI23" s="167"/>
      <c r="AJ23" s="167"/>
      <c r="AK23" s="167"/>
      <c r="AL23" s="172"/>
      <c r="AM23" s="167"/>
      <c r="AN23" s="167"/>
      <c r="AO23" s="167"/>
      <c r="AP23" s="173"/>
      <c r="AQ23" s="167"/>
      <c r="AR23" s="167"/>
      <c r="AS23" s="167"/>
      <c r="AT23" s="167"/>
      <c r="AU23" s="167"/>
      <c r="AV23" s="172"/>
      <c r="AW23" s="167"/>
      <c r="AX23" s="167"/>
      <c r="AY23" s="167"/>
      <c r="AZ23" s="173"/>
      <c r="BA23" s="167"/>
      <c r="BB23" s="167"/>
      <c r="BC23" s="167"/>
      <c r="BD23" s="167"/>
      <c r="BE23" s="167"/>
      <c r="BF23" s="172"/>
      <c r="BG23" s="167"/>
      <c r="BH23" s="167"/>
      <c r="BI23" s="167"/>
      <c r="BJ23" s="173"/>
      <c r="BK23" s="167"/>
      <c r="BL23" s="167"/>
      <c r="BM23" s="167"/>
      <c r="BN23" s="167"/>
      <c r="BO23" s="167"/>
      <c r="BP23" s="172"/>
      <c r="BQ23" s="167"/>
      <c r="BR23" s="167"/>
      <c r="BS23" s="167"/>
      <c r="BT23" s="167"/>
      <c r="BU23" s="177"/>
    </row>
    <row r="24" spans="1:73" ht="21" hidden="1" customHeight="1">
      <c r="A24" s="175"/>
      <c r="B24" s="195"/>
      <c r="C24" s="235" t="s">
        <v>12</v>
      </c>
      <c r="D24" s="216"/>
      <c r="E24" s="216"/>
      <c r="F24" s="216"/>
      <c r="G24" s="216"/>
      <c r="H24" s="216"/>
      <c r="I24" s="216"/>
      <c r="J24" s="216"/>
      <c r="K24" s="216"/>
      <c r="L24" s="216"/>
      <c r="M24" s="216"/>
      <c r="N24" s="216"/>
      <c r="O24" s="216"/>
      <c r="P24" s="216"/>
      <c r="Q24" s="216"/>
      <c r="R24" s="216"/>
      <c r="S24" s="216"/>
      <c r="T24" s="216"/>
      <c r="U24" s="223"/>
      <c r="V24" s="178"/>
      <c r="W24" s="167"/>
      <c r="X24" s="167"/>
      <c r="Y24" s="167"/>
      <c r="Z24" s="167"/>
      <c r="AA24" s="167"/>
      <c r="AB24" s="172"/>
      <c r="AC24" s="167"/>
      <c r="AD24" s="167"/>
      <c r="AE24" s="167"/>
      <c r="AF24" s="173"/>
      <c r="AG24" s="167"/>
      <c r="AH24" s="167"/>
      <c r="AI24" s="167"/>
      <c r="AJ24" s="167"/>
      <c r="AK24" s="167"/>
      <c r="AL24" s="172"/>
      <c r="AM24" s="167"/>
      <c r="AN24" s="167"/>
      <c r="AO24" s="167"/>
      <c r="AP24" s="173"/>
      <c r="AQ24" s="167"/>
      <c r="AR24" s="167"/>
      <c r="AS24" s="167"/>
      <c r="AT24" s="167"/>
      <c r="AU24" s="167"/>
      <c r="AV24" s="172"/>
      <c r="AW24" s="167"/>
      <c r="AX24" s="167"/>
      <c r="AY24" s="167"/>
      <c r="AZ24" s="173"/>
      <c r="BA24" s="167"/>
      <c r="BB24" s="167"/>
      <c r="BC24" s="167"/>
      <c r="BD24" s="167"/>
      <c r="BE24" s="167"/>
      <c r="BF24" s="172"/>
      <c r="BG24" s="167"/>
      <c r="BH24" s="167"/>
      <c r="BI24" s="167"/>
      <c r="BJ24" s="173"/>
      <c r="BK24" s="167"/>
      <c r="BL24" s="167"/>
      <c r="BM24" s="167"/>
      <c r="BN24" s="167"/>
      <c r="BO24" s="167"/>
      <c r="BP24" s="172"/>
      <c r="BQ24" s="167"/>
      <c r="BR24" s="167"/>
      <c r="BS24" s="167"/>
      <c r="BT24" s="167"/>
      <c r="BU24" s="177"/>
    </row>
    <row r="25" spans="1:73" ht="21" hidden="1" customHeight="1">
      <c r="A25" s="175"/>
      <c r="B25" s="195"/>
      <c r="C25" s="235" t="s">
        <v>13</v>
      </c>
      <c r="D25" s="216"/>
      <c r="E25" s="216"/>
      <c r="F25" s="216"/>
      <c r="G25" s="216"/>
      <c r="H25" s="216"/>
      <c r="I25" s="216"/>
      <c r="J25" s="216"/>
      <c r="K25" s="216"/>
      <c r="L25" s="216"/>
      <c r="M25" s="216"/>
      <c r="N25" s="216"/>
      <c r="O25" s="216"/>
      <c r="P25" s="216"/>
      <c r="Q25" s="216"/>
      <c r="R25" s="216"/>
      <c r="S25" s="216"/>
      <c r="T25" s="216"/>
      <c r="U25" s="223"/>
      <c r="V25" s="178"/>
      <c r="W25" s="167"/>
      <c r="X25" s="167"/>
      <c r="Y25" s="167"/>
      <c r="Z25" s="167"/>
      <c r="AA25" s="167"/>
      <c r="AB25" s="172"/>
      <c r="AC25" s="167"/>
      <c r="AD25" s="167"/>
      <c r="AE25" s="167"/>
      <c r="AF25" s="173"/>
      <c r="AG25" s="167"/>
      <c r="AH25" s="167"/>
      <c r="AI25" s="167"/>
      <c r="AJ25" s="167"/>
      <c r="AK25" s="167"/>
      <c r="AL25" s="172"/>
      <c r="AM25" s="167"/>
      <c r="AN25" s="167"/>
      <c r="AO25" s="167"/>
      <c r="AP25" s="173"/>
      <c r="AQ25" s="167"/>
      <c r="AR25" s="167"/>
      <c r="AS25" s="167"/>
      <c r="AT25" s="167"/>
      <c r="AU25" s="167"/>
      <c r="AV25" s="172"/>
      <c r="AW25" s="167"/>
      <c r="AX25" s="167"/>
      <c r="AY25" s="167"/>
      <c r="AZ25" s="173"/>
      <c r="BA25" s="167"/>
      <c r="BB25" s="167"/>
      <c r="BC25" s="167"/>
      <c r="BD25" s="167"/>
      <c r="BE25" s="167"/>
      <c r="BF25" s="172"/>
      <c r="BG25" s="167"/>
      <c r="BH25" s="167"/>
      <c r="BI25" s="167"/>
      <c r="BJ25" s="173"/>
      <c r="BK25" s="167"/>
      <c r="BL25" s="167"/>
      <c r="BM25" s="167"/>
      <c r="BN25" s="167"/>
      <c r="BO25" s="167"/>
      <c r="BP25" s="172"/>
      <c r="BQ25" s="167"/>
      <c r="BR25" s="167"/>
      <c r="BS25" s="167"/>
      <c r="BT25" s="167"/>
      <c r="BU25" s="177"/>
    </row>
    <row r="26" spans="1:73" ht="21" hidden="1" customHeight="1">
      <c r="A26" s="175"/>
      <c r="B26" s="195"/>
      <c r="C26" s="235" t="s">
        <v>14</v>
      </c>
      <c r="D26" s="216"/>
      <c r="E26" s="216"/>
      <c r="F26" s="216"/>
      <c r="G26" s="216"/>
      <c r="H26" s="216"/>
      <c r="I26" s="216"/>
      <c r="J26" s="216"/>
      <c r="K26" s="216"/>
      <c r="L26" s="216"/>
      <c r="M26" s="216"/>
      <c r="N26" s="216"/>
      <c r="O26" s="216"/>
      <c r="P26" s="216"/>
      <c r="Q26" s="216"/>
      <c r="R26" s="216"/>
      <c r="S26" s="216"/>
      <c r="T26" s="216"/>
      <c r="U26" s="223"/>
      <c r="V26" s="178"/>
      <c r="W26" s="167"/>
      <c r="X26" s="167"/>
      <c r="Y26" s="167"/>
      <c r="Z26" s="167"/>
      <c r="AA26" s="167"/>
      <c r="AB26" s="172"/>
      <c r="AC26" s="167"/>
      <c r="AD26" s="167"/>
      <c r="AE26" s="167"/>
      <c r="AF26" s="173"/>
      <c r="AG26" s="167"/>
      <c r="AH26" s="167"/>
      <c r="AI26" s="167"/>
      <c r="AJ26" s="167"/>
      <c r="AK26" s="167"/>
      <c r="AL26" s="172"/>
      <c r="AM26" s="167"/>
      <c r="AN26" s="167"/>
      <c r="AO26" s="167"/>
      <c r="AP26" s="173"/>
      <c r="AQ26" s="167"/>
      <c r="AR26" s="167"/>
      <c r="AS26" s="167"/>
      <c r="AT26" s="167"/>
      <c r="AU26" s="167"/>
      <c r="AV26" s="172"/>
      <c r="AW26" s="167"/>
      <c r="AX26" s="167"/>
      <c r="AY26" s="167"/>
      <c r="AZ26" s="173"/>
      <c r="BA26" s="167"/>
      <c r="BB26" s="167"/>
      <c r="BC26" s="167"/>
      <c r="BD26" s="167"/>
      <c r="BE26" s="167"/>
      <c r="BF26" s="172"/>
      <c r="BG26" s="167"/>
      <c r="BH26" s="167"/>
      <c r="BI26" s="167"/>
      <c r="BJ26" s="173"/>
      <c r="BK26" s="167"/>
      <c r="BL26" s="167"/>
      <c r="BM26" s="167"/>
      <c r="BN26" s="167"/>
      <c r="BO26" s="167"/>
      <c r="BP26" s="172"/>
      <c r="BQ26" s="167"/>
      <c r="BR26" s="167"/>
      <c r="BS26" s="167"/>
      <c r="BT26" s="167"/>
      <c r="BU26" s="177"/>
    </row>
    <row r="27" spans="1:73" ht="21" hidden="1" customHeight="1">
      <c r="A27" s="175"/>
      <c r="B27" s="195"/>
      <c r="C27" s="235" t="s">
        <v>15</v>
      </c>
      <c r="D27" s="216"/>
      <c r="E27" s="216"/>
      <c r="F27" s="216"/>
      <c r="G27" s="216"/>
      <c r="H27" s="216"/>
      <c r="I27" s="216"/>
      <c r="J27" s="216"/>
      <c r="K27" s="216"/>
      <c r="L27" s="216"/>
      <c r="M27" s="216"/>
      <c r="N27" s="216"/>
      <c r="O27" s="216"/>
      <c r="P27" s="216"/>
      <c r="Q27" s="216"/>
      <c r="R27" s="216"/>
      <c r="S27" s="216"/>
      <c r="T27" s="216"/>
      <c r="U27" s="223"/>
      <c r="V27" s="178"/>
      <c r="W27" s="167"/>
      <c r="X27" s="167"/>
      <c r="Y27" s="167"/>
      <c r="Z27" s="167"/>
      <c r="AA27" s="167"/>
      <c r="AB27" s="172"/>
      <c r="AC27" s="167"/>
      <c r="AD27" s="167"/>
      <c r="AE27" s="167"/>
      <c r="AF27" s="173"/>
      <c r="AG27" s="167"/>
      <c r="AH27" s="167"/>
      <c r="AI27" s="167"/>
      <c r="AJ27" s="167"/>
      <c r="AK27" s="167"/>
      <c r="AL27" s="172"/>
      <c r="AM27" s="167"/>
      <c r="AN27" s="167"/>
      <c r="AO27" s="167"/>
      <c r="AP27" s="173"/>
      <c r="AQ27" s="167"/>
      <c r="AR27" s="167"/>
      <c r="AS27" s="167"/>
      <c r="AT27" s="167"/>
      <c r="AU27" s="167"/>
      <c r="AV27" s="172"/>
      <c r="AW27" s="167"/>
      <c r="AX27" s="167"/>
      <c r="AY27" s="167"/>
      <c r="AZ27" s="173"/>
      <c r="BA27" s="167"/>
      <c r="BB27" s="167"/>
      <c r="BC27" s="167"/>
      <c r="BD27" s="167"/>
      <c r="BE27" s="167"/>
      <c r="BF27" s="172"/>
      <c r="BG27" s="167"/>
      <c r="BH27" s="167"/>
      <c r="BI27" s="167"/>
      <c r="BJ27" s="173"/>
      <c r="BK27" s="167"/>
      <c r="BL27" s="167"/>
      <c r="BM27" s="167"/>
      <c r="BN27" s="167"/>
      <c r="BO27" s="167"/>
      <c r="BP27" s="172"/>
      <c r="BQ27" s="167"/>
      <c r="BR27" s="167"/>
      <c r="BS27" s="167"/>
      <c r="BT27" s="167"/>
      <c r="BU27" s="177"/>
    </row>
    <row r="28" spans="1:73" ht="42" customHeight="1" thickTop="1" thickBot="1">
      <c r="A28" s="175"/>
      <c r="B28" s="195" t="s">
        <v>442</v>
      </c>
      <c r="C28" s="235"/>
      <c r="D28" s="215">
        <f>SDGｓマトリクス!AL33</f>
        <v>0</v>
      </c>
      <c r="E28" s="215">
        <f>SDGｓマトリクス!AM33</f>
        <v>0</v>
      </c>
      <c r="F28" s="215">
        <f>SDGｓマトリクス!AN33</f>
        <v>0</v>
      </c>
      <c r="G28" s="215">
        <f>SDGｓマトリクス!AO33</f>
        <v>0</v>
      </c>
      <c r="H28" s="215">
        <f>SDGｓマトリクス!AP33</f>
        <v>0</v>
      </c>
      <c r="I28" s="215">
        <f>SDGｓマトリクス!AQ33</f>
        <v>0</v>
      </c>
      <c r="J28" s="215">
        <f>SDGｓマトリクス!AR33</f>
        <v>0</v>
      </c>
      <c r="K28" s="215">
        <f>SDGｓマトリクス!AS33</f>
        <v>0</v>
      </c>
      <c r="L28" s="215">
        <f>SDGｓマトリクス!AT33</f>
        <v>0</v>
      </c>
      <c r="M28" s="215">
        <f>SDGｓマトリクス!AU33</f>
        <v>0</v>
      </c>
      <c r="N28" s="215">
        <f>SDGｓマトリクス!AV33</f>
        <v>0</v>
      </c>
      <c r="O28" s="215">
        <f>SDGｓマトリクス!AW33</f>
        <v>0</v>
      </c>
      <c r="P28" s="215">
        <f>SDGｓマトリクス!AX33</f>
        <v>0</v>
      </c>
      <c r="Q28" s="215">
        <f>SDGｓマトリクス!AY33</f>
        <v>0</v>
      </c>
      <c r="R28" s="215">
        <f>SDGｓマトリクス!AZ33</f>
        <v>0</v>
      </c>
      <c r="S28" s="215">
        <f>SDGｓマトリクス!BA33</f>
        <v>0</v>
      </c>
      <c r="T28" s="215">
        <f>SDGｓマトリクス!BB33</f>
        <v>0</v>
      </c>
      <c r="U28" s="223">
        <f>SDGｓマトリクス!AI34</f>
        <v>0</v>
      </c>
      <c r="V28" s="178"/>
      <c r="W28" s="166"/>
      <c r="X28" s="166"/>
      <c r="Y28" s="166"/>
      <c r="Z28" s="166"/>
      <c r="AA28" s="166"/>
      <c r="AB28" s="170"/>
      <c r="AC28" s="166"/>
      <c r="AD28" s="166"/>
      <c r="AE28" s="166"/>
      <c r="AF28" s="171"/>
      <c r="AG28" s="166"/>
      <c r="AH28" s="166"/>
      <c r="AI28" s="166"/>
      <c r="AJ28" s="166"/>
      <c r="AK28" s="166"/>
      <c r="AL28" s="170"/>
      <c r="AM28" s="166"/>
      <c r="AN28" s="166"/>
      <c r="AO28" s="166"/>
      <c r="AP28" s="171"/>
      <c r="AQ28" s="166"/>
      <c r="AR28" s="166"/>
      <c r="AS28" s="166"/>
      <c r="AT28" s="166"/>
      <c r="AU28" s="166"/>
      <c r="AV28" s="170"/>
      <c r="AW28" s="166"/>
      <c r="AX28" s="166"/>
      <c r="AY28" s="166"/>
      <c r="AZ28" s="171"/>
      <c r="BA28" s="166"/>
      <c r="BB28" s="166"/>
      <c r="BC28" s="166"/>
      <c r="BD28" s="166"/>
      <c r="BE28" s="166"/>
      <c r="BF28" s="170"/>
      <c r="BG28" s="166"/>
      <c r="BH28" s="166"/>
      <c r="BI28" s="166"/>
      <c r="BJ28" s="171"/>
      <c r="BK28" s="166"/>
      <c r="BL28" s="166"/>
      <c r="BM28" s="166"/>
      <c r="BN28" s="166"/>
      <c r="BO28" s="166"/>
      <c r="BP28" s="170"/>
      <c r="BQ28" s="166"/>
      <c r="BR28" s="166"/>
      <c r="BS28" s="166"/>
      <c r="BT28" s="166"/>
      <c r="BU28" s="177"/>
    </row>
    <row r="29" spans="1:73" ht="15" hidden="1" customHeight="1">
      <c r="A29" s="175"/>
      <c r="B29" s="195"/>
      <c r="C29" s="235" t="s">
        <v>16</v>
      </c>
      <c r="D29" s="216"/>
      <c r="E29" s="216"/>
      <c r="F29" s="216"/>
      <c r="G29" s="216"/>
      <c r="H29" s="216"/>
      <c r="I29" s="216"/>
      <c r="J29" s="216"/>
      <c r="K29" s="216"/>
      <c r="L29" s="216"/>
      <c r="M29" s="216"/>
      <c r="N29" s="216"/>
      <c r="O29" s="216"/>
      <c r="P29" s="216"/>
      <c r="Q29" s="216"/>
      <c r="R29" s="216"/>
      <c r="S29" s="216"/>
      <c r="T29" s="216"/>
      <c r="U29" s="223"/>
      <c r="V29" s="178"/>
      <c r="W29" s="167"/>
      <c r="X29" s="167"/>
      <c r="Y29" s="167"/>
      <c r="Z29" s="167"/>
      <c r="AA29" s="167"/>
      <c r="AB29" s="172"/>
      <c r="AC29" s="167"/>
      <c r="AD29" s="167"/>
      <c r="AE29" s="167"/>
      <c r="AF29" s="173"/>
      <c r="AG29" s="167"/>
      <c r="AH29" s="167"/>
      <c r="AI29" s="167"/>
      <c r="AJ29" s="167"/>
      <c r="AK29" s="167"/>
      <c r="AL29" s="172"/>
      <c r="AM29" s="167"/>
      <c r="AN29" s="167"/>
      <c r="AO29" s="167"/>
      <c r="AP29" s="173"/>
      <c r="AQ29" s="167"/>
      <c r="AR29" s="167"/>
      <c r="AS29" s="167"/>
      <c r="AT29" s="167"/>
      <c r="AU29" s="167"/>
      <c r="AV29" s="172"/>
      <c r="AW29" s="167"/>
      <c r="AX29" s="167"/>
      <c r="AY29" s="167"/>
      <c r="AZ29" s="173"/>
      <c r="BA29" s="167"/>
      <c r="BB29" s="167"/>
      <c r="BC29" s="167"/>
      <c r="BD29" s="167"/>
      <c r="BE29" s="167"/>
      <c r="BF29" s="172"/>
      <c r="BG29" s="167"/>
      <c r="BH29" s="167"/>
      <c r="BI29" s="167"/>
      <c r="BJ29" s="173"/>
      <c r="BK29" s="167"/>
      <c r="BL29" s="167"/>
      <c r="BM29" s="167"/>
      <c r="BN29" s="167"/>
      <c r="BO29" s="167"/>
      <c r="BP29" s="172"/>
      <c r="BQ29" s="167"/>
      <c r="BR29" s="167"/>
      <c r="BS29" s="167"/>
      <c r="BT29" s="167"/>
      <c r="BU29" s="177"/>
    </row>
    <row r="30" spans="1:73" ht="15" hidden="1" customHeight="1">
      <c r="A30" s="175"/>
      <c r="B30" s="195"/>
      <c r="C30" s="235" t="s">
        <v>17</v>
      </c>
      <c r="D30" s="216"/>
      <c r="E30" s="216"/>
      <c r="F30" s="216"/>
      <c r="G30" s="216"/>
      <c r="H30" s="216"/>
      <c r="I30" s="216"/>
      <c r="J30" s="216"/>
      <c r="K30" s="216"/>
      <c r="L30" s="216"/>
      <c r="M30" s="216"/>
      <c r="N30" s="216"/>
      <c r="O30" s="216"/>
      <c r="P30" s="216"/>
      <c r="Q30" s="216"/>
      <c r="R30" s="216"/>
      <c r="S30" s="216"/>
      <c r="T30" s="216"/>
      <c r="U30" s="223"/>
      <c r="V30" s="178"/>
      <c r="W30" s="167"/>
      <c r="X30" s="167"/>
      <c r="Y30" s="167"/>
      <c r="Z30" s="167"/>
      <c r="AA30" s="167"/>
      <c r="AB30" s="172"/>
      <c r="AC30" s="167"/>
      <c r="AD30" s="167"/>
      <c r="AE30" s="167"/>
      <c r="AF30" s="173"/>
      <c r="AG30" s="167"/>
      <c r="AH30" s="167"/>
      <c r="AI30" s="167"/>
      <c r="AJ30" s="167"/>
      <c r="AK30" s="167"/>
      <c r="AL30" s="172"/>
      <c r="AM30" s="167"/>
      <c r="AN30" s="167"/>
      <c r="AO30" s="167"/>
      <c r="AP30" s="173"/>
      <c r="AQ30" s="167"/>
      <c r="AR30" s="167"/>
      <c r="AS30" s="167"/>
      <c r="AT30" s="167"/>
      <c r="AU30" s="167"/>
      <c r="AV30" s="172"/>
      <c r="AW30" s="167"/>
      <c r="AX30" s="167"/>
      <c r="AY30" s="167"/>
      <c r="AZ30" s="173"/>
      <c r="BA30" s="167"/>
      <c r="BB30" s="167"/>
      <c r="BC30" s="167"/>
      <c r="BD30" s="167"/>
      <c r="BE30" s="167"/>
      <c r="BF30" s="172"/>
      <c r="BG30" s="167"/>
      <c r="BH30" s="167"/>
      <c r="BI30" s="167"/>
      <c r="BJ30" s="173"/>
      <c r="BK30" s="167"/>
      <c r="BL30" s="167"/>
      <c r="BM30" s="167"/>
      <c r="BN30" s="167"/>
      <c r="BO30" s="167"/>
      <c r="BP30" s="172"/>
      <c r="BQ30" s="167"/>
      <c r="BR30" s="167"/>
      <c r="BS30" s="167"/>
      <c r="BT30" s="167"/>
      <c r="BU30" s="177"/>
    </row>
    <row r="31" spans="1:73" ht="15" hidden="1" customHeight="1">
      <c r="A31" s="175"/>
      <c r="B31" s="195"/>
      <c r="C31" s="235" t="s">
        <v>18</v>
      </c>
      <c r="D31" s="216"/>
      <c r="E31" s="216"/>
      <c r="F31" s="216"/>
      <c r="G31" s="216"/>
      <c r="H31" s="216"/>
      <c r="I31" s="216"/>
      <c r="J31" s="216"/>
      <c r="K31" s="216"/>
      <c r="L31" s="216"/>
      <c r="M31" s="216"/>
      <c r="N31" s="216"/>
      <c r="O31" s="216"/>
      <c r="P31" s="216"/>
      <c r="Q31" s="216"/>
      <c r="R31" s="216"/>
      <c r="S31" s="216"/>
      <c r="T31" s="216"/>
      <c r="U31" s="223"/>
      <c r="V31" s="178"/>
      <c r="W31" s="167"/>
      <c r="X31" s="167"/>
      <c r="Y31" s="167"/>
      <c r="Z31" s="167"/>
      <c r="AA31" s="167"/>
      <c r="AB31" s="172"/>
      <c r="AC31" s="167"/>
      <c r="AD31" s="167"/>
      <c r="AE31" s="167"/>
      <c r="AF31" s="173"/>
      <c r="AG31" s="167"/>
      <c r="AH31" s="167"/>
      <c r="AI31" s="167"/>
      <c r="AJ31" s="167"/>
      <c r="AK31" s="167"/>
      <c r="AL31" s="172"/>
      <c r="AM31" s="167"/>
      <c r="AN31" s="167"/>
      <c r="AO31" s="167"/>
      <c r="AP31" s="173"/>
      <c r="AQ31" s="167"/>
      <c r="AR31" s="167"/>
      <c r="AS31" s="167"/>
      <c r="AT31" s="167"/>
      <c r="AU31" s="167"/>
      <c r="AV31" s="172"/>
      <c r="AW31" s="167"/>
      <c r="AX31" s="167"/>
      <c r="AY31" s="167"/>
      <c r="AZ31" s="173"/>
      <c r="BA31" s="167"/>
      <c r="BB31" s="167"/>
      <c r="BC31" s="167"/>
      <c r="BD31" s="167"/>
      <c r="BE31" s="167"/>
      <c r="BF31" s="172"/>
      <c r="BG31" s="167"/>
      <c r="BH31" s="167"/>
      <c r="BI31" s="167"/>
      <c r="BJ31" s="173"/>
      <c r="BK31" s="167"/>
      <c r="BL31" s="167"/>
      <c r="BM31" s="167"/>
      <c r="BN31" s="167"/>
      <c r="BO31" s="167"/>
      <c r="BP31" s="172"/>
      <c r="BQ31" s="167"/>
      <c r="BR31" s="167"/>
      <c r="BS31" s="167"/>
      <c r="BT31" s="167"/>
      <c r="BU31" s="177"/>
    </row>
    <row r="32" spans="1:73" ht="15" hidden="1" customHeight="1">
      <c r="A32" s="175"/>
      <c r="B32" s="195"/>
      <c r="C32" s="235" t="s">
        <v>19</v>
      </c>
      <c r="D32" s="216"/>
      <c r="E32" s="216"/>
      <c r="F32" s="216"/>
      <c r="G32" s="216"/>
      <c r="H32" s="216"/>
      <c r="I32" s="216"/>
      <c r="J32" s="216"/>
      <c r="K32" s="216"/>
      <c r="L32" s="216"/>
      <c r="M32" s="216"/>
      <c r="N32" s="216"/>
      <c r="O32" s="216"/>
      <c r="P32" s="216"/>
      <c r="Q32" s="216"/>
      <c r="R32" s="216"/>
      <c r="S32" s="216"/>
      <c r="T32" s="216"/>
      <c r="U32" s="223"/>
      <c r="V32" s="178"/>
      <c r="W32" s="167"/>
      <c r="X32" s="167"/>
      <c r="Y32" s="167"/>
      <c r="Z32" s="167"/>
      <c r="AA32" s="167"/>
      <c r="AB32" s="172"/>
      <c r="AC32" s="167"/>
      <c r="AD32" s="167"/>
      <c r="AE32" s="167"/>
      <c r="AF32" s="173"/>
      <c r="AG32" s="167"/>
      <c r="AH32" s="167"/>
      <c r="AI32" s="167"/>
      <c r="AJ32" s="167"/>
      <c r="AK32" s="167"/>
      <c r="AL32" s="172"/>
      <c r="AM32" s="167"/>
      <c r="AN32" s="167"/>
      <c r="AO32" s="167"/>
      <c r="AP32" s="173"/>
      <c r="AQ32" s="167"/>
      <c r="AR32" s="167"/>
      <c r="AS32" s="167"/>
      <c r="AT32" s="167"/>
      <c r="AU32" s="167"/>
      <c r="AV32" s="172"/>
      <c r="AW32" s="167"/>
      <c r="AX32" s="167"/>
      <c r="AY32" s="167"/>
      <c r="AZ32" s="173"/>
      <c r="BA32" s="167"/>
      <c r="BB32" s="167"/>
      <c r="BC32" s="167"/>
      <c r="BD32" s="167"/>
      <c r="BE32" s="167"/>
      <c r="BF32" s="172"/>
      <c r="BG32" s="167"/>
      <c r="BH32" s="167"/>
      <c r="BI32" s="167"/>
      <c r="BJ32" s="173"/>
      <c r="BK32" s="167"/>
      <c r="BL32" s="167"/>
      <c r="BM32" s="167"/>
      <c r="BN32" s="167"/>
      <c r="BO32" s="167"/>
      <c r="BP32" s="172"/>
      <c r="BQ32" s="167"/>
      <c r="BR32" s="167"/>
      <c r="BS32" s="167"/>
      <c r="BT32" s="167"/>
      <c r="BU32" s="177"/>
    </row>
    <row r="33" spans="1:73" ht="15" hidden="1" customHeight="1">
      <c r="A33" s="175"/>
      <c r="B33" s="195"/>
      <c r="C33" s="235" t="s">
        <v>20</v>
      </c>
      <c r="D33" s="216"/>
      <c r="E33" s="216"/>
      <c r="F33" s="216"/>
      <c r="G33" s="216"/>
      <c r="H33" s="216"/>
      <c r="I33" s="216"/>
      <c r="J33" s="216"/>
      <c r="K33" s="216"/>
      <c r="L33" s="216"/>
      <c r="M33" s="216"/>
      <c r="N33" s="216"/>
      <c r="O33" s="216"/>
      <c r="P33" s="216"/>
      <c r="Q33" s="216"/>
      <c r="R33" s="216"/>
      <c r="S33" s="216"/>
      <c r="T33" s="216"/>
      <c r="U33" s="223"/>
      <c r="V33" s="178"/>
      <c r="W33" s="167"/>
      <c r="X33" s="167"/>
      <c r="Y33" s="167"/>
      <c r="Z33" s="167"/>
      <c r="AA33" s="167"/>
      <c r="AB33" s="172"/>
      <c r="AC33" s="167"/>
      <c r="AD33" s="167"/>
      <c r="AE33" s="167"/>
      <c r="AF33" s="173"/>
      <c r="AG33" s="167"/>
      <c r="AH33" s="167"/>
      <c r="AI33" s="167"/>
      <c r="AJ33" s="167"/>
      <c r="AK33" s="167"/>
      <c r="AL33" s="172"/>
      <c r="AM33" s="167"/>
      <c r="AN33" s="167"/>
      <c r="AO33" s="167"/>
      <c r="AP33" s="173"/>
      <c r="AQ33" s="167"/>
      <c r="AR33" s="167"/>
      <c r="AS33" s="167"/>
      <c r="AT33" s="167"/>
      <c r="AU33" s="167"/>
      <c r="AV33" s="172"/>
      <c r="AW33" s="167"/>
      <c r="AX33" s="167"/>
      <c r="AY33" s="167"/>
      <c r="AZ33" s="173"/>
      <c r="BA33" s="167"/>
      <c r="BB33" s="167"/>
      <c r="BC33" s="167"/>
      <c r="BD33" s="167"/>
      <c r="BE33" s="167"/>
      <c r="BF33" s="172"/>
      <c r="BG33" s="167"/>
      <c r="BH33" s="167"/>
      <c r="BI33" s="167"/>
      <c r="BJ33" s="173"/>
      <c r="BK33" s="167"/>
      <c r="BL33" s="167"/>
      <c r="BM33" s="167"/>
      <c r="BN33" s="167"/>
      <c r="BO33" s="167"/>
      <c r="BP33" s="172"/>
      <c r="BQ33" s="167"/>
      <c r="BR33" s="167"/>
      <c r="BS33" s="167"/>
      <c r="BT33" s="167"/>
      <c r="BU33" s="177"/>
    </row>
    <row r="34" spans="1:73" ht="42" customHeight="1" thickTop="1" thickBot="1">
      <c r="A34" s="175"/>
      <c r="B34" s="195" t="s">
        <v>443</v>
      </c>
      <c r="C34" s="235"/>
      <c r="D34" s="215">
        <f>SDGｓマトリクス!AL39</f>
        <v>0</v>
      </c>
      <c r="E34" s="215">
        <f>SDGｓマトリクス!AM39</f>
        <v>0</v>
      </c>
      <c r="F34" s="215">
        <f>SDGｓマトリクス!AN39</f>
        <v>0</v>
      </c>
      <c r="G34" s="215">
        <f>SDGｓマトリクス!AO39</f>
        <v>0</v>
      </c>
      <c r="H34" s="215">
        <f>SDGｓマトリクス!AP39</f>
        <v>0</v>
      </c>
      <c r="I34" s="215">
        <f>SDGｓマトリクス!AQ39</f>
        <v>0</v>
      </c>
      <c r="J34" s="215">
        <f>SDGｓマトリクス!AR39</f>
        <v>0</v>
      </c>
      <c r="K34" s="215">
        <f>SDGｓマトリクス!AS39</f>
        <v>0</v>
      </c>
      <c r="L34" s="215">
        <f>SDGｓマトリクス!AT39</f>
        <v>0</v>
      </c>
      <c r="M34" s="215">
        <f>SDGｓマトリクス!AU39</f>
        <v>0</v>
      </c>
      <c r="N34" s="215">
        <f>SDGｓマトリクス!AV39</f>
        <v>0</v>
      </c>
      <c r="O34" s="215">
        <f>SDGｓマトリクス!AW39</f>
        <v>0</v>
      </c>
      <c r="P34" s="215">
        <f>SDGｓマトリクス!AX39</f>
        <v>0</v>
      </c>
      <c r="Q34" s="215">
        <f>SDGｓマトリクス!AY39</f>
        <v>0</v>
      </c>
      <c r="R34" s="215">
        <f>SDGｓマトリクス!AZ39</f>
        <v>0</v>
      </c>
      <c r="S34" s="215">
        <f>SDGｓマトリクス!BA39</f>
        <v>0</v>
      </c>
      <c r="T34" s="215">
        <f>SDGｓマトリクス!BB39</f>
        <v>0</v>
      </c>
      <c r="U34" s="223">
        <f>SDGｓマトリクス!AI34</f>
        <v>0</v>
      </c>
      <c r="V34" s="178"/>
      <c r="W34" s="166"/>
      <c r="X34" s="166"/>
      <c r="Y34" s="166"/>
      <c r="Z34" s="166"/>
      <c r="AA34" s="166"/>
      <c r="AB34" s="170"/>
      <c r="AC34" s="166"/>
      <c r="AD34" s="166"/>
      <c r="AE34" s="166"/>
      <c r="AF34" s="171"/>
      <c r="AG34" s="166"/>
      <c r="AH34" s="166"/>
      <c r="AI34" s="166"/>
      <c r="AJ34" s="166"/>
      <c r="AK34" s="166"/>
      <c r="AL34" s="170"/>
      <c r="AM34" s="166"/>
      <c r="AN34" s="166"/>
      <c r="AO34" s="166"/>
      <c r="AP34" s="171"/>
      <c r="AQ34" s="166"/>
      <c r="AR34" s="166"/>
      <c r="AS34" s="166"/>
      <c r="AT34" s="166"/>
      <c r="AU34" s="166"/>
      <c r="AV34" s="170"/>
      <c r="AW34" s="166"/>
      <c r="AX34" s="166"/>
      <c r="AY34" s="166"/>
      <c r="AZ34" s="171"/>
      <c r="BA34" s="166"/>
      <c r="BB34" s="166"/>
      <c r="BC34" s="166"/>
      <c r="BD34" s="166"/>
      <c r="BE34" s="166"/>
      <c r="BF34" s="170"/>
      <c r="BG34" s="166"/>
      <c r="BH34" s="166"/>
      <c r="BI34" s="166"/>
      <c r="BJ34" s="171"/>
      <c r="BK34" s="166"/>
      <c r="BL34" s="166"/>
      <c r="BM34" s="166"/>
      <c r="BN34" s="166"/>
      <c r="BO34" s="166"/>
      <c r="BP34" s="170"/>
      <c r="BQ34" s="166"/>
      <c r="BR34" s="166"/>
      <c r="BS34" s="166"/>
      <c r="BT34" s="166"/>
      <c r="BU34" s="177"/>
    </row>
    <row r="35" spans="1:73" ht="15" hidden="1" customHeight="1">
      <c r="A35" s="175"/>
      <c r="B35" s="195"/>
      <c r="C35" s="235" t="s">
        <v>21</v>
      </c>
      <c r="D35" s="216"/>
      <c r="E35" s="216"/>
      <c r="F35" s="216"/>
      <c r="G35" s="216"/>
      <c r="H35" s="216"/>
      <c r="I35" s="216"/>
      <c r="J35" s="216"/>
      <c r="K35" s="216"/>
      <c r="L35" s="216"/>
      <c r="M35" s="216"/>
      <c r="N35" s="216"/>
      <c r="O35" s="216"/>
      <c r="P35" s="216"/>
      <c r="Q35" s="216"/>
      <c r="R35" s="216"/>
      <c r="S35" s="216"/>
      <c r="T35" s="216"/>
      <c r="U35" s="223"/>
      <c r="V35" s="178"/>
      <c r="W35" s="167"/>
      <c r="X35" s="167"/>
      <c r="Y35" s="167"/>
      <c r="Z35" s="167"/>
      <c r="AA35" s="167"/>
      <c r="AB35" s="172"/>
      <c r="AC35" s="167"/>
      <c r="AD35" s="167"/>
      <c r="AE35" s="167"/>
      <c r="AF35" s="173"/>
      <c r="AG35" s="167"/>
      <c r="AH35" s="167"/>
      <c r="AI35" s="167"/>
      <c r="AJ35" s="167"/>
      <c r="AK35" s="167"/>
      <c r="AL35" s="172"/>
      <c r="AM35" s="167"/>
      <c r="AN35" s="167"/>
      <c r="AO35" s="167"/>
      <c r="AP35" s="173"/>
      <c r="AQ35" s="167"/>
      <c r="AR35" s="167"/>
      <c r="AS35" s="167"/>
      <c r="AT35" s="167"/>
      <c r="AU35" s="167"/>
      <c r="AV35" s="172"/>
      <c r="AW35" s="167"/>
      <c r="AX35" s="167"/>
      <c r="AY35" s="167"/>
      <c r="AZ35" s="173"/>
      <c r="BA35" s="167"/>
      <c r="BB35" s="167"/>
      <c r="BC35" s="167"/>
      <c r="BD35" s="167"/>
      <c r="BE35" s="167"/>
      <c r="BF35" s="172"/>
      <c r="BG35" s="167"/>
      <c r="BH35" s="167"/>
      <c r="BI35" s="167"/>
      <c r="BJ35" s="173"/>
      <c r="BK35" s="167"/>
      <c r="BL35" s="167"/>
      <c r="BM35" s="167"/>
      <c r="BN35" s="167"/>
      <c r="BO35" s="167"/>
      <c r="BP35" s="172"/>
      <c r="BQ35" s="167"/>
      <c r="BR35" s="167"/>
      <c r="BS35" s="167"/>
      <c r="BT35" s="167"/>
      <c r="BU35" s="177"/>
    </row>
    <row r="36" spans="1:73" ht="42" customHeight="1" thickTop="1" thickBot="1">
      <c r="A36" s="246"/>
      <c r="B36" s="194" t="s">
        <v>444</v>
      </c>
      <c r="C36" s="236"/>
      <c r="D36" s="217">
        <f>SDGｓマトリクス!AL41</f>
        <v>0</v>
      </c>
      <c r="E36" s="217">
        <f>SDGｓマトリクス!AM41</f>
        <v>0</v>
      </c>
      <c r="F36" s="217">
        <f>SDGｓマトリクス!AN41</f>
        <v>0</v>
      </c>
      <c r="G36" s="217">
        <f>SDGｓマトリクス!AO41</f>
        <v>0</v>
      </c>
      <c r="H36" s="217">
        <f>SDGｓマトリクス!AP41</f>
        <v>0</v>
      </c>
      <c r="I36" s="217">
        <f>SDGｓマトリクス!AQ41</f>
        <v>0</v>
      </c>
      <c r="J36" s="217">
        <f>SDGｓマトリクス!AR41</f>
        <v>0</v>
      </c>
      <c r="K36" s="217">
        <f>SDGｓマトリクス!AS41</f>
        <v>0</v>
      </c>
      <c r="L36" s="217">
        <f>SDGｓマトリクス!AT41</f>
        <v>0</v>
      </c>
      <c r="M36" s="217">
        <f>SDGｓマトリクス!AU41</f>
        <v>0</v>
      </c>
      <c r="N36" s="217">
        <f>SDGｓマトリクス!AV41</f>
        <v>0</v>
      </c>
      <c r="O36" s="217">
        <f>SDGｓマトリクス!AW41</f>
        <v>0</v>
      </c>
      <c r="P36" s="217">
        <f>SDGｓマトリクス!AX41</f>
        <v>0</v>
      </c>
      <c r="Q36" s="217">
        <f>SDGｓマトリクス!AY41</f>
        <v>0</v>
      </c>
      <c r="R36" s="217">
        <f>SDGｓマトリクス!AZ41</f>
        <v>0</v>
      </c>
      <c r="S36" s="217">
        <f>SDGｓマトリクス!BA41</f>
        <v>0</v>
      </c>
      <c r="T36" s="217">
        <f>SDGｓマトリクス!BB41</f>
        <v>0</v>
      </c>
      <c r="U36" s="224">
        <f>SDGｓマトリクス!AI41</f>
        <v>0</v>
      </c>
      <c r="V36" s="178"/>
      <c r="W36" s="167"/>
      <c r="X36" s="167"/>
      <c r="Y36" s="167"/>
      <c r="Z36" s="167"/>
      <c r="AA36" s="167"/>
      <c r="AB36" s="172"/>
      <c r="AC36" s="167"/>
      <c r="AD36" s="167"/>
      <c r="AE36" s="167"/>
      <c r="AF36" s="173"/>
      <c r="AG36" s="167"/>
      <c r="AH36" s="167"/>
      <c r="AI36" s="167"/>
      <c r="AJ36" s="167"/>
      <c r="AK36" s="167"/>
      <c r="AL36" s="172"/>
      <c r="AM36" s="167"/>
      <c r="AN36" s="167"/>
      <c r="AO36" s="167"/>
      <c r="AP36" s="173"/>
      <c r="AQ36" s="167"/>
      <c r="AR36" s="167"/>
      <c r="AS36" s="167"/>
      <c r="AT36" s="167"/>
      <c r="AU36" s="167"/>
      <c r="AV36" s="172"/>
      <c r="AW36" s="167"/>
      <c r="AX36" s="167"/>
      <c r="AY36" s="167"/>
      <c r="AZ36" s="173"/>
      <c r="BA36" s="167"/>
      <c r="BB36" s="167"/>
      <c r="BC36" s="167"/>
      <c r="BD36" s="167"/>
      <c r="BE36" s="167"/>
      <c r="BF36" s="172"/>
      <c r="BG36" s="167"/>
      <c r="BH36" s="167"/>
      <c r="BI36" s="167"/>
      <c r="BJ36" s="173"/>
      <c r="BK36" s="167"/>
      <c r="BL36" s="167"/>
      <c r="BM36" s="167"/>
      <c r="BN36" s="167"/>
      <c r="BO36" s="167"/>
      <c r="BP36" s="172"/>
      <c r="BQ36" s="167"/>
      <c r="BR36" s="167"/>
      <c r="BS36" s="167"/>
      <c r="BT36" s="167"/>
      <c r="BU36" s="198"/>
    </row>
    <row r="37" spans="1:73" ht="15" hidden="1" customHeight="1">
      <c r="A37" s="175"/>
      <c r="B37" s="193"/>
      <c r="C37" s="237" t="s">
        <v>445</v>
      </c>
      <c r="D37" s="218"/>
      <c r="E37" s="218"/>
      <c r="F37" s="218"/>
      <c r="G37" s="218"/>
      <c r="H37" s="218"/>
      <c r="I37" s="218"/>
      <c r="J37" s="218"/>
      <c r="K37" s="218"/>
      <c r="L37" s="218"/>
      <c r="M37" s="218"/>
      <c r="N37" s="218"/>
      <c r="O37" s="218"/>
      <c r="P37" s="218"/>
      <c r="Q37" s="218"/>
      <c r="R37" s="218"/>
      <c r="S37" s="218"/>
      <c r="T37" s="218"/>
      <c r="U37" s="225"/>
      <c r="V37" s="178"/>
      <c r="W37" s="167"/>
      <c r="X37" s="167"/>
      <c r="Y37" s="167"/>
      <c r="Z37" s="167"/>
      <c r="AA37" s="167"/>
      <c r="AB37" s="172"/>
      <c r="AC37" s="167"/>
      <c r="AD37" s="167"/>
      <c r="AE37" s="167"/>
      <c r="AF37" s="173"/>
      <c r="AG37" s="167"/>
      <c r="AH37" s="167"/>
      <c r="AI37" s="167"/>
      <c r="AJ37" s="167"/>
      <c r="AK37" s="167"/>
      <c r="AL37" s="172"/>
      <c r="AM37" s="167"/>
      <c r="AN37" s="167"/>
      <c r="AO37" s="167"/>
      <c r="AP37" s="173"/>
      <c r="AQ37" s="167"/>
      <c r="AR37" s="167"/>
      <c r="AS37" s="167"/>
      <c r="AT37" s="167"/>
      <c r="AU37" s="167"/>
      <c r="AV37" s="172"/>
      <c r="AW37" s="167"/>
      <c r="AX37" s="167"/>
      <c r="AY37" s="167"/>
      <c r="AZ37" s="173"/>
      <c r="BA37" s="167"/>
      <c r="BB37" s="167"/>
      <c r="BC37" s="167"/>
      <c r="BD37" s="167"/>
      <c r="BE37" s="167"/>
      <c r="BF37" s="172"/>
      <c r="BG37" s="167"/>
      <c r="BH37" s="167"/>
      <c r="BI37" s="167"/>
      <c r="BJ37" s="173"/>
      <c r="BK37" s="167"/>
      <c r="BL37" s="167"/>
      <c r="BM37" s="167"/>
      <c r="BN37" s="167"/>
      <c r="BO37" s="167"/>
      <c r="BP37" s="172"/>
      <c r="BQ37" s="167"/>
      <c r="BR37" s="167"/>
      <c r="BS37" s="167"/>
      <c r="BT37" s="167"/>
      <c r="BU37" s="177"/>
    </row>
    <row r="38" spans="1:73" ht="15" hidden="1" customHeight="1">
      <c r="A38" s="175"/>
      <c r="B38" s="193"/>
      <c r="C38" s="237" t="s">
        <v>22</v>
      </c>
      <c r="D38" s="218"/>
      <c r="E38" s="218"/>
      <c r="F38" s="218"/>
      <c r="G38" s="218"/>
      <c r="H38" s="218"/>
      <c r="I38" s="218"/>
      <c r="J38" s="218"/>
      <c r="K38" s="218"/>
      <c r="L38" s="218"/>
      <c r="M38" s="218"/>
      <c r="N38" s="218"/>
      <c r="O38" s="218"/>
      <c r="P38" s="218"/>
      <c r="Q38" s="218"/>
      <c r="R38" s="218"/>
      <c r="S38" s="218"/>
      <c r="T38" s="218"/>
      <c r="U38" s="225"/>
      <c r="V38" s="178"/>
      <c r="W38" s="167"/>
      <c r="X38" s="167"/>
      <c r="Y38" s="167"/>
      <c r="Z38" s="167"/>
      <c r="AA38" s="167"/>
      <c r="AB38" s="172"/>
      <c r="AC38" s="167"/>
      <c r="AD38" s="167"/>
      <c r="AE38" s="167"/>
      <c r="AF38" s="173"/>
      <c r="AG38" s="167"/>
      <c r="AH38" s="167"/>
      <c r="AI38" s="167"/>
      <c r="AJ38" s="167"/>
      <c r="AK38" s="167"/>
      <c r="AL38" s="172"/>
      <c r="AM38" s="167"/>
      <c r="AN38" s="167"/>
      <c r="AO38" s="167"/>
      <c r="AP38" s="173"/>
      <c r="AQ38" s="167"/>
      <c r="AR38" s="167"/>
      <c r="AS38" s="167"/>
      <c r="AT38" s="167"/>
      <c r="AU38" s="167"/>
      <c r="AV38" s="172"/>
      <c r="AW38" s="167"/>
      <c r="AX38" s="167"/>
      <c r="AY38" s="167"/>
      <c r="AZ38" s="173"/>
      <c r="BA38" s="167"/>
      <c r="BB38" s="167"/>
      <c r="BC38" s="167"/>
      <c r="BD38" s="167"/>
      <c r="BE38" s="167"/>
      <c r="BF38" s="172"/>
      <c r="BG38" s="167"/>
      <c r="BH38" s="167"/>
      <c r="BI38" s="167"/>
      <c r="BJ38" s="173"/>
      <c r="BK38" s="167"/>
      <c r="BL38" s="167"/>
      <c r="BM38" s="167"/>
      <c r="BN38" s="167"/>
      <c r="BO38" s="167"/>
      <c r="BP38" s="172"/>
      <c r="BQ38" s="167"/>
      <c r="BR38" s="167"/>
      <c r="BS38" s="167"/>
      <c r="BT38" s="167"/>
      <c r="BU38" s="177"/>
    </row>
    <row r="39" spans="1:73" ht="15" hidden="1" customHeight="1">
      <c r="A39" s="175"/>
      <c r="B39" s="193"/>
      <c r="C39" s="237" t="s">
        <v>446</v>
      </c>
      <c r="D39" s="218"/>
      <c r="E39" s="218"/>
      <c r="F39" s="218"/>
      <c r="G39" s="218"/>
      <c r="H39" s="218"/>
      <c r="I39" s="218"/>
      <c r="J39" s="218"/>
      <c r="K39" s="218"/>
      <c r="L39" s="218"/>
      <c r="M39" s="218"/>
      <c r="N39" s="218"/>
      <c r="O39" s="218"/>
      <c r="P39" s="218"/>
      <c r="Q39" s="218"/>
      <c r="R39" s="218"/>
      <c r="S39" s="218"/>
      <c r="T39" s="218"/>
      <c r="U39" s="225"/>
      <c r="V39" s="178"/>
      <c r="W39" s="167"/>
      <c r="X39" s="167"/>
      <c r="Y39" s="167"/>
      <c r="Z39" s="167"/>
      <c r="AA39" s="167"/>
      <c r="AB39" s="172"/>
      <c r="AC39" s="167"/>
      <c r="AD39" s="167"/>
      <c r="AE39" s="167"/>
      <c r="AF39" s="173"/>
      <c r="AG39" s="167"/>
      <c r="AH39" s="167"/>
      <c r="AI39" s="167"/>
      <c r="AJ39" s="167"/>
      <c r="AK39" s="167"/>
      <c r="AL39" s="172"/>
      <c r="AM39" s="167"/>
      <c r="AN39" s="167"/>
      <c r="AO39" s="167"/>
      <c r="AP39" s="173"/>
      <c r="AQ39" s="167"/>
      <c r="AR39" s="167"/>
      <c r="AS39" s="167"/>
      <c r="AT39" s="167"/>
      <c r="AU39" s="167"/>
      <c r="AV39" s="172"/>
      <c r="AW39" s="167"/>
      <c r="AX39" s="167"/>
      <c r="AY39" s="167"/>
      <c r="AZ39" s="173"/>
      <c r="BA39" s="167"/>
      <c r="BB39" s="167"/>
      <c r="BC39" s="167"/>
      <c r="BD39" s="167"/>
      <c r="BE39" s="167"/>
      <c r="BF39" s="172"/>
      <c r="BG39" s="167"/>
      <c r="BH39" s="167"/>
      <c r="BI39" s="167"/>
      <c r="BJ39" s="173"/>
      <c r="BK39" s="167"/>
      <c r="BL39" s="167"/>
      <c r="BM39" s="167"/>
      <c r="BN39" s="167"/>
      <c r="BO39" s="167"/>
      <c r="BP39" s="172"/>
      <c r="BQ39" s="167"/>
      <c r="BR39" s="167"/>
      <c r="BS39" s="167"/>
      <c r="BT39" s="167"/>
      <c r="BU39" s="177"/>
    </row>
    <row r="40" spans="1:73" ht="15" hidden="1" customHeight="1">
      <c r="A40" s="175"/>
      <c r="B40" s="193"/>
      <c r="C40" s="237" t="s">
        <v>24</v>
      </c>
      <c r="D40" s="218"/>
      <c r="E40" s="218"/>
      <c r="F40" s="218"/>
      <c r="G40" s="218"/>
      <c r="H40" s="218"/>
      <c r="I40" s="218"/>
      <c r="J40" s="218"/>
      <c r="K40" s="218"/>
      <c r="L40" s="218"/>
      <c r="M40" s="218"/>
      <c r="N40" s="218"/>
      <c r="O40" s="218"/>
      <c r="P40" s="218"/>
      <c r="Q40" s="218"/>
      <c r="R40" s="218"/>
      <c r="S40" s="218"/>
      <c r="T40" s="218"/>
      <c r="U40" s="225"/>
      <c r="V40" s="178"/>
      <c r="W40" s="167"/>
      <c r="X40" s="167"/>
      <c r="Y40" s="167"/>
      <c r="Z40" s="167"/>
      <c r="AA40" s="167"/>
      <c r="AB40" s="172"/>
      <c r="AC40" s="167"/>
      <c r="AD40" s="167"/>
      <c r="AE40" s="167"/>
      <c r="AF40" s="173"/>
      <c r="AG40" s="167"/>
      <c r="AH40" s="167"/>
      <c r="AI40" s="167"/>
      <c r="AJ40" s="167"/>
      <c r="AK40" s="167"/>
      <c r="AL40" s="172"/>
      <c r="AM40" s="167"/>
      <c r="AN40" s="167"/>
      <c r="AO40" s="167"/>
      <c r="AP40" s="173"/>
      <c r="AQ40" s="167"/>
      <c r="AR40" s="167"/>
      <c r="AS40" s="167"/>
      <c r="AT40" s="167"/>
      <c r="AU40" s="167"/>
      <c r="AV40" s="172"/>
      <c r="AW40" s="167"/>
      <c r="AX40" s="167"/>
      <c r="AY40" s="167"/>
      <c r="AZ40" s="173"/>
      <c r="BA40" s="167"/>
      <c r="BB40" s="167"/>
      <c r="BC40" s="167"/>
      <c r="BD40" s="167"/>
      <c r="BE40" s="167"/>
      <c r="BF40" s="172"/>
      <c r="BG40" s="167"/>
      <c r="BH40" s="167"/>
      <c r="BI40" s="167"/>
      <c r="BJ40" s="173"/>
      <c r="BK40" s="167"/>
      <c r="BL40" s="167"/>
      <c r="BM40" s="167"/>
      <c r="BN40" s="167"/>
      <c r="BO40" s="167"/>
      <c r="BP40" s="172"/>
      <c r="BQ40" s="167"/>
      <c r="BR40" s="167"/>
      <c r="BS40" s="167"/>
      <c r="BT40" s="167"/>
      <c r="BU40" s="177"/>
    </row>
    <row r="41" spans="1:73" ht="15" hidden="1" customHeight="1">
      <c r="A41" s="175"/>
      <c r="B41" s="193"/>
      <c r="C41" s="237" t="s">
        <v>25</v>
      </c>
      <c r="D41" s="218"/>
      <c r="E41" s="218"/>
      <c r="F41" s="218"/>
      <c r="G41" s="218"/>
      <c r="H41" s="218"/>
      <c r="I41" s="218"/>
      <c r="J41" s="218"/>
      <c r="K41" s="218"/>
      <c r="L41" s="218"/>
      <c r="M41" s="218"/>
      <c r="N41" s="218"/>
      <c r="O41" s="218"/>
      <c r="P41" s="218"/>
      <c r="Q41" s="218"/>
      <c r="R41" s="218"/>
      <c r="S41" s="218"/>
      <c r="T41" s="218"/>
      <c r="U41" s="225"/>
      <c r="V41" s="178"/>
      <c r="W41" s="167"/>
      <c r="X41" s="167"/>
      <c r="Y41" s="167"/>
      <c r="Z41" s="167"/>
      <c r="AA41" s="167"/>
      <c r="AB41" s="172"/>
      <c r="AC41" s="167"/>
      <c r="AD41" s="167"/>
      <c r="AE41" s="167"/>
      <c r="AF41" s="173"/>
      <c r="AG41" s="167"/>
      <c r="AH41" s="167"/>
      <c r="AI41" s="167"/>
      <c r="AJ41" s="167"/>
      <c r="AK41" s="167"/>
      <c r="AL41" s="172"/>
      <c r="AM41" s="167"/>
      <c r="AN41" s="167"/>
      <c r="AO41" s="167"/>
      <c r="AP41" s="173"/>
      <c r="AQ41" s="167"/>
      <c r="AR41" s="167"/>
      <c r="AS41" s="167"/>
      <c r="AT41" s="167"/>
      <c r="AU41" s="167"/>
      <c r="AV41" s="172"/>
      <c r="AW41" s="167"/>
      <c r="AX41" s="167"/>
      <c r="AY41" s="167"/>
      <c r="AZ41" s="173"/>
      <c r="BA41" s="167"/>
      <c r="BB41" s="167"/>
      <c r="BC41" s="167"/>
      <c r="BD41" s="167"/>
      <c r="BE41" s="167"/>
      <c r="BF41" s="172"/>
      <c r="BG41" s="167"/>
      <c r="BH41" s="167"/>
      <c r="BI41" s="167"/>
      <c r="BJ41" s="173"/>
      <c r="BK41" s="167"/>
      <c r="BL41" s="167"/>
      <c r="BM41" s="167"/>
      <c r="BN41" s="167"/>
      <c r="BO41" s="167"/>
      <c r="BP41" s="172"/>
      <c r="BQ41" s="167"/>
      <c r="BR41" s="167"/>
      <c r="BS41" s="167"/>
      <c r="BT41" s="167"/>
      <c r="BU41" s="177"/>
    </row>
    <row r="42" spans="1:73" ht="15" hidden="1" customHeight="1">
      <c r="A42" s="175"/>
      <c r="B42" s="193"/>
      <c r="C42" s="237" t="s">
        <v>174</v>
      </c>
      <c r="D42" s="218"/>
      <c r="E42" s="218"/>
      <c r="F42" s="218"/>
      <c r="G42" s="218"/>
      <c r="H42" s="218"/>
      <c r="I42" s="218"/>
      <c r="J42" s="218"/>
      <c r="K42" s="218"/>
      <c r="L42" s="218"/>
      <c r="M42" s="218"/>
      <c r="N42" s="218"/>
      <c r="O42" s="218"/>
      <c r="P42" s="218"/>
      <c r="Q42" s="218"/>
      <c r="R42" s="218"/>
      <c r="S42" s="218"/>
      <c r="T42" s="218"/>
      <c r="U42" s="225"/>
      <c r="V42" s="178"/>
      <c r="W42" s="167"/>
      <c r="X42" s="167"/>
      <c r="Y42" s="167"/>
      <c r="Z42" s="167"/>
      <c r="AA42" s="167"/>
      <c r="AB42" s="172"/>
      <c r="AC42" s="167"/>
      <c r="AD42" s="167"/>
      <c r="AE42" s="167"/>
      <c r="AF42" s="173"/>
      <c r="AG42" s="167"/>
      <c r="AH42" s="167"/>
      <c r="AI42" s="167"/>
      <c r="AJ42" s="167"/>
      <c r="AK42" s="167"/>
      <c r="AL42" s="172"/>
      <c r="AM42" s="167"/>
      <c r="AN42" s="167"/>
      <c r="AO42" s="167"/>
      <c r="AP42" s="173"/>
      <c r="AQ42" s="167"/>
      <c r="AR42" s="167"/>
      <c r="AS42" s="167"/>
      <c r="AT42" s="167"/>
      <c r="AU42" s="167"/>
      <c r="AV42" s="172"/>
      <c r="AW42" s="167"/>
      <c r="AX42" s="167"/>
      <c r="AY42" s="167"/>
      <c r="AZ42" s="173"/>
      <c r="BA42" s="167"/>
      <c r="BB42" s="167"/>
      <c r="BC42" s="167"/>
      <c r="BD42" s="167"/>
      <c r="BE42" s="167"/>
      <c r="BF42" s="172"/>
      <c r="BG42" s="167"/>
      <c r="BH42" s="167"/>
      <c r="BI42" s="167"/>
      <c r="BJ42" s="173"/>
      <c r="BK42" s="167"/>
      <c r="BL42" s="167"/>
      <c r="BM42" s="167"/>
      <c r="BN42" s="167"/>
      <c r="BO42" s="167"/>
      <c r="BP42" s="172"/>
      <c r="BQ42" s="167"/>
      <c r="BR42" s="167"/>
      <c r="BS42" s="167"/>
      <c r="BT42" s="167"/>
      <c r="BU42" s="177"/>
    </row>
    <row r="43" spans="1:73" ht="15" hidden="1" customHeight="1">
      <c r="A43" s="175"/>
      <c r="B43" s="193"/>
      <c r="C43" s="237"/>
      <c r="D43" s="218"/>
      <c r="E43" s="218"/>
      <c r="F43" s="218"/>
      <c r="G43" s="218"/>
      <c r="H43" s="218"/>
      <c r="I43" s="218"/>
      <c r="J43" s="218"/>
      <c r="K43" s="218"/>
      <c r="L43" s="218"/>
      <c r="M43" s="218"/>
      <c r="N43" s="218"/>
      <c r="O43" s="218"/>
      <c r="P43" s="218"/>
      <c r="Q43" s="218"/>
      <c r="R43" s="218"/>
      <c r="S43" s="218"/>
      <c r="T43" s="218"/>
      <c r="U43" s="225"/>
      <c r="V43" s="178"/>
      <c r="W43" s="167"/>
      <c r="X43" s="167"/>
      <c r="Y43" s="167"/>
      <c r="Z43" s="167"/>
      <c r="AA43" s="167"/>
      <c r="AB43" s="172"/>
      <c r="AC43" s="167"/>
      <c r="AD43" s="167"/>
      <c r="AE43" s="167"/>
      <c r="AF43" s="173"/>
      <c r="AG43" s="167"/>
      <c r="AH43" s="167"/>
      <c r="AI43" s="167"/>
      <c r="AJ43" s="167"/>
      <c r="AK43" s="167"/>
      <c r="AL43" s="172"/>
      <c r="AM43" s="167"/>
      <c r="AN43" s="167"/>
      <c r="AO43" s="167"/>
      <c r="AP43" s="173"/>
      <c r="AQ43" s="167"/>
      <c r="AR43" s="167"/>
      <c r="AS43" s="167"/>
      <c r="AT43" s="167"/>
      <c r="AU43" s="167"/>
      <c r="AV43" s="172"/>
      <c r="AW43" s="167"/>
      <c r="AX43" s="167"/>
      <c r="AY43" s="167"/>
      <c r="AZ43" s="173"/>
      <c r="BA43" s="167"/>
      <c r="BB43" s="167"/>
      <c r="BC43" s="167"/>
      <c r="BD43" s="167"/>
      <c r="BE43" s="167"/>
      <c r="BF43" s="172"/>
      <c r="BG43" s="167"/>
      <c r="BH43" s="167"/>
      <c r="BI43" s="167"/>
      <c r="BJ43" s="173"/>
      <c r="BK43" s="167"/>
      <c r="BL43" s="167"/>
      <c r="BM43" s="167"/>
      <c r="BN43" s="167"/>
      <c r="BO43" s="167"/>
      <c r="BP43" s="172"/>
      <c r="BQ43" s="167"/>
      <c r="BR43" s="167"/>
      <c r="BS43" s="167"/>
      <c r="BT43" s="167"/>
      <c r="BU43" s="177"/>
    </row>
    <row r="44" spans="1:73" ht="15" hidden="1" customHeight="1">
      <c r="A44" s="175"/>
      <c r="B44" s="193"/>
      <c r="C44" s="237"/>
      <c r="D44" s="218"/>
      <c r="E44" s="218"/>
      <c r="F44" s="218"/>
      <c r="G44" s="218"/>
      <c r="H44" s="218"/>
      <c r="I44" s="218"/>
      <c r="J44" s="218"/>
      <c r="K44" s="218"/>
      <c r="L44" s="218"/>
      <c r="M44" s="218"/>
      <c r="N44" s="218"/>
      <c r="O44" s="218"/>
      <c r="P44" s="218"/>
      <c r="Q44" s="218"/>
      <c r="R44" s="218"/>
      <c r="S44" s="218"/>
      <c r="T44" s="218"/>
      <c r="U44" s="225"/>
      <c r="V44" s="178"/>
      <c r="W44" s="167"/>
      <c r="X44" s="167"/>
      <c r="Y44" s="167"/>
      <c r="Z44" s="167"/>
      <c r="AA44" s="167"/>
      <c r="AB44" s="172"/>
      <c r="AC44" s="167"/>
      <c r="AD44" s="167"/>
      <c r="AE44" s="167"/>
      <c r="AF44" s="173"/>
      <c r="AG44" s="167"/>
      <c r="AH44" s="167"/>
      <c r="AI44" s="167"/>
      <c r="AJ44" s="167"/>
      <c r="AK44" s="167"/>
      <c r="AL44" s="172"/>
      <c r="AM44" s="167"/>
      <c r="AN44" s="167"/>
      <c r="AO44" s="167"/>
      <c r="AP44" s="173"/>
      <c r="AQ44" s="167"/>
      <c r="AR44" s="167"/>
      <c r="AS44" s="167"/>
      <c r="AT44" s="167"/>
      <c r="AU44" s="167"/>
      <c r="AV44" s="172"/>
      <c r="AW44" s="167"/>
      <c r="AX44" s="167"/>
      <c r="AY44" s="167"/>
      <c r="AZ44" s="173"/>
      <c r="BA44" s="167"/>
      <c r="BB44" s="167"/>
      <c r="BC44" s="167"/>
      <c r="BD44" s="167"/>
      <c r="BE44" s="167"/>
      <c r="BF44" s="172"/>
      <c r="BG44" s="167"/>
      <c r="BH44" s="167"/>
      <c r="BI44" s="167"/>
      <c r="BJ44" s="173"/>
      <c r="BK44" s="167"/>
      <c r="BL44" s="167"/>
      <c r="BM44" s="167"/>
      <c r="BN44" s="167"/>
      <c r="BO44" s="167"/>
      <c r="BP44" s="172"/>
      <c r="BQ44" s="167"/>
      <c r="BR44" s="167"/>
      <c r="BS44" s="167"/>
      <c r="BT44" s="167"/>
      <c r="BU44" s="177"/>
    </row>
    <row r="45" spans="1:73" ht="15" hidden="1" customHeight="1">
      <c r="A45" s="175"/>
      <c r="B45" s="193"/>
      <c r="C45" s="237"/>
      <c r="D45" s="218"/>
      <c r="E45" s="218"/>
      <c r="F45" s="218"/>
      <c r="G45" s="218"/>
      <c r="H45" s="218"/>
      <c r="I45" s="218"/>
      <c r="J45" s="218"/>
      <c r="K45" s="218"/>
      <c r="L45" s="218"/>
      <c r="M45" s="218"/>
      <c r="N45" s="218"/>
      <c r="O45" s="218"/>
      <c r="P45" s="218"/>
      <c r="Q45" s="218"/>
      <c r="R45" s="218"/>
      <c r="S45" s="218"/>
      <c r="T45" s="218"/>
      <c r="U45" s="225"/>
      <c r="V45" s="178"/>
      <c r="W45" s="167"/>
      <c r="X45" s="167"/>
      <c r="Y45" s="167"/>
      <c r="Z45" s="167"/>
      <c r="AA45" s="167"/>
      <c r="AB45" s="172"/>
      <c r="AC45" s="167"/>
      <c r="AD45" s="167"/>
      <c r="AE45" s="167"/>
      <c r="AF45" s="173"/>
      <c r="AG45" s="167"/>
      <c r="AH45" s="167"/>
      <c r="AI45" s="167"/>
      <c r="AJ45" s="167"/>
      <c r="AK45" s="167"/>
      <c r="AL45" s="172"/>
      <c r="AM45" s="167"/>
      <c r="AN45" s="167"/>
      <c r="AO45" s="167"/>
      <c r="AP45" s="173"/>
      <c r="AQ45" s="167"/>
      <c r="AR45" s="167"/>
      <c r="AS45" s="167"/>
      <c r="AT45" s="167"/>
      <c r="AU45" s="167"/>
      <c r="AV45" s="172"/>
      <c r="AW45" s="167"/>
      <c r="AX45" s="167"/>
      <c r="AY45" s="167"/>
      <c r="AZ45" s="173"/>
      <c r="BA45" s="167"/>
      <c r="BB45" s="167"/>
      <c r="BC45" s="167"/>
      <c r="BD45" s="167"/>
      <c r="BE45" s="167"/>
      <c r="BF45" s="172"/>
      <c r="BG45" s="167"/>
      <c r="BH45" s="167"/>
      <c r="BI45" s="167"/>
      <c r="BJ45" s="173"/>
      <c r="BK45" s="167"/>
      <c r="BL45" s="167"/>
      <c r="BM45" s="167"/>
      <c r="BN45" s="167"/>
      <c r="BO45" s="167"/>
      <c r="BP45" s="172"/>
      <c r="BQ45" s="167"/>
      <c r="BR45" s="167"/>
      <c r="BS45" s="167"/>
      <c r="BT45" s="167"/>
      <c r="BU45" s="177"/>
    </row>
    <row r="46" spans="1:73" ht="15" hidden="1" customHeight="1">
      <c r="A46" s="175"/>
      <c r="B46" s="193"/>
      <c r="C46" s="237"/>
      <c r="D46" s="218"/>
      <c r="E46" s="218"/>
      <c r="F46" s="218"/>
      <c r="G46" s="218"/>
      <c r="H46" s="218"/>
      <c r="I46" s="218"/>
      <c r="J46" s="218"/>
      <c r="K46" s="218"/>
      <c r="L46" s="218"/>
      <c r="M46" s="218"/>
      <c r="N46" s="218"/>
      <c r="O46" s="218"/>
      <c r="P46" s="218"/>
      <c r="Q46" s="218"/>
      <c r="R46" s="218"/>
      <c r="S46" s="218"/>
      <c r="T46" s="218"/>
      <c r="U46" s="225"/>
      <c r="V46" s="178"/>
      <c r="W46" s="167"/>
      <c r="X46" s="167"/>
      <c r="Y46" s="167"/>
      <c r="Z46" s="167"/>
      <c r="AA46" s="167"/>
      <c r="AB46" s="172"/>
      <c r="AC46" s="167"/>
      <c r="AD46" s="167"/>
      <c r="AE46" s="167"/>
      <c r="AF46" s="173"/>
      <c r="AG46" s="167"/>
      <c r="AH46" s="167"/>
      <c r="AI46" s="167"/>
      <c r="AJ46" s="167"/>
      <c r="AK46" s="167"/>
      <c r="AL46" s="172"/>
      <c r="AM46" s="167"/>
      <c r="AN46" s="167"/>
      <c r="AO46" s="167"/>
      <c r="AP46" s="173"/>
      <c r="AQ46" s="167"/>
      <c r="AR46" s="167"/>
      <c r="AS46" s="167"/>
      <c r="AT46" s="167"/>
      <c r="AU46" s="167"/>
      <c r="AV46" s="172"/>
      <c r="AW46" s="167"/>
      <c r="AX46" s="167"/>
      <c r="AY46" s="167"/>
      <c r="AZ46" s="173"/>
      <c r="BA46" s="167"/>
      <c r="BB46" s="167"/>
      <c r="BC46" s="167"/>
      <c r="BD46" s="167"/>
      <c r="BE46" s="167"/>
      <c r="BF46" s="172"/>
      <c r="BG46" s="167"/>
      <c r="BH46" s="167"/>
      <c r="BI46" s="167"/>
      <c r="BJ46" s="173"/>
      <c r="BK46" s="167"/>
      <c r="BL46" s="167"/>
      <c r="BM46" s="167"/>
      <c r="BN46" s="167"/>
      <c r="BO46" s="167"/>
      <c r="BP46" s="172"/>
      <c r="BQ46" s="167"/>
      <c r="BR46" s="167"/>
      <c r="BS46" s="167"/>
      <c r="BT46" s="167"/>
      <c r="BU46" s="177"/>
    </row>
    <row r="47" spans="1:73" ht="42" customHeight="1" thickTop="1" thickBot="1">
      <c r="A47" s="228" t="s">
        <v>484</v>
      </c>
      <c r="B47" s="203" t="s">
        <v>447</v>
      </c>
      <c r="C47" s="238"/>
      <c r="D47" s="219">
        <f>SDGｓマトリクス!AL53</f>
        <v>0</v>
      </c>
      <c r="E47" s="219">
        <f>SDGｓマトリクス!AM53</f>
        <v>0</v>
      </c>
      <c r="F47" s="219">
        <f>SDGｓマトリクス!AN53</f>
        <v>0</v>
      </c>
      <c r="G47" s="219">
        <f>SDGｓマトリクス!AO53</f>
        <v>0</v>
      </c>
      <c r="H47" s="219">
        <f>SDGｓマトリクス!AP53</f>
        <v>0</v>
      </c>
      <c r="I47" s="219">
        <f>SDGｓマトリクス!AQ53</f>
        <v>0</v>
      </c>
      <c r="J47" s="219">
        <f>SDGｓマトリクス!AR53</f>
        <v>0</v>
      </c>
      <c r="K47" s="219">
        <f>SDGｓマトリクス!AS53</f>
        <v>0</v>
      </c>
      <c r="L47" s="219">
        <f>SDGｓマトリクス!AT53</f>
        <v>0</v>
      </c>
      <c r="M47" s="219">
        <f>SDGｓマトリクス!AU53</f>
        <v>0</v>
      </c>
      <c r="N47" s="219">
        <f>SDGｓマトリクス!AV53</f>
        <v>0</v>
      </c>
      <c r="O47" s="219">
        <f>SDGｓマトリクス!AW53</f>
        <v>0</v>
      </c>
      <c r="P47" s="219">
        <f>SDGｓマトリクス!AX53</f>
        <v>0</v>
      </c>
      <c r="Q47" s="219">
        <f>SDGｓマトリクス!AY53</f>
        <v>0</v>
      </c>
      <c r="R47" s="219">
        <f>SDGｓマトリクス!AZ53</f>
        <v>0</v>
      </c>
      <c r="S47" s="219">
        <f>SDGｓマトリクス!BA53</f>
        <v>0</v>
      </c>
      <c r="T47" s="219">
        <f>SDGｓマトリクス!BB53</f>
        <v>0</v>
      </c>
      <c r="U47" s="222">
        <f>SDGｓマトリクス!AI53</f>
        <v>0</v>
      </c>
      <c r="V47" s="178"/>
      <c r="W47" s="167"/>
      <c r="X47" s="167"/>
      <c r="Y47" s="167"/>
      <c r="Z47" s="167"/>
      <c r="AA47" s="167"/>
      <c r="AB47" s="172"/>
      <c r="AC47" s="167"/>
      <c r="AD47" s="167"/>
      <c r="AE47" s="167"/>
      <c r="AF47" s="173"/>
      <c r="AG47" s="167"/>
      <c r="AH47" s="167"/>
      <c r="AI47" s="167"/>
      <c r="AJ47" s="167"/>
      <c r="AK47" s="167"/>
      <c r="AL47" s="172"/>
      <c r="AM47" s="167"/>
      <c r="AN47" s="167"/>
      <c r="AO47" s="167"/>
      <c r="AP47" s="173"/>
      <c r="AQ47" s="167"/>
      <c r="AR47" s="167"/>
      <c r="AS47" s="167"/>
      <c r="AT47" s="167"/>
      <c r="AU47" s="167"/>
      <c r="AV47" s="172"/>
      <c r="AW47" s="167"/>
      <c r="AX47" s="167"/>
      <c r="AY47" s="167"/>
      <c r="AZ47" s="173"/>
      <c r="BA47" s="167"/>
      <c r="BB47" s="167"/>
      <c r="BC47" s="167"/>
      <c r="BD47" s="167"/>
      <c r="BE47" s="167"/>
      <c r="BF47" s="172"/>
      <c r="BG47" s="167"/>
      <c r="BH47" s="167"/>
      <c r="BI47" s="167"/>
      <c r="BJ47" s="173"/>
      <c r="BK47" s="167"/>
      <c r="BL47" s="167"/>
      <c r="BM47" s="167"/>
      <c r="BN47" s="167"/>
      <c r="BO47" s="167"/>
      <c r="BP47" s="172"/>
      <c r="BQ47" s="167"/>
      <c r="BR47" s="167"/>
      <c r="BS47" s="167"/>
      <c r="BT47" s="167"/>
      <c r="BU47" s="199"/>
    </row>
    <row r="48" spans="1:73" ht="15" hidden="1" customHeight="1">
      <c r="A48" s="175"/>
      <c r="B48" s="195"/>
      <c r="C48" s="235" t="s">
        <v>396</v>
      </c>
      <c r="D48" s="215">
        <f>SDGｓマトリクス!AL53</f>
        <v>0</v>
      </c>
      <c r="E48" s="215">
        <f>SDGｓマトリクス!AM53</f>
        <v>0</v>
      </c>
      <c r="F48" s="215">
        <f>SDGｓマトリクス!AN53</f>
        <v>0</v>
      </c>
      <c r="G48" s="215">
        <f>SDGｓマトリクス!AO53</f>
        <v>0</v>
      </c>
      <c r="H48" s="215">
        <f>SDGｓマトリクス!AP53</f>
        <v>0</v>
      </c>
      <c r="I48" s="215">
        <f>SDGｓマトリクス!AQ53</f>
        <v>0</v>
      </c>
      <c r="J48" s="215">
        <f>SDGｓマトリクス!AR53</f>
        <v>0</v>
      </c>
      <c r="K48" s="215">
        <f>SDGｓマトリクス!AS53</f>
        <v>0</v>
      </c>
      <c r="L48" s="215">
        <f>SDGｓマトリクス!AT53</f>
        <v>0</v>
      </c>
      <c r="M48" s="215">
        <f>SDGｓマトリクス!AU53</f>
        <v>0</v>
      </c>
      <c r="N48" s="215">
        <f>SDGｓマトリクス!AV53</f>
        <v>0</v>
      </c>
      <c r="O48" s="215">
        <f>SDGｓマトリクス!AW53</f>
        <v>0</v>
      </c>
      <c r="P48" s="215">
        <f>SDGｓマトリクス!AX53</f>
        <v>0</v>
      </c>
      <c r="Q48" s="215">
        <f>SDGｓマトリクス!AY53</f>
        <v>0</v>
      </c>
      <c r="R48" s="215">
        <f>SDGｓマトリクス!AZ53</f>
        <v>0</v>
      </c>
      <c r="S48" s="215">
        <f>SDGｓマトリクス!BA53</f>
        <v>0</v>
      </c>
      <c r="T48" s="215">
        <f>SDGｓマトリクス!BB53</f>
        <v>0</v>
      </c>
      <c r="U48" s="223"/>
      <c r="V48" s="178"/>
      <c r="W48" s="167"/>
      <c r="X48" s="167"/>
      <c r="Y48" s="167"/>
      <c r="Z48" s="167"/>
      <c r="AA48" s="167"/>
      <c r="AB48" s="172"/>
      <c r="AC48" s="167"/>
      <c r="AD48" s="167"/>
      <c r="AE48" s="167"/>
      <c r="AF48" s="173"/>
      <c r="AG48" s="167"/>
      <c r="AH48" s="167"/>
      <c r="AI48" s="167"/>
      <c r="AJ48" s="167"/>
      <c r="AK48" s="167"/>
      <c r="AL48" s="172"/>
      <c r="AM48" s="167"/>
      <c r="AN48" s="167"/>
      <c r="AO48" s="167"/>
      <c r="AP48" s="173"/>
      <c r="AQ48" s="167"/>
      <c r="AR48" s="167"/>
      <c r="AS48" s="167"/>
      <c r="AT48" s="167"/>
      <c r="AU48" s="167"/>
      <c r="AV48" s="172"/>
      <c r="AW48" s="167"/>
      <c r="AX48" s="167"/>
      <c r="AY48" s="167"/>
      <c r="AZ48" s="173"/>
      <c r="BA48" s="167"/>
      <c r="BB48" s="167"/>
      <c r="BC48" s="167"/>
      <c r="BD48" s="167"/>
      <c r="BE48" s="167"/>
      <c r="BF48" s="172"/>
      <c r="BG48" s="167"/>
      <c r="BH48" s="167"/>
      <c r="BI48" s="167"/>
      <c r="BJ48" s="173"/>
      <c r="BK48" s="167"/>
      <c r="BL48" s="167"/>
      <c r="BM48" s="167"/>
      <c r="BN48" s="167"/>
      <c r="BO48" s="167"/>
      <c r="BP48" s="172"/>
      <c r="BQ48" s="167"/>
      <c r="BR48" s="167"/>
      <c r="BS48" s="167"/>
      <c r="BT48" s="167"/>
      <c r="BU48" s="177"/>
    </row>
    <row r="49" spans="1:73" ht="15" hidden="1" customHeight="1">
      <c r="A49" s="175"/>
      <c r="B49" s="195"/>
      <c r="C49" s="235" t="s">
        <v>26</v>
      </c>
      <c r="D49" s="215">
        <f>SDGｓマトリクス!AL54</f>
        <v>0</v>
      </c>
      <c r="E49" s="215">
        <f>SDGｓマトリクス!AM54</f>
        <v>0</v>
      </c>
      <c r="F49" s="215">
        <f>SDGｓマトリクス!AN54</f>
        <v>0</v>
      </c>
      <c r="G49" s="215">
        <f>SDGｓマトリクス!AO54</f>
        <v>0</v>
      </c>
      <c r="H49" s="215">
        <f>SDGｓマトリクス!AP54</f>
        <v>0</v>
      </c>
      <c r="I49" s="215">
        <f>SDGｓマトリクス!AQ54</f>
        <v>0</v>
      </c>
      <c r="J49" s="215">
        <f>SDGｓマトリクス!AR54</f>
        <v>0</v>
      </c>
      <c r="K49" s="215">
        <f>SDGｓマトリクス!AS54</f>
        <v>0</v>
      </c>
      <c r="L49" s="215">
        <f>SDGｓマトリクス!AT54</f>
        <v>0</v>
      </c>
      <c r="M49" s="215">
        <f>SDGｓマトリクス!AU54</f>
        <v>0</v>
      </c>
      <c r="N49" s="215">
        <f>SDGｓマトリクス!AV54</f>
        <v>0</v>
      </c>
      <c r="O49" s="215">
        <f>SDGｓマトリクス!AW54</f>
        <v>0</v>
      </c>
      <c r="P49" s="215">
        <f>SDGｓマトリクス!AX54</f>
        <v>0</v>
      </c>
      <c r="Q49" s="215">
        <f>SDGｓマトリクス!AY54</f>
        <v>0</v>
      </c>
      <c r="R49" s="215">
        <f>SDGｓマトリクス!AZ54</f>
        <v>0</v>
      </c>
      <c r="S49" s="215">
        <f>SDGｓマトリクス!BA54</f>
        <v>0</v>
      </c>
      <c r="T49" s="215">
        <f>SDGｓマトリクス!BB54</f>
        <v>0</v>
      </c>
      <c r="U49" s="223"/>
      <c r="V49" s="178"/>
      <c r="W49" s="167"/>
      <c r="X49" s="167"/>
      <c r="Y49" s="167"/>
      <c r="Z49" s="167"/>
      <c r="AA49" s="167"/>
      <c r="AB49" s="172"/>
      <c r="AC49" s="167"/>
      <c r="AD49" s="167"/>
      <c r="AE49" s="167"/>
      <c r="AF49" s="173"/>
      <c r="AG49" s="167"/>
      <c r="AH49" s="167"/>
      <c r="AI49" s="167"/>
      <c r="AJ49" s="167"/>
      <c r="AK49" s="167"/>
      <c r="AL49" s="172"/>
      <c r="AM49" s="167"/>
      <c r="AN49" s="167"/>
      <c r="AO49" s="167"/>
      <c r="AP49" s="173"/>
      <c r="AQ49" s="167"/>
      <c r="AR49" s="167"/>
      <c r="AS49" s="167"/>
      <c r="AT49" s="167"/>
      <c r="AU49" s="167"/>
      <c r="AV49" s="172"/>
      <c r="AW49" s="167"/>
      <c r="AX49" s="167"/>
      <c r="AY49" s="167"/>
      <c r="AZ49" s="173"/>
      <c r="BA49" s="167"/>
      <c r="BB49" s="167"/>
      <c r="BC49" s="167"/>
      <c r="BD49" s="167"/>
      <c r="BE49" s="167"/>
      <c r="BF49" s="172"/>
      <c r="BG49" s="167"/>
      <c r="BH49" s="167"/>
      <c r="BI49" s="167"/>
      <c r="BJ49" s="173"/>
      <c r="BK49" s="167"/>
      <c r="BL49" s="167"/>
      <c r="BM49" s="167"/>
      <c r="BN49" s="167"/>
      <c r="BO49" s="167"/>
      <c r="BP49" s="172"/>
      <c r="BQ49" s="167"/>
      <c r="BR49" s="167"/>
      <c r="BS49" s="167"/>
      <c r="BT49" s="167"/>
      <c r="BU49" s="177"/>
    </row>
    <row r="50" spans="1:73" ht="15" hidden="1" customHeight="1">
      <c r="A50" s="175"/>
      <c r="B50" s="195"/>
      <c r="C50" s="235" t="s">
        <v>27</v>
      </c>
      <c r="D50" s="215">
        <f>SDGｓマトリクス!AL55</f>
        <v>0</v>
      </c>
      <c r="E50" s="215">
        <f>SDGｓマトリクス!AM55</f>
        <v>0</v>
      </c>
      <c r="F50" s="215">
        <f>SDGｓマトリクス!AN55</f>
        <v>0</v>
      </c>
      <c r="G50" s="215">
        <f>SDGｓマトリクス!AO55</f>
        <v>0</v>
      </c>
      <c r="H50" s="215">
        <f>SDGｓマトリクス!AP55</f>
        <v>0</v>
      </c>
      <c r="I50" s="215">
        <f>SDGｓマトリクス!AQ55</f>
        <v>0</v>
      </c>
      <c r="J50" s="215">
        <f>SDGｓマトリクス!AR55</f>
        <v>0</v>
      </c>
      <c r="K50" s="215">
        <f>SDGｓマトリクス!AS55</f>
        <v>0</v>
      </c>
      <c r="L50" s="215">
        <f>SDGｓマトリクス!AT55</f>
        <v>0</v>
      </c>
      <c r="M50" s="215">
        <f>SDGｓマトリクス!AU55</f>
        <v>0</v>
      </c>
      <c r="N50" s="215">
        <f>SDGｓマトリクス!AV55</f>
        <v>0</v>
      </c>
      <c r="O50" s="215">
        <f>SDGｓマトリクス!AW55</f>
        <v>0</v>
      </c>
      <c r="P50" s="215">
        <f>SDGｓマトリクス!AX55</f>
        <v>0</v>
      </c>
      <c r="Q50" s="215">
        <f>SDGｓマトリクス!AY55</f>
        <v>0</v>
      </c>
      <c r="R50" s="215">
        <f>SDGｓマトリクス!AZ55</f>
        <v>0</v>
      </c>
      <c r="S50" s="215">
        <f>SDGｓマトリクス!BA55</f>
        <v>0</v>
      </c>
      <c r="T50" s="215">
        <f>SDGｓマトリクス!BB55</f>
        <v>0</v>
      </c>
      <c r="U50" s="223"/>
      <c r="V50" s="178"/>
      <c r="W50" s="167"/>
      <c r="X50" s="167"/>
      <c r="Y50" s="167"/>
      <c r="Z50" s="167"/>
      <c r="AA50" s="167"/>
      <c r="AB50" s="172"/>
      <c r="AC50" s="167"/>
      <c r="AD50" s="167"/>
      <c r="AE50" s="167"/>
      <c r="AF50" s="173"/>
      <c r="AG50" s="167"/>
      <c r="AH50" s="167"/>
      <c r="AI50" s="167"/>
      <c r="AJ50" s="167"/>
      <c r="AK50" s="167"/>
      <c r="AL50" s="172"/>
      <c r="AM50" s="167"/>
      <c r="AN50" s="167"/>
      <c r="AO50" s="167"/>
      <c r="AP50" s="173"/>
      <c r="AQ50" s="167"/>
      <c r="AR50" s="167"/>
      <c r="AS50" s="167"/>
      <c r="AT50" s="167"/>
      <c r="AU50" s="167"/>
      <c r="AV50" s="172"/>
      <c r="AW50" s="167"/>
      <c r="AX50" s="167"/>
      <c r="AY50" s="167"/>
      <c r="AZ50" s="173"/>
      <c r="BA50" s="167"/>
      <c r="BB50" s="167"/>
      <c r="BC50" s="167"/>
      <c r="BD50" s="167"/>
      <c r="BE50" s="167"/>
      <c r="BF50" s="172"/>
      <c r="BG50" s="167"/>
      <c r="BH50" s="167"/>
      <c r="BI50" s="167"/>
      <c r="BJ50" s="173"/>
      <c r="BK50" s="167"/>
      <c r="BL50" s="167"/>
      <c r="BM50" s="167"/>
      <c r="BN50" s="167"/>
      <c r="BO50" s="167"/>
      <c r="BP50" s="172"/>
      <c r="BQ50" s="167"/>
      <c r="BR50" s="167"/>
      <c r="BS50" s="167"/>
      <c r="BT50" s="167"/>
      <c r="BU50" s="177"/>
    </row>
    <row r="51" spans="1:73" ht="15" hidden="1" customHeight="1">
      <c r="A51" s="175"/>
      <c r="B51" s="195"/>
      <c r="C51" s="235" t="s">
        <v>28</v>
      </c>
      <c r="D51" s="215">
        <f>SDGｓマトリクス!AL56</f>
        <v>0</v>
      </c>
      <c r="E51" s="215">
        <f>SDGｓマトリクス!AM56</f>
        <v>0</v>
      </c>
      <c r="F51" s="215">
        <f>SDGｓマトリクス!AN56</f>
        <v>0</v>
      </c>
      <c r="G51" s="215">
        <f>SDGｓマトリクス!AO56</f>
        <v>0</v>
      </c>
      <c r="H51" s="215">
        <f>SDGｓマトリクス!AP56</f>
        <v>0</v>
      </c>
      <c r="I51" s="215">
        <f>SDGｓマトリクス!AQ56</f>
        <v>0</v>
      </c>
      <c r="J51" s="215">
        <f>SDGｓマトリクス!AR56</f>
        <v>0</v>
      </c>
      <c r="K51" s="215">
        <f>SDGｓマトリクス!AS56</f>
        <v>0</v>
      </c>
      <c r="L51" s="215">
        <f>SDGｓマトリクス!AT56</f>
        <v>0</v>
      </c>
      <c r="M51" s="215">
        <f>SDGｓマトリクス!AU56</f>
        <v>0</v>
      </c>
      <c r="N51" s="215">
        <f>SDGｓマトリクス!AV56</f>
        <v>0</v>
      </c>
      <c r="O51" s="215">
        <f>SDGｓマトリクス!AW56</f>
        <v>0</v>
      </c>
      <c r="P51" s="215">
        <f>SDGｓマトリクス!AX56</f>
        <v>0</v>
      </c>
      <c r="Q51" s="215">
        <f>SDGｓマトリクス!AY56</f>
        <v>0</v>
      </c>
      <c r="R51" s="215">
        <f>SDGｓマトリクス!AZ56</f>
        <v>0</v>
      </c>
      <c r="S51" s="215">
        <f>SDGｓマトリクス!BA56</f>
        <v>0</v>
      </c>
      <c r="T51" s="215">
        <f>SDGｓマトリクス!BB56</f>
        <v>0</v>
      </c>
      <c r="U51" s="223"/>
      <c r="V51" s="178"/>
      <c r="W51" s="167"/>
      <c r="X51" s="167"/>
      <c r="Y51" s="167"/>
      <c r="Z51" s="167"/>
      <c r="AA51" s="167"/>
      <c r="AB51" s="172"/>
      <c r="AC51" s="167"/>
      <c r="AD51" s="167"/>
      <c r="AE51" s="167"/>
      <c r="AF51" s="173"/>
      <c r="AG51" s="167"/>
      <c r="AH51" s="167"/>
      <c r="AI51" s="167"/>
      <c r="AJ51" s="167"/>
      <c r="AK51" s="167"/>
      <c r="AL51" s="172"/>
      <c r="AM51" s="167"/>
      <c r="AN51" s="167"/>
      <c r="AO51" s="167"/>
      <c r="AP51" s="173"/>
      <c r="AQ51" s="167"/>
      <c r="AR51" s="167"/>
      <c r="AS51" s="167"/>
      <c r="AT51" s="167"/>
      <c r="AU51" s="167"/>
      <c r="AV51" s="172"/>
      <c r="AW51" s="167"/>
      <c r="AX51" s="167"/>
      <c r="AY51" s="167"/>
      <c r="AZ51" s="173"/>
      <c r="BA51" s="167"/>
      <c r="BB51" s="167"/>
      <c r="BC51" s="167"/>
      <c r="BD51" s="167"/>
      <c r="BE51" s="167"/>
      <c r="BF51" s="172"/>
      <c r="BG51" s="167"/>
      <c r="BH51" s="167"/>
      <c r="BI51" s="167"/>
      <c r="BJ51" s="173"/>
      <c r="BK51" s="167"/>
      <c r="BL51" s="167"/>
      <c r="BM51" s="167"/>
      <c r="BN51" s="167"/>
      <c r="BO51" s="167"/>
      <c r="BP51" s="172"/>
      <c r="BQ51" s="167"/>
      <c r="BR51" s="167"/>
      <c r="BS51" s="167"/>
      <c r="BT51" s="167"/>
      <c r="BU51" s="177"/>
    </row>
    <row r="52" spans="1:73" ht="15" hidden="1" customHeight="1">
      <c r="A52" s="175"/>
      <c r="B52" s="195"/>
      <c r="C52" s="235" t="s">
        <v>29</v>
      </c>
      <c r="D52" s="215">
        <f>SDGｓマトリクス!AL57</f>
        <v>0</v>
      </c>
      <c r="E52" s="215">
        <f>SDGｓマトリクス!AM57</f>
        <v>0</v>
      </c>
      <c r="F52" s="215">
        <f>SDGｓマトリクス!AN57</f>
        <v>0</v>
      </c>
      <c r="G52" s="215">
        <f>SDGｓマトリクス!AO57</f>
        <v>0</v>
      </c>
      <c r="H52" s="215">
        <f>SDGｓマトリクス!AP57</f>
        <v>0</v>
      </c>
      <c r="I52" s="215">
        <f>SDGｓマトリクス!AQ57</f>
        <v>0</v>
      </c>
      <c r="J52" s="215">
        <f>SDGｓマトリクス!AR57</f>
        <v>0</v>
      </c>
      <c r="K52" s="215">
        <f>SDGｓマトリクス!AS57</f>
        <v>0</v>
      </c>
      <c r="L52" s="215">
        <f>SDGｓマトリクス!AT57</f>
        <v>0</v>
      </c>
      <c r="M52" s="215">
        <f>SDGｓマトリクス!AU57</f>
        <v>0</v>
      </c>
      <c r="N52" s="215">
        <f>SDGｓマトリクス!AV57</f>
        <v>0</v>
      </c>
      <c r="O52" s="215">
        <f>SDGｓマトリクス!AW57</f>
        <v>0</v>
      </c>
      <c r="P52" s="215">
        <f>SDGｓマトリクス!AX57</f>
        <v>0</v>
      </c>
      <c r="Q52" s="215">
        <f>SDGｓマトリクス!AY57</f>
        <v>0</v>
      </c>
      <c r="R52" s="215">
        <f>SDGｓマトリクス!AZ57</f>
        <v>0</v>
      </c>
      <c r="S52" s="215">
        <f>SDGｓマトリクス!BA57</f>
        <v>0</v>
      </c>
      <c r="T52" s="215">
        <f>SDGｓマトリクス!BB57</f>
        <v>0</v>
      </c>
      <c r="U52" s="223"/>
      <c r="V52" s="178"/>
      <c r="W52" s="167"/>
      <c r="X52" s="167"/>
      <c r="Y52" s="167"/>
      <c r="Z52" s="167"/>
      <c r="AA52" s="167"/>
      <c r="AB52" s="172"/>
      <c r="AC52" s="167"/>
      <c r="AD52" s="167"/>
      <c r="AE52" s="167"/>
      <c r="AF52" s="173"/>
      <c r="AG52" s="167"/>
      <c r="AH52" s="167"/>
      <c r="AI52" s="167"/>
      <c r="AJ52" s="167"/>
      <c r="AK52" s="167"/>
      <c r="AL52" s="172"/>
      <c r="AM52" s="167"/>
      <c r="AN52" s="167"/>
      <c r="AO52" s="167"/>
      <c r="AP52" s="173"/>
      <c r="AQ52" s="167"/>
      <c r="AR52" s="167"/>
      <c r="AS52" s="167"/>
      <c r="AT52" s="167"/>
      <c r="AU52" s="167"/>
      <c r="AV52" s="172"/>
      <c r="AW52" s="167"/>
      <c r="AX52" s="167"/>
      <c r="AY52" s="167"/>
      <c r="AZ52" s="173"/>
      <c r="BA52" s="167"/>
      <c r="BB52" s="167"/>
      <c r="BC52" s="167"/>
      <c r="BD52" s="167"/>
      <c r="BE52" s="167"/>
      <c r="BF52" s="172"/>
      <c r="BG52" s="167"/>
      <c r="BH52" s="167"/>
      <c r="BI52" s="167"/>
      <c r="BJ52" s="173"/>
      <c r="BK52" s="167"/>
      <c r="BL52" s="167"/>
      <c r="BM52" s="167"/>
      <c r="BN52" s="167"/>
      <c r="BO52" s="167"/>
      <c r="BP52" s="172"/>
      <c r="BQ52" s="167"/>
      <c r="BR52" s="167"/>
      <c r="BS52" s="167"/>
      <c r="BT52" s="167"/>
      <c r="BU52" s="177"/>
    </row>
    <row r="53" spans="1:73" ht="15" hidden="1" customHeight="1">
      <c r="A53" s="175"/>
      <c r="B53" s="195"/>
      <c r="C53" s="235" t="s">
        <v>155</v>
      </c>
      <c r="D53" s="215">
        <f>SDGｓマトリクス!AL58</f>
        <v>0</v>
      </c>
      <c r="E53" s="215">
        <f>SDGｓマトリクス!AM58</f>
        <v>0</v>
      </c>
      <c r="F53" s="215">
        <f>SDGｓマトリクス!AN58</f>
        <v>0</v>
      </c>
      <c r="G53" s="215">
        <f>SDGｓマトリクス!AO58</f>
        <v>0</v>
      </c>
      <c r="H53" s="215">
        <f>SDGｓマトリクス!AP58</f>
        <v>0</v>
      </c>
      <c r="I53" s="215">
        <f>SDGｓマトリクス!AQ58</f>
        <v>0</v>
      </c>
      <c r="J53" s="215">
        <f>SDGｓマトリクス!AR58</f>
        <v>0</v>
      </c>
      <c r="K53" s="215">
        <f>SDGｓマトリクス!AS58</f>
        <v>0</v>
      </c>
      <c r="L53" s="215">
        <f>SDGｓマトリクス!AT58</f>
        <v>0</v>
      </c>
      <c r="M53" s="215">
        <f>SDGｓマトリクス!AU58</f>
        <v>0</v>
      </c>
      <c r="N53" s="215">
        <f>SDGｓマトリクス!AV58</f>
        <v>0</v>
      </c>
      <c r="O53" s="215">
        <f>SDGｓマトリクス!AW58</f>
        <v>0</v>
      </c>
      <c r="P53" s="215">
        <f>SDGｓマトリクス!AX58</f>
        <v>0</v>
      </c>
      <c r="Q53" s="215">
        <f>SDGｓマトリクス!AY58</f>
        <v>0</v>
      </c>
      <c r="R53" s="215">
        <f>SDGｓマトリクス!AZ58</f>
        <v>0</v>
      </c>
      <c r="S53" s="215">
        <f>SDGｓマトリクス!BA58</f>
        <v>0</v>
      </c>
      <c r="T53" s="215">
        <f>SDGｓマトリクス!BB58</f>
        <v>0</v>
      </c>
      <c r="U53" s="223"/>
      <c r="V53" s="178"/>
      <c r="W53" s="167"/>
      <c r="X53" s="167"/>
      <c r="Y53" s="167"/>
      <c r="Z53" s="167"/>
      <c r="AA53" s="167"/>
      <c r="AB53" s="172"/>
      <c r="AC53" s="167"/>
      <c r="AD53" s="167"/>
      <c r="AE53" s="167"/>
      <c r="AF53" s="173"/>
      <c r="AG53" s="167"/>
      <c r="AH53" s="167"/>
      <c r="AI53" s="167"/>
      <c r="AJ53" s="167"/>
      <c r="AK53" s="167"/>
      <c r="AL53" s="172"/>
      <c r="AM53" s="167"/>
      <c r="AN53" s="167"/>
      <c r="AO53" s="167"/>
      <c r="AP53" s="173"/>
      <c r="AQ53" s="167"/>
      <c r="AR53" s="167"/>
      <c r="AS53" s="167"/>
      <c r="AT53" s="167"/>
      <c r="AU53" s="167"/>
      <c r="AV53" s="172"/>
      <c r="AW53" s="167"/>
      <c r="AX53" s="167"/>
      <c r="AY53" s="167"/>
      <c r="AZ53" s="173"/>
      <c r="BA53" s="167"/>
      <c r="BB53" s="167"/>
      <c r="BC53" s="167"/>
      <c r="BD53" s="167"/>
      <c r="BE53" s="167"/>
      <c r="BF53" s="172"/>
      <c r="BG53" s="167"/>
      <c r="BH53" s="167"/>
      <c r="BI53" s="167"/>
      <c r="BJ53" s="173"/>
      <c r="BK53" s="167"/>
      <c r="BL53" s="167"/>
      <c r="BM53" s="167"/>
      <c r="BN53" s="167"/>
      <c r="BO53" s="167"/>
      <c r="BP53" s="172"/>
      <c r="BQ53" s="167"/>
      <c r="BR53" s="167"/>
      <c r="BS53" s="167"/>
      <c r="BT53" s="167"/>
      <c r="BU53" s="177"/>
    </row>
    <row r="54" spans="1:73" ht="15" hidden="1" customHeight="1">
      <c r="A54" s="175"/>
      <c r="B54" s="195"/>
      <c r="C54" s="235" t="s">
        <v>156</v>
      </c>
      <c r="D54" s="215">
        <f>SDGｓマトリクス!AL59</f>
        <v>0</v>
      </c>
      <c r="E54" s="215">
        <f>SDGｓマトリクス!AM59</f>
        <v>0</v>
      </c>
      <c r="F54" s="215">
        <f>SDGｓマトリクス!AN59</f>
        <v>0</v>
      </c>
      <c r="G54" s="215">
        <f>SDGｓマトリクス!AO59</f>
        <v>0</v>
      </c>
      <c r="H54" s="215">
        <f>SDGｓマトリクス!AP59</f>
        <v>0</v>
      </c>
      <c r="I54" s="215">
        <f>SDGｓマトリクス!AQ59</f>
        <v>0</v>
      </c>
      <c r="J54" s="215">
        <f>SDGｓマトリクス!AR59</f>
        <v>0</v>
      </c>
      <c r="K54" s="215">
        <f>SDGｓマトリクス!AS59</f>
        <v>0</v>
      </c>
      <c r="L54" s="215">
        <f>SDGｓマトリクス!AT59</f>
        <v>0</v>
      </c>
      <c r="M54" s="215">
        <f>SDGｓマトリクス!AU59</f>
        <v>0</v>
      </c>
      <c r="N54" s="215">
        <f>SDGｓマトリクス!AV59</f>
        <v>0</v>
      </c>
      <c r="O54" s="215">
        <f>SDGｓマトリクス!AW59</f>
        <v>0</v>
      </c>
      <c r="P54" s="215">
        <f>SDGｓマトリクス!AX59</f>
        <v>0</v>
      </c>
      <c r="Q54" s="215">
        <f>SDGｓマトリクス!AY59</f>
        <v>0</v>
      </c>
      <c r="R54" s="215">
        <f>SDGｓマトリクス!AZ59</f>
        <v>0</v>
      </c>
      <c r="S54" s="215">
        <f>SDGｓマトリクス!BA59</f>
        <v>0</v>
      </c>
      <c r="T54" s="215">
        <f>SDGｓマトリクス!BB59</f>
        <v>0</v>
      </c>
      <c r="U54" s="223"/>
      <c r="V54" s="178"/>
      <c r="W54" s="167"/>
      <c r="X54" s="167"/>
      <c r="Y54" s="167"/>
      <c r="Z54" s="167"/>
      <c r="AA54" s="167"/>
      <c r="AB54" s="172"/>
      <c r="AC54" s="167"/>
      <c r="AD54" s="167"/>
      <c r="AE54" s="167"/>
      <c r="AF54" s="173"/>
      <c r="AG54" s="167"/>
      <c r="AH54" s="167"/>
      <c r="AI54" s="167"/>
      <c r="AJ54" s="167"/>
      <c r="AK54" s="167"/>
      <c r="AL54" s="172"/>
      <c r="AM54" s="167"/>
      <c r="AN54" s="167"/>
      <c r="AO54" s="167"/>
      <c r="AP54" s="173"/>
      <c r="AQ54" s="167"/>
      <c r="AR54" s="167"/>
      <c r="AS54" s="167"/>
      <c r="AT54" s="167"/>
      <c r="AU54" s="167"/>
      <c r="AV54" s="172"/>
      <c r="AW54" s="167"/>
      <c r="AX54" s="167"/>
      <c r="AY54" s="167"/>
      <c r="AZ54" s="173"/>
      <c r="BA54" s="167"/>
      <c r="BB54" s="167"/>
      <c r="BC54" s="167"/>
      <c r="BD54" s="167"/>
      <c r="BE54" s="167"/>
      <c r="BF54" s="172"/>
      <c r="BG54" s="167"/>
      <c r="BH54" s="167"/>
      <c r="BI54" s="167"/>
      <c r="BJ54" s="173"/>
      <c r="BK54" s="167"/>
      <c r="BL54" s="167"/>
      <c r="BM54" s="167"/>
      <c r="BN54" s="167"/>
      <c r="BO54" s="167"/>
      <c r="BP54" s="172"/>
      <c r="BQ54" s="167"/>
      <c r="BR54" s="167"/>
      <c r="BS54" s="167"/>
      <c r="BT54" s="167"/>
      <c r="BU54" s="177"/>
    </row>
    <row r="55" spans="1:73" ht="42" customHeight="1" thickTop="1" thickBot="1">
      <c r="A55" s="175"/>
      <c r="B55" s="195" t="s">
        <v>448</v>
      </c>
      <c r="C55" s="235"/>
      <c r="D55" s="215">
        <f>SDGｓマトリクス!AL63</f>
        <v>0</v>
      </c>
      <c r="E55" s="215">
        <f>SDGｓマトリクス!AM63</f>
        <v>0</v>
      </c>
      <c r="F55" s="215">
        <f>SDGｓマトリクス!AN63</f>
        <v>0</v>
      </c>
      <c r="G55" s="215">
        <f>SDGｓマトリクス!AO63</f>
        <v>0</v>
      </c>
      <c r="H55" s="215">
        <f>SDGｓマトリクス!AP63</f>
        <v>0</v>
      </c>
      <c r="I55" s="215">
        <f>SDGｓマトリクス!AQ63</f>
        <v>0</v>
      </c>
      <c r="J55" s="215">
        <f>SDGｓマトリクス!AR63</f>
        <v>0</v>
      </c>
      <c r="K55" s="215">
        <f>SDGｓマトリクス!AS63</f>
        <v>0</v>
      </c>
      <c r="L55" s="215">
        <f>SDGｓマトリクス!AT63</f>
        <v>0</v>
      </c>
      <c r="M55" s="215">
        <f>SDGｓマトリクス!AU63</f>
        <v>0</v>
      </c>
      <c r="N55" s="215">
        <f>SDGｓマトリクス!AV63</f>
        <v>0</v>
      </c>
      <c r="O55" s="215">
        <f>SDGｓマトリクス!AW63</f>
        <v>0</v>
      </c>
      <c r="P55" s="215">
        <f>SDGｓマトリクス!AX63</f>
        <v>0</v>
      </c>
      <c r="Q55" s="215">
        <f>SDGｓマトリクス!AY63</f>
        <v>0</v>
      </c>
      <c r="R55" s="215">
        <f>SDGｓマトリクス!AZ63</f>
        <v>0</v>
      </c>
      <c r="S55" s="215">
        <f>SDGｓマトリクス!BA63</f>
        <v>0</v>
      </c>
      <c r="T55" s="215">
        <f>SDGｓマトリクス!BB63</f>
        <v>0</v>
      </c>
      <c r="U55" s="223">
        <f>SDGｓマトリクス!AI63</f>
        <v>0</v>
      </c>
      <c r="V55" s="178"/>
      <c r="W55" s="166"/>
      <c r="X55" s="166"/>
      <c r="Y55" s="166"/>
      <c r="Z55" s="166"/>
      <c r="AA55" s="166"/>
      <c r="AB55" s="170"/>
      <c r="AC55" s="166"/>
      <c r="AD55" s="166"/>
      <c r="AE55" s="166"/>
      <c r="AF55" s="171"/>
      <c r="AG55" s="166"/>
      <c r="AH55" s="166"/>
      <c r="AI55" s="166"/>
      <c r="AJ55" s="166"/>
      <c r="AK55" s="166"/>
      <c r="AL55" s="170"/>
      <c r="AM55" s="166"/>
      <c r="AN55" s="166"/>
      <c r="AO55" s="166"/>
      <c r="AP55" s="171"/>
      <c r="AQ55" s="166"/>
      <c r="AR55" s="166"/>
      <c r="AS55" s="166"/>
      <c r="AT55" s="166"/>
      <c r="AU55" s="166"/>
      <c r="AV55" s="170"/>
      <c r="AW55" s="166"/>
      <c r="AX55" s="166"/>
      <c r="AY55" s="166"/>
      <c r="AZ55" s="171"/>
      <c r="BA55" s="166"/>
      <c r="BB55" s="166"/>
      <c r="BC55" s="166"/>
      <c r="BD55" s="166"/>
      <c r="BE55" s="166"/>
      <c r="BF55" s="170"/>
      <c r="BG55" s="166"/>
      <c r="BH55" s="166"/>
      <c r="BI55" s="166"/>
      <c r="BJ55" s="171"/>
      <c r="BK55" s="166"/>
      <c r="BL55" s="166"/>
      <c r="BM55" s="166"/>
      <c r="BN55" s="166"/>
      <c r="BO55" s="166"/>
      <c r="BP55" s="170"/>
      <c r="BQ55" s="166"/>
      <c r="BR55" s="166"/>
      <c r="BS55" s="166"/>
      <c r="BT55" s="166"/>
      <c r="BU55" s="177"/>
    </row>
    <row r="56" spans="1:73" ht="15" hidden="1" customHeight="1">
      <c r="A56" s="175"/>
      <c r="B56" s="204"/>
      <c r="C56" s="235" t="s">
        <v>397</v>
      </c>
      <c r="D56" s="215">
        <f>SDGｓマトリクス!AL62</f>
        <v>0</v>
      </c>
      <c r="E56" s="215">
        <f>SDGｓマトリクス!AM62</f>
        <v>0</v>
      </c>
      <c r="F56" s="215">
        <f>SDGｓマトリクス!AN62</f>
        <v>0</v>
      </c>
      <c r="G56" s="215">
        <f>SDGｓマトリクス!AO62</f>
        <v>0</v>
      </c>
      <c r="H56" s="215">
        <f>SDGｓマトリクス!AP62</f>
        <v>0</v>
      </c>
      <c r="I56" s="215">
        <f>SDGｓマトリクス!AQ62</f>
        <v>0</v>
      </c>
      <c r="J56" s="215">
        <f>SDGｓマトリクス!AR62</f>
        <v>0</v>
      </c>
      <c r="K56" s="215">
        <f>SDGｓマトリクス!AS62</f>
        <v>0</v>
      </c>
      <c r="L56" s="215">
        <f>SDGｓマトリクス!AT62</f>
        <v>0</v>
      </c>
      <c r="M56" s="215">
        <f>SDGｓマトリクス!AU62</f>
        <v>0</v>
      </c>
      <c r="N56" s="215">
        <f>SDGｓマトリクス!AV62</f>
        <v>0</v>
      </c>
      <c r="O56" s="215">
        <f>SDGｓマトリクス!AW62</f>
        <v>0</v>
      </c>
      <c r="P56" s="215">
        <f>SDGｓマトリクス!AX62</f>
        <v>0</v>
      </c>
      <c r="Q56" s="215">
        <f>SDGｓマトリクス!AY62</f>
        <v>0</v>
      </c>
      <c r="R56" s="215">
        <f>SDGｓマトリクス!AZ62</f>
        <v>0</v>
      </c>
      <c r="S56" s="215">
        <f>SDGｓマトリクス!BA62</f>
        <v>0</v>
      </c>
      <c r="T56" s="215">
        <f>SDGｓマトリクス!BB62</f>
        <v>0</v>
      </c>
      <c r="U56" s="223"/>
      <c r="V56" s="178"/>
      <c r="W56" s="167"/>
      <c r="X56" s="167"/>
      <c r="Y56" s="167"/>
      <c r="Z56" s="167"/>
      <c r="AA56" s="167"/>
      <c r="AB56" s="172"/>
      <c r="AC56" s="167"/>
      <c r="AD56" s="167"/>
      <c r="AE56" s="167"/>
      <c r="AF56" s="173"/>
      <c r="AG56" s="167"/>
      <c r="AH56" s="167"/>
      <c r="AI56" s="167"/>
      <c r="AJ56" s="167"/>
      <c r="AK56" s="167"/>
      <c r="AL56" s="172"/>
      <c r="AM56" s="167"/>
      <c r="AN56" s="167"/>
      <c r="AO56" s="167"/>
      <c r="AP56" s="173"/>
      <c r="AQ56" s="167"/>
      <c r="AR56" s="167"/>
      <c r="AS56" s="167"/>
      <c r="AT56" s="167"/>
      <c r="AU56" s="167"/>
      <c r="AV56" s="172"/>
      <c r="AW56" s="167"/>
      <c r="AX56" s="167"/>
      <c r="AY56" s="167"/>
      <c r="AZ56" s="173"/>
      <c r="BA56" s="167"/>
      <c r="BB56" s="167"/>
      <c r="BC56" s="167"/>
      <c r="BD56" s="167"/>
      <c r="BE56" s="167"/>
      <c r="BF56" s="172"/>
      <c r="BG56" s="167"/>
      <c r="BH56" s="167"/>
      <c r="BI56" s="167"/>
      <c r="BJ56" s="173"/>
      <c r="BK56" s="167"/>
      <c r="BL56" s="167"/>
      <c r="BM56" s="167"/>
      <c r="BN56" s="167"/>
      <c r="BO56" s="167"/>
      <c r="BP56" s="172"/>
      <c r="BQ56" s="167"/>
      <c r="BR56" s="167"/>
      <c r="BS56" s="167"/>
      <c r="BT56" s="167"/>
      <c r="BU56" s="177"/>
    </row>
    <row r="57" spans="1:73" ht="15" hidden="1" customHeight="1">
      <c r="A57" s="175"/>
      <c r="B57" s="204"/>
      <c r="C57" s="235" t="s">
        <v>30</v>
      </c>
      <c r="D57" s="215">
        <f>SDGｓマトリクス!AL63</f>
        <v>0</v>
      </c>
      <c r="E57" s="215">
        <f>SDGｓマトリクス!AM63</f>
        <v>0</v>
      </c>
      <c r="F57" s="215">
        <f>SDGｓマトリクス!AN63</f>
        <v>0</v>
      </c>
      <c r="G57" s="215">
        <f>SDGｓマトリクス!AO63</f>
        <v>0</v>
      </c>
      <c r="H57" s="215">
        <f>SDGｓマトリクス!AP63</f>
        <v>0</v>
      </c>
      <c r="I57" s="215">
        <f>SDGｓマトリクス!AQ63</f>
        <v>0</v>
      </c>
      <c r="J57" s="215">
        <f>SDGｓマトリクス!AR63</f>
        <v>0</v>
      </c>
      <c r="K57" s="215">
        <f>SDGｓマトリクス!AS63</f>
        <v>0</v>
      </c>
      <c r="L57" s="215">
        <f>SDGｓマトリクス!AT63</f>
        <v>0</v>
      </c>
      <c r="M57" s="215">
        <f>SDGｓマトリクス!AU63</f>
        <v>0</v>
      </c>
      <c r="N57" s="215">
        <f>SDGｓマトリクス!AV63</f>
        <v>0</v>
      </c>
      <c r="O57" s="215">
        <f>SDGｓマトリクス!AW63</f>
        <v>0</v>
      </c>
      <c r="P57" s="215">
        <f>SDGｓマトリクス!AX63</f>
        <v>0</v>
      </c>
      <c r="Q57" s="215">
        <f>SDGｓマトリクス!AY63</f>
        <v>0</v>
      </c>
      <c r="R57" s="215">
        <f>SDGｓマトリクス!AZ63</f>
        <v>0</v>
      </c>
      <c r="S57" s="215">
        <f>SDGｓマトリクス!BA63</f>
        <v>0</v>
      </c>
      <c r="T57" s="215">
        <f>SDGｓマトリクス!BB63</f>
        <v>0</v>
      </c>
      <c r="U57" s="223"/>
      <c r="V57" s="178"/>
      <c r="W57" s="167"/>
      <c r="X57" s="167"/>
      <c r="Y57" s="167"/>
      <c r="Z57" s="167"/>
      <c r="AA57" s="167"/>
      <c r="AB57" s="172"/>
      <c r="AC57" s="167"/>
      <c r="AD57" s="167"/>
      <c r="AE57" s="167"/>
      <c r="AF57" s="173"/>
      <c r="AG57" s="167"/>
      <c r="AH57" s="167"/>
      <c r="AI57" s="167"/>
      <c r="AJ57" s="167"/>
      <c r="AK57" s="167"/>
      <c r="AL57" s="172"/>
      <c r="AM57" s="167"/>
      <c r="AN57" s="167"/>
      <c r="AO57" s="167"/>
      <c r="AP57" s="173"/>
      <c r="AQ57" s="167"/>
      <c r="AR57" s="167"/>
      <c r="AS57" s="167"/>
      <c r="AT57" s="167"/>
      <c r="AU57" s="167"/>
      <c r="AV57" s="172"/>
      <c r="AW57" s="167"/>
      <c r="AX57" s="167"/>
      <c r="AY57" s="167"/>
      <c r="AZ57" s="173"/>
      <c r="BA57" s="167"/>
      <c r="BB57" s="167"/>
      <c r="BC57" s="167"/>
      <c r="BD57" s="167"/>
      <c r="BE57" s="167"/>
      <c r="BF57" s="172"/>
      <c r="BG57" s="167"/>
      <c r="BH57" s="167"/>
      <c r="BI57" s="167"/>
      <c r="BJ57" s="173"/>
      <c r="BK57" s="167"/>
      <c r="BL57" s="167"/>
      <c r="BM57" s="167"/>
      <c r="BN57" s="167"/>
      <c r="BO57" s="167"/>
      <c r="BP57" s="172"/>
      <c r="BQ57" s="167"/>
      <c r="BR57" s="167"/>
      <c r="BS57" s="167"/>
      <c r="BT57" s="167"/>
      <c r="BU57" s="177"/>
    </row>
    <row r="58" spans="1:73" ht="15" hidden="1" customHeight="1">
      <c r="A58" s="175"/>
      <c r="B58" s="204"/>
      <c r="C58" s="235" t="s">
        <v>31</v>
      </c>
      <c r="D58" s="215">
        <f>SDGｓマトリクス!AL64</f>
        <v>0</v>
      </c>
      <c r="E58" s="215">
        <f>SDGｓマトリクス!AM64</f>
        <v>0</v>
      </c>
      <c r="F58" s="215">
        <f>SDGｓマトリクス!AN64</f>
        <v>0</v>
      </c>
      <c r="G58" s="215">
        <f>SDGｓマトリクス!AO64</f>
        <v>0</v>
      </c>
      <c r="H58" s="215">
        <f>SDGｓマトリクス!AP64</f>
        <v>0</v>
      </c>
      <c r="I58" s="215">
        <f>SDGｓマトリクス!AQ64</f>
        <v>0</v>
      </c>
      <c r="J58" s="215">
        <f>SDGｓマトリクス!AR64</f>
        <v>0</v>
      </c>
      <c r="K58" s="215">
        <f>SDGｓマトリクス!AS64</f>
        <v>0</v>
      </c>
      <c r="L58" s="215">
        <f>SDGｓマトリクス!AT64</f>
        <v>0</v>
      </c>
      <c r="M58" s="215">
        <f>SDGｓマトリクス!AU64</f>
        <v>0</v>
      </c>
      <c r="N58" s="215">
        <f>SDGｓマトリクス!AV64</f>
        <v>0</v>
      </c>
      <c r="O58" s="215">
        <f>SDGｓマトリクス!AW64</f>
        <v>0</v>
      </c>
      <c r="P58" s="215">
        <f>SDGｓマトリクス!AX64</f>
        <v>0</v>
      </c>
      <c r="Q58" s="215">
        <f>SDGｓマトリクス!AY64</f>
        <v>0</v>
      </c>
      <c r="R58" s="215">
        <f>SDGｓマトリクス!AZ64</f>
        <v>0</v>
      </c>
      <c r="S58" s="215">
        <f>SDGｓマトリクス!BA64</f>
        <v>0</v>
      </c>
      <c r="T58" s="215">
        <f>SDGｓマトリクス!BB64</f>
        <v>0</v>
      </c>
      <c r="U58" s="223"/>
      <c r="V58" s="178"/>
      <c r="W58" s="167"/>
      <c r="X58" s="167"/>
      <c r="Y58" s="167"/>
      <c r="Z58" s="167"/>
      <c r="AA58" s="167"/>
      <c r="AB58" s="172"/>
      <c r="AC58" s="167"/>
      <c r="AD58" s="167"/>
      <c r="AE58" s="167"/>
      <c r="AF58" s="173"/>
      <c r="AG58" s="167"/>
      <c r="AH58" s="167"/>
      <c r="AI58" s="167"/>
      <c r="AJ58" s="167"/>
      <c r="AK58" s="167"/>
      <c r="AL58" s="172"/>
      <c r="AM58" s="167"/>
      <c r="AN58" s="167"/>
      <c r="AO58" s="167"/>
      <c r="AP58" s="173"/>
      <c r="AQ58" s="167"/>
      <c r="AR58" s="167"/>
      <c r="AS58" s="167"/>
      <c r="AT58" s="167"/>
      <c r="AU58" s="167"/>
      <c r="AV58" s="172"/>
      <c r="AW58" s="167"/>
      <c r="AX58" s="167"/>
      <c r="AY58" s="167"/>
      <c r="AZ58" s="173"/>
      <c r="BA58" s="167"/>
      <c r="BB58" s="167"/>
      <c r="BC58" s="167"/>
      <c r="BD58" s="167"/>
      <c r="BE58" s="167"/>
      <c r="BF58" s="172"/>
      <c r="BG58" s="167"/>
      <c r="BH58" s="167"/>
      <c r="BI58" s="167"/>
      <c r="BJ58" s="173"/>
      <c r="BK58" s="167"/>
      <c r="BL58" s="167"/>
      <c r="BM58" s="167"/>
      <c r="BN58" s="167"/>
      <c r="BO58" s="167"/>
      <c r="BP58" s="172"/>
      <c r="BQ58" s="167"/>
      <c r="BR58" s="167"/>
      <c r="BS58" s="167"/>
      <c r="BT58" s="167"/>
      <c r="BU58" s="177"/>
    </row>
    <row r="59" spans="1:73" ht="15" hidden="1" customHeight="1">
      <c r="A59" s="175"/>
      <c r="B59" s="204"/>
      <c r="C59" s="235" t="s">
        <v>32</v>
      </c>
      <c r="D59" s="215">
        <f>SDGｓマトリクス!AL65</f>
        <v>0</v>
      </c>
      <c r="E59" s="215">
        <f>SDGｓマトリクス!AM65</f>
        <v>0</v>
      </c>
      <c r="F59" s="215">
        <f>SDGｓマトリクス!AN65</f>
        <v>0</v>
      </c>
      <c r="G59" s="215">
        <f>SDGｓマトリクス!AO65</f>
        <v>0</v>
      </c>
      <c r="H59" s="215">
        <f>SDGｓマトリクス!AP65</f>
        <v>0</v>
      </c>
      <c r="I59" s="215">
        <f>SDGｓマトリクス!AQ65</f>
        <v>0</v>
      </c>
      <c r="J59" s="215">
        <f>SDGｓマトリクス!AR65</f>
        <v>0</v>
      </c>
      <c r="K59" s="215">
        <f>SDGｓマトリクス!AS65</f>
        <v>0</v>
      </c>
      <c r="L59" s="215">
        <f>SDGｓマトリクス!AT65</f>
        <v>0</v>
      </c>
      <c r="M59" s="215">
        <f>SDGｓマトリクス!AU65</f>
        <v>0</v>
      </c>
      <c r="N59" s="215">
        <f>SDGｓマトリクス!AV65</f>
        <v>0</v>
      </c>
      <c r="O59" s="215">
        <f>SDGｓマトリクス!AW65</f>
        <v>0</v>
      </c>
      <c r="P59" s="215">
        <f>SDGｓマトリクス!AX65</f>
        <v>0</v>
      </c>
      <c r="Q59" s="215">
        <f>SDGｓマトリクス!AY65</f>
        <v>0</v>
      </c>
      <c r="R59" s="215">
        <f>SDGｓマトリクス!AZ65</f>
        <v>0</v>
      </c>
      <c r="S59" s="215">
        <f>SDGｓマトリクス!BA65</f>
        <v>0</v>
      </c>
      <c r="T59" s="215">
        <f>SDGｓマトリクス!BB65</f>
        <v>0</v>
      </c>
      <c r="U59" s="223"/>
      <c r="V59" s="178"/>
      <c r="W59" s="167"/>
      <c r="X59" s="167"/>
      <c r="Y59" s="167"/>
      <c r="Z59" s="167"/>
      <c r="AA59" s="167"/>
      <c r="AB59" s="172"/>
      <c r="AC59" s="167"/>
      <c r="AD59" s="167"/>
      <c r="AE59" s="167"/>
      <c r="AF59" s="173"/>
      <c r="AG59" s="167"/>
      <c r="AH59" s="167"/>
      <c r="AI59" s="167"/>
      <c r="AJ59" s="167"/>
      <c r="AK59" s="167"/>
      <c r="AL59" s="172"/>
      <c r="AM59" s="167"/>
      <c r="AN59" s="167"/>
      <c r="AO59" s="167"/>
      <c r="AP59" s="173"/>
      <c r="AQ59" s="167"/>
      <c r="AR59" s="167"/>
      <c r="AS59" s="167"/>
      <c r="AT59" s="167"/>
      <c r="AU59" s="167"/>
      <c r="AV59" s="172"/>
      <c r="AW59" s="167"/>
      <c r="AX59" s="167"/>
      <c r="AY59" s="167"/>
      <c r="AZ59" s="173"/>
      <c r="BA59" s="167"/>
      <c r="BB59" s="167"/>
      <c r="BC59" s="167"/>
      <c r="BD59" s="167"/>
      <c r="BE59" s="167"/>
      <c r="BF59" s="172"/>
      <c r="BG59" s="167"/>
      <c r="BH59" s="167"/>
      <c r="BI59" s="167"/>
      <c r="BJ59" s="173"/>
      <c r="BK59" s="167"/>
      <c r="BL59" s="167"/>
      <c r="BM59" s="167"/>
      <c r="BN59" s="167"/>
      <c r="BO59" s="167"/>
      <c r="BP59" s="172"/>
      <c r="BQ59" s="167"/>
      <c r="BR59" s="167"/>
      <c r="BS59" s="167"/>
      <c r="BT59" s="167"/>
      <c r="BU59" s="177"/>
    </row>
    <row r="60" spans="1:73" ht="15" hidden="1" customHeight="1">
      <c r="A60" s="175"/>
      <c r="B60" s="204"/>
      <c r="C60" s="235" t="s">
        <v>33</v>
      </c>
      <c r="D60" s="215">
        <f>SDGｓマトリクス!AL66</f>
        <v>0</v>
      </c>
      <c r="E60" s="215">
        <f>SDGｓマトリクス!AM66</f>
        <v>0</v>
      </c>
      <c r="F60" s="215">
        <f>SDGｓマトリクス!AN66</f>
        <v>0</v>
      </c>
      <c r="G60" s="215">
        <f>SDGｓマトリクス!AO66</f>
        <v>0</v>
      </c>
      <c r="H60" s="215">
        <f>SDGｓマトリクス!AP66</f>
        <v>0</v>
      </c>
      <c r="I60" s="215">
        <f>SDGｓマトリクス!AQ66</f>
        <v>0</v>
      </c>
      <c r="J60" s="215">
        <f>SDGｓマトリクス!AR66</f>
        <v>0</v>
      </c>
      <c r="K60" s="215">
        <f>SDGｓマトリクス!AS66</f>
        <v>0</v>
      </c>
      <c r="L60" s="215">
        <f>SDGｓマトリクス!AT66</f>
        <v>0</v>
      </c>
      <c r="M60" s="215">
        <f>SDGｓマトリクス!AU66</f>
        <v>0</v>
      </c>
      <c r="N60" s="215">
        <f>SDGｓマトリクス!AV66</f>
        <v>0</v>
      </c>
      <c r="O60" s="215">
        <f>SDGｓマトリクス!AW66</f>
        <v>0</v>
      </c>
      <c r="P60" s="215">
        <f>SDGｓマトリクス!AX66</f>
        <v>0</v>
      </c>
      <c r="Q60" s="215">
        <f>SDGｓマトリクス!AY66</f>
        <v>0</v>
      </c>
      <c r="R60" s="215">
        <f>SDGｓマトリクス!AZ66</f>
        <v>0</v>
      </c>
      <c r="S60" s="215">
        <f>SDGｓマトリクス!BA66</f>
        <v>0</v>
      </c>
      <c r="T60" s="215">
        <f>SDGｓマトリクス!BB66</f>
        <v>0</v>
      </c>
      <c r="U60" s="223"/>
      <c r="V60" s="178"/>
      <c r="W60" s="167"/>
      <c r="X60" s="167"/>
      <c r="Y60" s="167"/>
      <c r="Z60" s="167"/>
      <c r="AA60" s="167"/>
      <c r="AB60" s="172"/>
      <c r="AC60" s="167"/>
      <c r="AD60" s="167"/>
      <c r="AE60" s="167"/>
      <c r="AF60" s="173"/>
      <c r="AG60" s="167"/>
      <c r="AH60" s="167"/>
      <c r="AI60" s="167"/>
      <c r="AJ60" s="167"/>
      <c r="AK60" s="167"/>
      <c r="AL60" s="172"/>
      <c r="AM60" s="167"/>
      <c r="AN60" s="167"/>
      <c r="AO60" s="167"/>
      <c r="AP60" s="173"/>
      <c r="AQ60" s="167"/>
      <c r="AR60" s="167"/>
      <c r="AS60" s="167"/>
      <c r="AT60" s="167"/>
      <c r="AU60" s="167"/>
      <c r="AV60" s="172"/>
      <c r="AW60" s="167"/>
      <c r="AX60" s="167"/>
      <c r="AY60" s="167"/>
      <c r="AZ60" s="173"/>
      <c r="BA60" s="167"/>
      <c r="BB60" s="167"/>
      <c r="BC60" s="167"/>
      <c r="BD60" s="167"/>
      <c r="BE60" s="167"/>
      <c r="BF60" s="172"/>
      <c r="BG60" s="167"/>
      <c r="BH60" s="167"/>
      <c r="BI60" s="167"/>
      <c r="BJ60" s="173"/>
      <c r="BK60" s="167"/>
      <c r="BL60" s="167"/>
      <c r="BM60" s="167"/>
      <c r="BN60" s="167"/>
      <c r="BO60" s="167"/>
      <c r="BP60" s="172"/>
      <c r="BQ60" s="167"/>
      <c r="BR60" s="167"/>
      <c r="BS60" s="167"/>
      <c r="BT60" s="167"/>
      <c r="BU60" s="177"/>
    </row>
    <row r="61" spans="1:73" ht="15" hidden="1" customHeight="1">
      <c r="A61" s="175"/>
      <c r="B61" s="204"/>
      <c r="C61" s="235" t="s">
        <v>176</v>
      </c>
      <c r="D61" s="215">
        <f>SDGｓマトリクス!AL67</f>
        <v>0</v>
      </c>
      <c r="E61" s="215">
        <f>SDGｓマトリクス!AM67</f>
        <v>0</v>
      </c>
      <c r="F61" s="215">
        <f>SDGｓマトリクス!AN67</f>
        <v>0</v>
      </c>
      <c r="G61" s="215">
        <f>SDGｓマトリクス!AO67</f>
        <v>0</v>
      </c>
      <c r="H61" s="215">
        <f>SDGｓマトリクス!AP67</f>
        <v>0</v>
      </c>
      <c r="I61" s="215">
        <f>SDGｓマトリクス!AQ67</f>
        <v>0</v>
      </c>
      <c r="J61" s="215">
        <f>SDGｓマトリクス!AR67</f>
        <v>0</v>
      </c>
      <c r="K61" s="215">
        <f>SDGｓマトリクス!AS67</f>
        <v>0</v>
      </c>
      <c r="L61" s="215">
        <f>SDGｓマトリクス!AT67</f>
        <v>0</v>
      </c>
      <c r="M61" s="215">
        <f>SDGｓマトリクス!AU67</f>
        <v>0</v>
      </c>
      <c r="N61" s="215">
        <f>SDGｓマトリクス!AV67</f>
        <v>0</v>
      </c>
      <c r="O61" s="215">
        <f>SDGｓマトリクス!AW67</f>
        <v>0</v>
      </c>
      <c r="P61" s="215">
        <f>SDGｓマトリクス!AX67</f>
        <v>0</v>
      </c>
      <c r="Q61" s="215">
        <f>SDGｓマトリクス!AY67</f>
        <v>0</v>
      </c>
      <c r="R61" s="215">
        <f>SDGｓマトリクス!AZ67</f>
        <v>0</v>
      </c>
      <c r="S61" s="215">
        <f>SDGｓマトリクス!BA67</f>
        <v>0</v>
      </c>
      <c r="T61" s="215">
        <f>SDGｓマトリクス!BB67</f>
        <v>0</v>
      </c>
      <c r="U61" s="223"/>
      <c r="V61" s="178"/>
      <c r="W61" s="167"/>
      <c r="X61" s="167"/>
      <c r="Y61" s="167"/>
      <c r="Z61" s="167"/>
      <c r="AA61" s="167"/>
      <c r="AB61" s="172"/>
      <c r="AC61" s="167"/>
      <c r="AD61" s="167"/>
      <c r="AE61" s="167"/>
      <c r="AF61" s="173"/>
      <c r="AG61" s="167"/>
      <c r="AH61" s="167"/>
      <c r="AI61" s="167"/>
      <c r="AJ61" s="167"/>
      <c r="AK61" s="167"/>
      <c r="AL61" s="172"/>
      <c r="AM61" s="167"/>
      <c r="AN61" s="167"/>
      <c r="AO61" s="167"/>
      <c r="AP61" s="173"/>
      <c r="AQ61" s="167"/>
      <c r="AR61" s="167"/>
      <c r="AS61" s="167"/>
      <c r="AT61" s="167"/>
      <c r="AU61" s="167"/>
      <c r="AV61" s="172"/>
      <c r="AW61" s="167"/>
      <c r="AX61" s="167"/>
      <c r="AY61" s="167"/>
      <c r="AZ61" s="173"/>
      <c r="BA61" s="167"/>
      <c r="BB61" s="167"/>
      <c r="BC61" s="167"/>
      <c r="BD61" s="167"/>
      <c r="BE61" s="167"/>
      <c r="BF61" s="172"/>
      <c r="BG61" s="167"/>
      <c r="BH61" s="167"/>
      <c r="BI61" s="167"/>
      <c r="BJ61" s="173"/>
      <c r="BK61" s="167"/>
      <c r="BL61" s="167"/>
      <c r="BM61" s="167"/>
      <c r="BN61" s="167"/>
      <c r="BO61" s="167"/>
      <c r="BP61" s="172"/>
      <c r="BQ61" s="167"/>
      <c r="BR61" s="167"/>
      <c r="BS61" s="167"/>
      <c r="BT61" s="167"/>
      <c r="BU61" s="177"/>
    </row>
    <row r="62" spans="1:73" ht="15" hidden="1" customHeight="1">
      <c r="A62" s="175"/>
      <c r="B62" s="204"/>
      <c r="C62" s="235" t="s">
        <v>34</v>
      </c>
      <c r="D62" s="215">
        <f>SDGｓマトリクス!AL68</f>
        <v>0</v>
      </c>
      <c r="E62" s="215">
        <f>SDGｓマトリクス!AM68</f>
        <v>0</v>
      </c>
      <c r="F62" s="215">
        <f>SDGｓマトリクス!AN68</f>
        <v>0</v>
      </c>
      <c r="G62" s="215">
        <f>SDGｓマトリクス!AO68</f>
        <v>0</v>
      </c>
      <c r="H62" s="215">
        <f>SDGｓマトリクス!AP68</f>
        <v>0</v>
      </c>
      <c r="I62" s="215">
        <f>SDGｓマトリクス!AQ68</f>
        <v>0</v>
      </c>
      <c r="J62" s="215">
        <f>SDGｓマトリクス!AR68</f>
        <v>0</v>
      </c>
      <c r="K62" s="215">
        <f>SDGｓマトリクス!AS68</f>
        <v>0</v>
      </c>
      <c r="L62" s="215">
        <f>SDGｓマトリクス!AT68</f>
        <v>0</v>
      </c>
      <c r="M62" s="215">
        <f>SDGｓマトリクス!AU68</f>
        <v>0</v>
      </c>
      <c r="N62" s="215">
        <f>SDGｓマトリクス!AV68</f>
        <v>0</v>
      </c>
      <c r="O62" s="215">
        <f>SDGｓマトリクス!AW68</f>
        <v>0</v>
      </c>
      <c r="P62" s="215">
        <f>SDGｓマトリクス!AX68</f>
        <v>0</v>
      </c>
      <c r="Q62" s="215">
        <f>SDGｓマトリクス!AY68</f>
        <v>0</v>
      </c>
      <c r="R62" s="215">
        <f>SDGｓマトリクス!AZ68</f>
        <v>0</v>
      </c>
      <c r="S62" s="215">
        <f>SDGｓマトリクス!BA68</f>
        <v>0</v>
      </c>
      <c r="T62" s="215">
        <f>SDGｓマトリクス!BB68</f>
        <v>0</v>
      </c>
      <c r="U62" s="223"/>
      <c r="V62" s="178"/>
      <c r="W62" s="167"/>
      <c r="X62" s="167"/>
      <c r="Y62" s="167"/>
      <c r="Z62" s="167"/>
      <c r="AA62" s="167"/>
      <c r="AB62" s="172"/>
      <c r="AC62" s="167"/>
      <c r="AD62" s="167"/>
      <c r="AE62" s="167"/>
      <c r="AF62" s="173"/>
      <c r="AG62" s="167"/>
      <c r="AH62" s="167"/>
      <c r="AI62" s="167"/>
      <c r="AJ62" s="167"/>
      <c r="AK62" s="167"/>
      <c r="AL62" s="172"/>
      <c r="AM62" s="167"/>
      <c r="AN62" s="167"/>
      <c r="AO62" s="167"/>
      <c r="AP62" s="173"/>
      <c r="AQ62" s="167"/>
      <c r="AR62" s="167"/>
      <c r="AS62" s="167"/>
      <c r="AT62" s="167"/>
      <c r="AU62" s="167"/>
      <c r="AV62" s="172"/>
      <c r="AW62" s="167"/>
      <c r="AX62" s="167"/>
      <c r="AY62" s="167"/>
      <c r="AZ62" s="173"/>
      <c r="BA62" s="167"/>
      <c r="BB62" s="167"/>
      <c r="BC62" s="167"/>
      <c r="BD62" s="167"/>
      <c r="BE62" s="167"/>
      <c r="BF62" s="172"/>
      <c r="BG62" s="167"/>
      <c r="BH62" s="167"/>
      <c r="BI62" s="167"/>
      <c r="BJ62" s="173"/>
      <c r="BK62" s="167"/>
      <c r="BL62" s="167"/>
      <c r="BM62" s="167"/>
      <c r="BN62" s="167"/>
      <c r="BO62" s="167"/>
      <c r="BP62" s="172"/>
      <c r="BQ62" s="167"/>
      <c r="BR62" s="167"/>
      <c r="BS62" s="167"/>
      <c r="BT62" s="167"/>
      <c r="BU62" s="177"/>
    </row>
    <row r="63" spans="1:73" ht="15" hidden="1" customHeight="1">
      <c r="A63" s="175"/>
      <c r="B63" s="204"/>
      <c r="C63" s="235" t="s">
        <v>35</v>
      </c>
      <c r="D63" s="215">
        <f>SDGｓマトリクス!AL69</f>
        <v>0</v>
      </c>
      <c r="E63" s="215">
        <f>SDGｓマトリクス!AM69</f>
        <v>0</v>
      </c>
      <c r="F63" s="215">
        <f>SDGｓマトリクス!AN69</f>
        <v>0</v>
      </c>
      <c r="G63" s="215">
        <f>SDGｓマトリクス!AO69</f>
        <v>0</v>
      </c>
      <c r="H63" s="215">
        <f>SDGｓマトリクス!AP69</f>
        <v>0</v>
      </c>
      <c r="I63" s="215">
        <f>SDGｓマトリクス!AQ69</f>
        <v>0</v>
      </c>
      <c r="J63" s="215">
        <f>SDGｓマトリクス!AR69</f>
        <v>0</v>
      </c>
      <c r="K63" s="215">
        <f>SDGｓマトリクス!AS69</f>
        <v>0</v>
      </c>
      <c r="L63" s="215">
        <f>SDGｓマトリクス!AT69</f>
        <v>0</v>
      </c>
      <c r="M63" s="215">
        <f>SDGｓマトリクス!AU69</f>
        <v>0</v>
      </c>
      <c r="N63" s="215">
        <f>SDGｓマトリクス!AV69</f>
        <v>0</v>
      </c>
      <c r="O63" s="215">
        <f>SDGｓマトリクス!AW69</f>
        <v>0</v>
      </c>
      <c r="P63" s="215">
        <f>SDGｓマトリクス!AX69</f>
        <v>0</v>
      </c>
      <c r="Q63" s="215">
        <f>SDGｓマトリクス!AY69</f>
        <v>0</v>
      </c>
      <c r="R63" s="215">
        <f>SDGｓマトリクス!AZ69</f>
        <v>0</v>
      </c>
      <c r="S63" s="215">
        <f>SDGｓマトリクス!BA69</f>
        <v>0</v>
      </c>
      <c r="T63" s="215">
        <f>SDGｓマトリクス!BB69</f>
        <v>0</v>
      </c>
      <c r="U63" s="223"/>
      <c r="V63" s="178"/>
      <c r="W63" s="167"/>
      <c r="X63" s="167"/>
      <c r="Y63" s="167"/>
      <c r="Z63" s="167"/>
      <c r="AA63" s="167"/>
      <c r="AB63" s="172"/>
      <c r="AC63" s="167"/>
      <c r="AD63" s="167"/>
      <c r="AE63" s="167"/>
      <c r="AF63" s="173"/>
      <c r="AG63" s="167"/>
      <c r="AH63" s="167"/>
      <c r="AI63" s="167"/>
      <c r="AJ63" s="167"/>
      <c r="AK63" s="167"/>
      <c r="AL63" s="172"/>
      <c r="AM63" s="167"/>
      <c r="AN63" s="167"/>
      <c r="AO63" s="167"/>
      <c r="AP63" s="173"/>
      <c r="AQ63" s="167"/>
      <c r="AR63" s="167"/>
      <c r="AS63" s="167"/>
      <c r="AT63" s="167"/>
      <c r="AU63" s="167"/>
      <c r="AV63" s="172"/>
      <c r="AW63" s="167"/>
      <c r="AX63" s="167"/>
      <c r="AY63" s="167"/>
      <c r="AZ63" s="173"/>
      <c r="BA63" s="167"/>
      <c r="BB63" s="167"/>
      <c r="BC63" s="167"/>
      <c r="BD63" s="167"/>
      <c r="BE63" s="167"/>
      <c r="BF63" s="172"/>
      <c r="BG63" s="167"/>
      <c r="BH63" s="167"/>
      <c r="BI63" s="167"/>
      <c r="BJ63" s="173"/>
      <c r="BK63" s="167"/>
      <c r="BL63" s="167"/>
      <c r="BM63" s="167"/>
      <c r="BN63" s="167"/>
      <c r="BO63" s="167"/>
      <c r="BP63" s="172"/>
      <c r="BQ63" s="167"/>
      <c r="BR63" s="167"/>
      <c r="BS63" s="167"/>
      <c r="BT63" s="167"/>
      <c r="BU63" s="177"/>
    </row>
    <row r="64" spans="1:73" ht="15" hidden="1" customHeight="1">
      <c r="A64" s="175"/>
      <c r="B64" s="204"/>
      <c r="C64" s="235" t="s">
        <v>29</v>
      </c>
      <c r="D64" s="215">
        <f>SDGｓマトリクス!AL70</f>
        <v>0</v>
      </c>
      <c r="E64" s="215">
        <f>SDGｓマトリクス!AM70</f>
        <v>0</v>
      </c>
      <c r="F64" s="215">
        <f>SDGｓマトリクス!AN70</f>
        <v>0</v>
      </c>
      <c r="G64" s="215">
        <f>SDGｓマトリクス!AO70</f>
        <v>0</v>
      </c>
      <c r="H64" s="215">
        <f>SDGｓマトリクス!AP70</f>
        <v>0</v>
      </c>
      <c r="I64" s="215">
        <f>SDGｓマトリクス!AQ70</f>
        <v>0</v>
      </c>
      <c r="J64" s="215">
        <f>SDGｓマトリクス!AR70</f>
        <v>0</v>
      </c>
      <c r="K64" s="215">
        <f>SDGｓマトリクス!AS70</f>
        <v>0</v>
      </c>
      <c r="L64" s="215">
        <f>SDGｓマトリクス!AT70</f>
        <v>0</v>
      </c>
      <c r="M64" s="215">
        <f>SDGｓマトリクス!AU70</f>
        <v>0</v>
      </c>
      <c r="N64" s="215">
        <f>SDGｓマトリクス!AV70</f>
        <v>0</v>
      </c>
      <c r="O64" s="215">
        <f>SDGｓマトリクス!AW70</f>
        <v>0</v>
      </c>
      <c r="P64" s="215">
        <f>SDGｓマトリクス!AX70</f>
        <v>0</v>
      </c>
      <c r="Q64" s="215">
        <f>SDGｓマトリクス!AY70</f>
        <v>0</v>
      </c>
      <c r="R64" s="215">
        <f>SDGｓマトリクス!AZ70</f>
        <v>0</v>
      </c>
      <c r="S64" s="215">
        <f>SDGｓマトリクス!BA70</f>
        <v>0</v>
      </c>
      <c r="T64" s="215">
        <f>SDGｓマトリクス!BB70</f>
        <v>0</v>
      </c>
      <c r="U64" s="223"/>
      <c r="V64" s="178"/>
      <c r="W64" s="167"/>
      <c r="X64" s="167"/>
      <c r="Y64" s="167"/>
      <c r="Z64" s="167"/>
      <c r="AA64" s="167"/>
      <c r="AB64" s="172"/>
      <c r="AC64" s="167"/>
      <c r="AD64" s="167"/>
      <c r="AE64" s="167"/>
      <c r="AF64" s="173"/>
      <c r="AG64" s="167"/>
      <c r="AH64" s="167"/>
      <c r="AI64" s="167"/>
      <c r="AJ64" s="167"/>
      <c r="AK64" s="167"/>
      <c r="AL64" s="172"/>
      <c r="AM64" s="167"/>
      <c r="AN64" s="167"/>
      <c r="AO64" s="167"/>
      <c r="AP64" s="173"/>
      <c r="AQ64" s="167"/>
      <c r="AR64" s="167"/>
      <c r="AS64" s="167"/>
      <c r="AT64" s="167"/>
      <c r="AU64" s="167"/>
      <c r="AV64" s="172"/>
      <c r="AW64" s="167"/>
      <c r="AX64" s="167"/>
      <c r="AY64" s="167"/>
      <c r="AZ64" s="173"/>
      <c r="BA64" s="167"/>
      <c r="BB64" s="167"/>
      <c r="BC64" s="167"/>
      <c r="BD64" s="167"/>
      <c r="BE64" s="167"/>
      <c r="BF64" s="172"/>
      <c r="BG64" s="167"/>
      <c r="BH64" s="167"/>
      <c r="BI64" s="167"/>
      <c r="BJ64" s="173"/>
      <c r="BK64" s="167"/>
      <c r="BL64" s="167"/>
      <c r="BM64" s="167"/>
      <c r="BN64" s="167"/>
      <c r="BO64" s="167"/>
      <c r="BP64" s="172"/>
      <c r="BQ64" s="167"/>
      <c r="BR64" s="167"/>
      <c r="BS64" s="167"/>
      <c r="BT64" s="167"/>
      <c r="BU64" s="177"/>
    </row>
    <row r="65" spans="1:73" ht="42" customHeight="1" thickTop="1" thickBot="1">
      <c r="A65" s="247"/>
      <c r="B65" s="205" t="s">
        <v>449</v>
      </c>
      <c r="C65" s="236"/>
      <c r="D65" s="217">
        <f>SDGｓマトリクス!AL67</f>
        <v>0</v>
      </c>
      <c r="E65" s="217">
        <f>SDGｓマトリクス!AM67</f>
        <v>0</v>
      </c>
      <c r="F65" s="217">
        <f>SDGｓマトリクス!AN67</f>
        <v>0</v>
      </c>
      <c r="G65" s="217">
        <f>SDGｓマトリクス!AO67</f>
        <v>0</v>
      </c>
      <c r="H65" s="217">
        <f>SDGｓマトリクス!AP67</f>
        <v>0</v>
      </c>
      <c r="I65" s="217">
        <f>SDGｓマトリクス!AQ67</f>
        <v>0</v>
      </c>
      <c r="J65" s="217">
        <f>SDGｓマトリクス!AR67</f>
        <v>0</v>
      </c>
      <c r="K65" s="217">
        <f>SDGｓマトリクス!AS67</f>
        <v>0</v>
      </c>
      <c r="L65" s="217">
        <f>SDGｓマトリクス!AT67</f>
        <v>0</v>
      </c>
      <c r="M65" s="217">
        <f>SDGｓマトリクス!AU67</f>
        <v>0</v>
      </c>
      <c r="N65" s="217">
        <f>SDGｓマトリクス!AV67</f>
        <v>0</v>
      </c>
      <c r="O65" s="217">
        <f>SDGｓマトリクス!AW67</f>
        <v>0</v>
      </c>
      <c r="P65" s="217">
        <f>SDGｓマトリクス!AX67</f>
        <v>0</v>
      </c>
      <c r="Q65" s="217">
        <f>SDGｓマトリクス!AY67</f>
        <v>0</v>
      </c>
      <c r="R65" s="217">
        <f>SDGｓマトリクス!AZ67</f>
        <v>0</v>
      </c>
      <c r="S65" s="217">
        <f>SDGｓマトリクス!BA67</f>
        <v>0</v>
      </c>
      <c r="T65" s="217">
        <f>SDGｓマトリクス!BB67</f>
        <v>0</v>
      </c>
      <c r="U65" s="224">
        <f>SDGｓマトリクス!AI67</f>
        <v>0</v>
      </c>
      <c r="V65" s="178"/>
      <c r="W65" s="167"/>
      <c r="X65" s="167"/>
      <c r="Y65" s="167"/>
      <c r="Z65" s="167"/>
      <c r="AA65" s="167"/>
      <c r="AB65" s="172"/>
      <c r="AC65" s="167"/>
      <c r="AD65" s="167"/>
      <c r="AE65" s="167"/>
      <c r="AF65" s="173"/>
      <c r="AG65" s="167"/>
      <c r="AH65" s="167"/>
      <c r="AI65" s="167"/>
      <c r="AJ65" s="167"/>
      <c r="AK65" s="167"/>
      <c r="AL65" s="172"/>
      <c r="AM65" s="167"/>
      <c r="AN65" s="167"/>
      <c r="AO65" s="167"/>
      <c r="AP65" s="173"/>
      <c r="AQ65" s="167"/>
      <c r="AR65" s="167"/>
      <c r="AS65" s="167"/>
      <c r="AT65" s="167"/>
      <c r="AU65" s="167"/>
      <c r="AV65" s="172"/>
      <c r="AW65" s="167"/>
      <c r="AX65" s="167"/>
      <c r="AY65" s="167"/>
      <c r="AZ65" s="173"/>
      <c r="BA65" s="167"/>
      <c r="BB65" s="167"/>
      <c r="BC65" s="167"/>
      <c r="BD65" s="167"/>
      <c r="BE65" s="167"/>
      <c r="BF65" s="172"/>
      <c r="BG65" s="167"/>
      <c r="BH65" s="167"/>
      <c r="BI65" s="167"/>
      <c r="BJ65" s="173"/>
      <c r="BK65" s="167"/>
      <c r="BL65" s="167"/>
      <c r="BM65" s="167"/>
      <c r="BN65" s="167"/>
      <c r="BO65" s="167"/>
      <c r="BP65" s="172"/>
      <c r="BQ65" s="167"/>
      <c r="BR65" s="167"/>
      <c r="BS65" s="167"/>
      <c r="BT65" s="167"/>
      <c r="BU65" s="200"/>
    </row>
    <row r="66" spans="1:73" ht="15" hidden="1" customHeight="1">
      <c r="A66" s="175"/>
      <c r="B66" s="193"/>
      <c r="C66" s="237" t="s">
        <v>36</v>
      </c>
      <c r="D66" s="220">
        <f>SDGｓマトリクス!AL74</f>
        <v>0</v>
      </c>
      <c r="E66" s="220">
        <f>SDGｓマトリクス!AM74</f>
        <v>0</v>
      </c>
      <c r="F66" s="220">
        <f>SDGｓマトリクス!AN74</f>
        <v>0</v>
      </c>
      <c r="G66" s="220">
        <f>SDGｓマトリクス!AO74</f>
        <v>0</v>
      </c>
      <c r="H66" s="220">
        <f>SDGｓマトリクス!AP74</f>
        <v>0</v>
      </c>
      <c r="I66" s="220">
        <f>SDGｓマトリクス!AQ74</f>
        <v>0</v>
      </c>
      <c r="J66" s="220">
        <f>SDGｓマトリクス!AR74</f>
        <v>0</v>
      </c>
      <c r="K66" s="220">
        <f>SDGｓマトリクス!AS74</f>
        <v>0</v>
      </c>
      <c r="L66" s="220">
        <f>SDGｓマトリクス!AT74</f>
        <v>0</v>
      </c>
      <c r="M66" s="220">
        <f>SDGｓマトリクス!AU74</f>
        <v>0</v>
      </c>
      <c r="N66" s="220">
        <f>SDGｓマトリクス!AV74</f>
        <v>0</v>
      </c>
      <c r="O66" s="220">
        <f>SDGｓマトリクス!AW74</f>
        <v>0</v>
      </c>
      <c r="P66" s="220">
        <f>SDGｓマトリクス!AX74</f>
        <v>0</v>
      </c>
      <c r="Q66" s="220">
        <f>SDGｓマトリクス!AY74</f>
        <v>0</v>
      </c>
      <c r="R66" s="220">
        <f>SDGｓマトリクス!AZ74</f>
        <v>0</v>
      </c>
      <c r="S66" s="220">
        <f>SDGｓマトリクス!BA74</f>
        <v>0</v>
      </c>
      <c r="T66" s="220">
        <f>SDGｓマトリクス!BB74</f>
        <v>0</v>
      </c>
      <c r="U66" s="225"/>
      <c r="V66" s="178"/>
      <c r="W66" s="167"/>
      <c r="X66" s="167"/>
      <c r="Y66" s="167"/>
      <c r="Z66" s="167"/>
      <c r="AA66" s="167"/>
      <c r="AB66" s="172"/>
      <c r="AC66" s="167"/>
      <c r="AD66" s="167"/>
      <c r="AE66" s="167"/>
      <c r="AF66" s="173"/>
      <c r="AG66" s="167"/>
      <c r="AH66" s="167"/>
      <c r="AI66" s="167"/>
      <c r="AJ66" s="167"/>
      <c r="AK66" s="167"/>
      <c r="AL66" s="172"/>
      <c r="AM66" s="167"/>
      <c r="AN66" s="167"/>
      <c r="AO66" s="167"/>
      <c r="AP66" s="173"/>
      <c r="AQ66" s="167"/>
      <c r="AR66" s="167"/>
      <c r="AS66" s="167"/>
      <c r="AT66" s="167"/>
      <c r="AU66" s="167"/>
      <c r="AV66" s="172"/>
      <c r="AW66" s="167"/>
      <c r="AX66" s="167"/>
      <c r="AY66" s="167"/>
      <c r="AZ66" s="173"/>
      <c r="BA66" s="167"/>
      <c r="BB66" s="167"/>
      <c r="BC66" s="167"/>
      <c r="BD66" s="167"/>
      <c r="BE66" s="167"/>
      <c r="BF66" s="172"/>
      <c r="BG66" s="167"/>
      <c r="BH66" s="167"/>
      <c r="BI66" s="167"/>
      <c r="BJ66" s="173"/>
      <c r="BK66" s="167"/>
      <c r="BL66" s="167"/>
      <c r="BM66" s="167"/>
      <c r="BN66" s="167"/>
      <c r="BO66" s="167"/>
      <c r="BP66" s="172"/>
      <c r="BQ66" s="167"/>
      <c r="BR66" s="167"/>
      <c r="BS66" s="167"/>
      <c r="BT66" s="167"/>
      <c r="BU66" s="177"/>
    </row>
    <row r="67" spans="1:73" ht="15" hidden="1" customHeight="1">
      <c r="A67" s="175"/>
      <c r="B67" s="193"/>
      <c r="C67" s="237" t="s">
        <v>37</v>
      </c>
      <c r="D67" s="220">
        <f>SDGｓマトリクス!AL75</f>
        <v>0</v>
      </c>
      <c r="E67" s="220">
        <f>SDGｓマトリクス!AM75</f>
        <v>0</v>
      </c>
      <c r="F67" s="220">
        <f>SDGｓマトリクス!AN75</f>
        <v>0</v>
      </c>
      <c r="G67" s="220">
        <f>SDGｓマトリクス!AO75</f>
        <v>0</v>
      </c>
      <c r="H67" s="220">
        <f>SDGｓマトリクス!AP75</f>
        <v>0</v>
      </c>
      <c r="I67" s="220">
        <f>SDGｓマトリクス!AQ75</f>
        <v>0</v>
      </c>
      <c r="J67" s="220">
        <f>SDGｓマトリクス!AR75</f>
        <v>0</v>
      </c>
      <c r="K67" s="220">
        <f>SDGｓマトリクス!AS75</f>
        <v>0</v>
      </c>
      <c r="L67" s="220">
        <f>SDGｓマトリクス!AT75</f>
        <v>0</v>
      </c>
      <c r="M67" s="220">
        <f>SDGｓマトリクス!AU75</f>
        <v>0</v>
      </c>
      <c r="N67" s="220">
        <f>SDGｓマトリクス!AV75</f>
        <v>0</v>
      </c>
      <c r="O67" s="220">
        <f>SDGｓマトリクス!AW75</f>
        <v>0</v>
      </c>
      <c r="P67" s="220">
        <f>SDGｓマトリクス!AX75</f>
        <v>0</v>
      </c>
      <c r="Q67" s="220">
        <f>SDGｓマトリクス!AY75</f>
        <v>0</v>
      </c>
      <c r="R67" s="220">
        <f>SDGｓマトリクス!AZ75</f>
        <v>0</v>
      </c>
      <c r="S67" s="220">
        <f>SDGｓマトリクス!BA75</f>
        <v>0</v>
      </c>
      <c r="T67" s="220">
        <f>SDGｓマトリクス!BB75</f>
        <v>0</v>
      </c>
      <c r="U67" s="225"/>
      <c r="V67" s="178"/>
      <c r="W67" s="167"/>
      <c r="X67" s="167"/>
      <c r="Y67" s="167"/>
      <c r="Z67" s="167"/>
      <c r="AA67" s="167"/>
      <c r="AB67" s="172"/>
      <c r="AC67" s="167"/>
      <c r="AD67" s="167"/>
      <c r="AE67" s="167"/>
      <c r="AF67" s="173"/>
      <c r="AG67" s="167"/>
      <c r="AH67" s="167"/>
      <c r="AI67" s="167"/>
      <c r="AJ67" s="167"/>
      <c r="AK67" s="167"/>
      <c r="AL67" s="172"/>
      <c r="AM67" s="167"/>
      <c r="AN67" s="167"/>
      <c r="AO67" s="167"/>
      <c r="AP67" s="173"/>
      <c r="AQ67" s="167"/>
      <c r="AR67" s="167"/>
      <c r="AS67" s="167"/>
      <c r="AT67" s="167"/>
      <c r="AU67" s="167"/>
      <c r="AV67" s="172"/>
      <c r="AW67" s="167"/>
      <c r="AX67" s="167"/>
      <c r="AY67" s="167"/>
      <c r="AZ67" s="173"/>
      <c r="BA67" s="167"/>
      <c r="BB67" s="167"/>
      <c r="BC67" s="167"/>
      <c r="BD67" s="167"/>
      <c r="BE67" s="167"/>
      <c r="BF67" s="172"/>
      <c r="BG67" s="167"/>
      <c r="BH67" s="167"/>
      <c r="BI67" s="167"/>
      <c r="BJ67" s="173"/>
      <c r="BK67" s="167"/>
      <c r="BL67" s="167"/>
      <c r="BM67" s="167"/>
      <c r="BN67" s="167"/>
      <c r="BO67" s="167"/>
      <c r="BP67" s="172"/>
      <c r="BQ67" s="167"/>
      <c r="BR67" s="167"/>
      <c r="BS67" s="167"/>
      <c r="BT67" s="167"/>
      <c r="BU67" s="177"/>
    </row>
    <row r="68" spans="1:73" ht="15" hidden="1" customHeight="1">
      <c r="A68" s="175"/>
      <c r="B68" s="193"/>
      <c r="C68" s="237" t="s">
        <v>38</v>
      </c>
      <c r="D68" s="220">
        <f>SDGｓマトリクス!AL76</f>
        <v>0</v>
      </c>
      <c r="E68" s="220">
        <f>SDGｓマトリクス!AM76</f>
        <v>0</v>
      </c>
      <c r="F68" s="220">
        <f>SDGｓマトリクス!AN76</f>
        <v>0</v>
      </c>
      <c r="G68" s="220">
        <f>SDGｓマトリクス!AO76</f>
        <v>0</v>
      </c>
      <c r="H68" s="220">
        <f>SDGｓマトリクス!AP76</f>
        <v>0</v>
      </c>
      <c r="I68" s="220">
        <f>SDGｓマトリクス!AQ76</f>
        <v>0</v>
      </c>
      <c r="J68" s="220">
        <f>SDGｓマトリクス!AR76</f>
        <v>0</v>
      </c>
      <c r="K68" s="220">
        <f>SDGｓマトリクス!AS76</f>
        <v>0</v>
      </c>
      <c r="L68" s="220">
        <f>SDGｓマトリクス!AT76</f>
        <v>0</v>
      </c>
      <c r="M68" s="220">
        <f>SDGｓマトリクス!AU76</f>
        <v>0</v>
      </c>
      <c r="N68" s="220">
        <f>SDGｓマトリクス!AV76</f>
        <v>0</v>
      </c>
      <c r="O68" s="220">
        <f>SDGｓマトリクス!AW76</f>
        <v>0</v>
      </c>
      <c r="P68" s="220">
        <f>SDGｓマトリクス!AX76</f>
        <v>0</v>
      </c>
      <c r="Q68" s="220">
        <f>SDGｓマトリクス!AY76</f>
        <v>0</v>
      </c>
      <c r="R68" s="220">
        <f>SDGｓマトリクス!AZ76</f>
        <v>0</v>
      </c>
      <c r="S68" s="220">
        <f>SDGｓマトリクス!BA76</f>
        <v>0</v>
      </c>
      <c r="T68" s="220">
        <f>SDGｓマトリクス!BB76</f>
        <v>0</v>
      </c>
      <c r="U68" s="225"/>
      <c r="V68" s="178"/>
      <c r="W68" s="167"/>
      <c r="X68" s="167"/>
      <c r="Y68" s="167"/>
      <c r="Z68" s="167"/>
      <c r="AA68" s="167"/>
      <c r="AB68" s="172"/>
      <c r="AC68" s="167"/>
      <c r="AD68" s="167"/>
      <c r="AE68" s="167"/>
      <c r="AF68" s="173"/>
      <c r="AG68" s="167"/>
      <c r="AH68" s="167"/>
      <c r="AI68" s="167"/>
      <c r="AJ68" s="167"/>
      <c r="AK68" s="167"/>
      <c r="AL68" s="172"/>
      <c r="AM68" s="167"/>
      <c r="AN68" s="167"/>
      <c r="AO68" s="167"/>
      <c r="AP68" s="173"/>
      <c r="AQ68" s="167"/>
      <c r="AR68" s="167"/>
      <c r="AS68" s="167"/>
      <c r="AT68" s="167"/>
      <c r="AU68" s="167"/>
      <c r="AV68" s="172"/>
      <c r="AW68" s="167"/>
      <c r="AX68" s="167"/>
      <c r="AY68" s="167"/>
      <c r="AZ68" s="173"/>
      <c r="BA68" s="167"/>
      <c r="BB68" s="167"/>
      <c r="BC68" s="167"/>
      <c r="BD68" s="167"/>
      <c r="BE68" s="167"/>
      <c r="BF68" s="172"/>
      <c r="BG68" s="167"/>
      <c r="BH68" s="167"/>
      <c r="BI68" s="167"/>
      <c r="BJ68" s="173"/>
      <c r="BK68" s="167"/>
      <c r="BL68" s="167"/>
      <c r="BM68" s="167"/>
      <c r="BN68" s="167"/>
      <c r="BO68" s="167"/>
      <c r="BP68" s="172"/>
      <c r="BQ68" s="167"/>
      <c r="BR68" s="167"/>
      <c r="BS68" s="167"/>
      <c r="BT68" s="167"/>
      <c r="BU68" s="177"/>
    </row>
    <row r="69" spans="1:73" ht="15" hidden="1" customHeight="1">
      <c r="A69" s="175"/>
      <c r="B69" s="193"/>
      <c r="C69" s="237"/>
      <c r="D69" s="220">
        <f>SDGｓマトリクス!AL77</f>
        <v>0</v>
      </c>
      <c r="E69" s="220">
        <f>SDGｓマトリクス!AM77</f>
        <v>0</v>
      </c>
      <c r="F69" s="220">
        <f>SDGｓマトリクス!AN77</f>
        <v>0</v>
      </c>
      <c r="G69" s="220">
        <f>SDGｓマトリクス!AO77</f>
        <v>0</v>
      </c>
      <c r="H69" s="220">
        <f>SDGｓマトリクス!AP77</f>
        <v>0</v>
      </c>
      <c r="I69" s="220">
        <f>SDGｓマトリクス!AQ77</f>
        <v>0</v>
      </c>
      <c r="J69" s="220">
        <f>SDGｓマトリクス!AR77</f>
        <v>0</v>
      </c>
      <c r="K69" s="220">
        <f>SDGｓマトリクス!AS77</f>
        <v>0</v>
      </c>
      <c r="L69" s="220">
        <f>SDGｓマトリクス!AT77</f>
        <v>0</v>
      </c>
      <c r="M69" s="220">
        <f>SDGｓマトリクス!AU77</f>
        <v>0</v>
      </c>
      <c r="N69" s="220">
        <f>SDGｓマトリクス!AV77</f>
        <v>0</v>
      </c>
      <c r="O69" s="220">
        <f>SDGｓマトリクス!AW77</f>
        <v>0</v>
      </c>
      <c r="P69" s="220">
        <f>SDGｓマトリクス!AX77</f>
        <v>0</v>
      </c>
      <c r="Q69" s="220">
        <f>SDGｓマトリクス!AY77</f>
        <v>0</v>
      </c>
      <c r="R69" s="220">
        <f>SDGｓマトリクス!AZ77</f>
        <v>0</v>
      </c>
      <c r="S69" s="220">
        <f>SDGｓマトリクス!BA77</f>
        <v>0</v>
      </c>
      <c r="T69" s="220">
        <f>SDGｓマトリクス!BB77</f>
        <v>0</v>
      </c>
      <c r="U69" s="225"/>
      <c r="V69" s="178"/>
      <c r="W69" s="167"/>
      <c r="X69" s="167"/>
      <c r="Y69" s="167"/>
      <c r="Z69" s="167"/>
      <c r="AA69" s="167"/>
      <c r="AB69" s="172"/>
      <c r="AC69" s="167"/>
      <c r="AD69" s="167"/>
      <c r="AE69" s="167"/>
      <c r="AF69" s="173"/>
      <c r="AG69" s="167"/>
      <c r="AH69" s="167"/>
      <c r="AI69" s="167"/>
      <c r="AJ69" s="167"/>
      <c r="AK69" s="167"/>
      <c r="AL69" s="172"/>
      <c r="AM69" s="167"/>
      <c r="AN69" s="167"/>
      <c r="AO69" s="167"/>
      <c r="AP69" s="173"/>
      <c r="AQ69" s="167"/>
      <c r="AR69" s="167"/>
      <c r="AS69" s="167"/>
      <c r="AT69" s="167"/>
      <c r="AU69" s="167"/>
      <c r="AV69" s="172"/>
      <c r="AW69" s="167"/>
      <c r="AX69" s="167"/>
      <c r="AY69" s="167"/>
      <c r="AZ69" s="173"/>
      <c r="BA69" s="167"/>
      <c r="BB69" s="167"/>
      <c r="BC69" s="167"/>
      <c r="BD69" s="167"/>
      <c r="BE69" s="167"/>
      <c r="BF69" s="172"/>
      <c r="BG69" s="167"/>
      <c r="BH69" s="167"/>
      <c r="BI69" s="167"/>
      <c r="BJ69" s="173"/>
      <c r="BK69" s="167"/>
      <c r="BL69" s="167"/>
      <c r="BM69" s="167"/>
      <c r="BN69" s="167"/>
      <c r="BO69" s="167"/>
      <c r="BP69" s="172"/>
      <c r="BQ69" s="167"/>
      <c r="BR69" s="167"/>
      <c r="BS69" s="167"/>
      <c r="BT69" s="167"/>
      <c r="BU69" s="177"/>
    </row>
    <row r="70" spans="1:73" ht="15" hidden="1" customHeight="1">
      <c r="A70" s="175"/>
      <c r="B70" s="193"/>
      <c r="C70" s="237"/>
      <c r="D70" s="220">
        <f>SDGｓマトリクス!AL78</f>
        <v>0</v>
      </c>
      <c r="E70" s="220">
        <f>SDGｓマトリクス!AM78</f>
        <v>0</v>
      </c>
      <c r="F70" s="220">
        <f>SDGｓマトリクス!AN78</f>
        <v>0</v>
      </c>
      <c r="G70" s="220">
        <f>SDGｓマトリクス!AO78</f>
        <v>0</v>
      </c>
      <c r="H70" s="220">
        <f>SDGｓマトリクス!AP78</f>
        <v>0</v>
      </c>
      <c r="I70" s="220">
        <f>SDGｓマトリクス!AQ78</f>
        <v>0</v>
      </c>
      <c r="J70" s="220">
        <f>SDGｓマトリクス!AR78</f>
        <v>0</v>
      </c>
      <c r="K70" s="220">
        <f>SDGｓマトリクス!AS78</f>
        <v>0</v>
      </c>
      <c r="L70" s="220">
        <f>SDGｓマトリクス!AT78</f>
        <v>0</v>
      </c>
      <c r="M70" s="220">
        <f>SDGｓマトリクス!AU78</f>
        <v>0</v>
      </c>
      <c r="N70" s="220">
        <f>SDGｓマトリクス!AV78</f>
        <v>0</v>
      </c>
      <c r="O70" s="220">
        <f>SDGｓマトリクス!AW78</f>
        <v>0</v>
      </c>
      <c r="P70" s="220">
        <f>SDGｓマトリクス!AX78</f>
        <v>0</v>
      </c>
      <c r="Q70" s="220">
        <f>SDGｓマトリクス!AY78</f>
        <v>0</v>
      </c>
      <c r="R70" s="220">
        <f>SDGｓマトリクス!AZ78</f>
        <v>0</v>
      </c>
      <c r="S70" s="220">
        <f>SDGｓマトリクス!BA78</f>
        <v>0</v>
      </c>
      <c r="T70" s="220">
        <f>SDGｓマトリクス!BB78</f>
        <v>0</v>
      </c>
      <c r="U70" s="225"/>
      <c r="V70" s="178"/>
      <c r="W70" s="167"/>
      <c r="X70" s="167"/>
      <c r="Y70" s="167"/>
      <c r="Z70" s="167"/>
      <c r="AA70" s="167"/>
      <c r="AB70" s="172"/>
      <c r="AC70" s="167"/>
      <c r="AD70" s="167"/>
      <c r="AE70" s="167"/>
      <c r="AF70" s="173"/>
      <c r="AG70" s="167"/>
      <c r="AH70" s="167"/>
      <c r="AI70" s="167"/>
      <c r="AJ70" s="167"/>
      <c r="AK70" s="167"/>
      <c r="AL70" s="172"/>
      <c r="AM70" s="167"/>
      <c r="AN70" s="167"/>
      <c r="AO70" s="167"/>
      <c r="AP70" s="173"/>
      <c r="AQ70" s="167"/>
      <c r="AR70" s="167"/>
      <c r="AS70" s="167"/>
      <c r="AT70" s="167"/>
      <c r="AU70" s="167"/>
      <c r="AV70" s="172"/>
      <c r="AW70" s="167"/>
      <c r="AX70" s="167"/>
      <c r="AY70" s="167"/>
      <c r="AZ70" s="173"/>
      <c r="BA70" s="167"/>
      <c r="BB70" s="167"/>
      <c r="BC70" s="167"/>
      <c r="BD70" s="167"/>
      <c r="BE70" s="167"/>
      <c r="BF70" s="172"/>
      <c r="BG70" s="167"/>
      <c r="BH70" s="167"/>
      <c r="BI70" s="167"/>
      <c r="BJ70" s="173"/>
      <c r="BK70" s="167"/>
      <c r="BL70" s="167"/>
      <c r="BM70" s="167"/>
      <c r="BN70" s="167"/>
      <c r="BO70" s="167"/>
      <c r="BP70" s="172"/>
      <c r="BQ70" s="167"/>
      <c r="BR70" s="167"/>
      <c r="BS70" s="167"/>
      <c r="BT70" s="167"/>
      <c r="BU70" s="177"/>
    </row>
    <row r="71" spans="1:73" ht="15" hidden="1" customHeight="1">
      <c r="A71" s="175"/>
      <c r="B71" s="193"/>
      <c r="C71" s="237"/>
      <c r="D71" s="220">
        <f>SDGｓマトリクス!AL79</f>
        <v>0</v>
      </c>
      <c r="E71" s="220">
        <f>SDGｓマトリクス!AM79</f>
        <v>0</v>
      </c>
      <c r="F71" s="220">
        <f>SDGｓマトリクス!AN79</f>
        <v>0</v>
      </c>
      <c r="G71" s="220">
        <f>SDGｓマトリクス!AO79</f>
        <v>0</v>
      </c>
      <c r="H71" s="220">
        <f>SDGｓマトリクス!AP79</f>
        <v>0</v>
      </c>
      <c r="I71" s="220">
        <f>SDGｓマトリクス!AQ79</f>
        <v>0</v>
      </c>
      <c r="J71" s="220">
        <f>SDGｓマトリクス!AR79</f>
        <v>0</v>
      </c>
      <c r="K71" s="220">
        <f>SDGｓマトリクス!AS79</f>
        <v>0</v>
      </c>
      <c r="L71" s="220">
        <f>SDGｓマトリクス!AT79</f>
        <v>0</v>
      </c>
      <c r="M71" s="220">
        <f>SDGｓマトリクス!AU79</f>
        <v>0</v>
      </c>
      <c r="N71" s="220">
        <f>SDGｓマトリクス!AV79</f>
        <v>0</v>
      </c>
      <c r="O71" s="220">
        <f>SDGｓマトリクス!AW79</f>
        <v>0</v>
      </c>
      <c r="P71" s="220">
        <f>SDGｓマトリクス!AX79</f>
        <v>0</v>
      </c>
      <c r="Q71" s="220">
        <f>SDGｓマトリクス!AY79</f>
        <v>0</v>
      </c>
      <c r="R71" s="220">
        <f>SDGｓマトリクス!AZ79</f>
        <v>0</v>
      </c>
      <c r="S71" s="220">
        <f>SDGｓマトリクス!BA79</f>
        <v>0</v>
      </c>
      <c r="T71" s="220">
        <f>SDGｓマトリクス!BB79</f>
        <v>0</v>
      </c>
      <c r="U71" s="225"/>
      <c r="V71" s="178"/>
      <c r="W71" s="167"/>
      <c r="X71" s="167"/>
      <c r="Y71" s="167"/>
      <c r="Z71" s="167"/>
      <c r="AA71" s="167"/>
      <c r="AB71" s="172"/>
      <c r="AC71" s="167"/>
      <c r="AD71" s="167"/>
      <c r="AE71" s="167"/>
      <c r="AF71" s="173"/>
      <c r="AG71" s="167"/>
      <c r="AH71" s="167"/>
      <c r="AI71" s="167"/>
      <c r="AJ71" s="167"/>
      <c r="AK71" s="167"/>
      <c r="AL71" s="172"/>
      <c r="AM71" s="167"/>
      <c r="AN71" s="167"/>
      <c r="AO71" s="167"/>
      <c r="AP71" s="173"/>
      <c r="AQ71" s="167"/>
      <c r="AR71" s="167"/>
      <c r="AS71" s="167"/>
      <c r="AT71" s="167"/>
      <c r="AU71" s="167"/>
      <c r="AV71" s="172"/>
      <c r="AW71" s="167"/>
      <c r="AX71" s="167"/>
      <c r="AY71" s="167"/>
      <c r="AZ71" s="173"/>
      <c r="BA71" s="167"/>
      <c r="BB71" s="167"/>
      <c r="BC71" s="167"/>
      <c r="BD71" s="167"/>
      <c r="BE71" s="167"/>
      <c r="BF71" s="172"/>
      <c r="BG71" s="167"/>
      <c r="BH71" s="167"/>
      <c r="BI71" s="167"/>
      <c r="BJ71" s="173"/>
      <c r="BK71" s="167"/>
      <c r="BL71" s="167"/>
      <c r="BM71" s="167"/>
      <c r="BN71" s="167"/>
      <c r="BO71" s="167"/>
      <c r="BP71" s="172"/>
      <c r="BQ71" s="167"/>
      <c r="BR71" s="167"/>
      <c r="BS71" s="167"/>
      <c r="BT71" s="167"/>
      <c r="BU71" s="177"/>
    </row>
    <row r="72" spans="1:73" ht="15" hidden="1" customHeight="1">
      <c r="A72" s="175"/>
      <c r="B72" s="193"/>
      <c r="C72" s="237"/>
      <c r="D72" s="220">
        <f>SDGｓマトリクス!AL80</f>
        <v>0</v>
      </c>
      <c r="E72" s="220">
        <f>SDGｓマトリクス!AM80</f>
        <v>0</v>
      </c>
      <c r="F72" s="220">
        <f>SDGｓマトリクス!AN80</f>
        <v>0</v>
      </c>
      <c r="G72" s="220">
        <f>SDGｓマトリクス!AO80</f>
        <v>0</v>
      </c>
      <c r="H72" s="220">
        <f>SDGｓマトリクス!AP80</f>
        <v>0</v>
      </c>
      <c r="I72" s="220">
        <f>SDGｓマトリクス!AQ80</f>
        <v>0</v>
      </c>
      <c r="J72" s="220">
        <f>SDGｓマトリクス!AR80</f>
        <v>0</v>
      </c>
      <c r="K72" s="220">
        <f>SDGｓマトリクス!AS80</f>
        <v>0</v>
      </c>
      <c r="L72" s="220">
        <f>SDGｓマトリクス!AT80</f>
        <v>0</v>
      </c>
      <c r="M72" s="220">
        <f>SDGｓマトリクス!AU80</f>
        <v>0</v>
      </c>
      <c r="N72" s="220">
        <f>SDGｓマトリクス!AV80</f>
        <v>0</v>
      </c>
      <c r="O72" s="220">
        <f>SDGｓマトリクス!AW80</f>
        <v>0</v>
      </c>
      <c r="P72" s="220">
        <f>SDGｓマトリクス!AX80</f>
        <v>0</v>
      </c>
      <c r="Q72" s="220">
        <f>SDGｓマトリクス!AY80</f>
        <v>0</v>
      </c>
      <c r="R72" s="220">
        <f>SDGｓマトリクス!AZ80</f>
        <v>0</v>
      </c>
      <c r="S72" s="220">
        <f>SDGｓマトリクス!BA80</f>
        <v>0</v>
      </c>
      <c r="T72" s="220">
        <f>SDGｓマトリクス!BB80</f>
        <v>0</v>
      </c>
      <c r="U72" s="225"/>
      <c r="V72" s="178"/>
      <c r="W72" s="167"/>
      <c r="X72" s="167"/>
      <c r="Y72" s="167"/>
      <c r="Z72" s="167"/>
      <c r="AA72" s="167"/>
      <c r="AB72" s="172"/>
      <c r="AC72" s="167"/>
      <c r="AD72" s="167"/>
      <c r="AE72" s="167"/>
      <c r="AF72" s="173"/>
      <c r="AG72" s="167"/>
      <c r="AH72" s="167"/>
      <c r="AI72" s="167"/>
      <c r="AJ72" s="167"/>
      <c r="AK72" s="167"/>
      <c r="AL72" s="172"/>
      <c r="AM72" s="167"/>
      <c r="AN72" s="167"/>
      <c r="AO72" s="167"/>
      <c r="AP72" s="173"/>
      <c r="AQ72" s="167"/>
      <c r="AR72" s="167"/>
      <c r="AS72" s="167"/>
      <c r="AT72" s="167"/>
      <c r="AU72" s="167"/>
      <c r="AV72" s="172"/>
      <c r="AW72" s="167"/>
      <c r="AX72" s="167"/>
      <c r="AY72" s="167"/>
      <c r="AZ72" s="173"/>
      <c r="BA72" s="167"/>
      <c r="BB72" s="167"/>
      <c r="BC72" s="167"/>
      <c r="BD72" s="167"/>
      <c r="BE72" s="167"/>
      <c r="BF72" s="172"/>
      <c r="BG72" s="167"/>
      <c r="BH72" s="167"/>
      <c r="BI72" s="167"/>
      <c r="BJ72" s="173"/>
      <c r="BK72" s="167"/>
      <c r="BL72" s="167"/>
      <c r="BM72" s="167"/>
      <c r="BN72" s="167"/>
      <c r="BO72" s="167"/>
      <c r="BP72" s="172"/>
      <c r="BQ72" s="167"/>
      <c r="BR72" s="167"/>
      <c r="BS72" s="167"/>
      <c r="BT72" s="167"/>
      <c r="BU72" s="177"/>
    </row>
    <row r="73" spans="1:73" ht="42" customHeight="1" thickTop="1" thickBot="1">
      <c r="A73" s="227" t="s">
        <v>485</v>
      </c>
      <c r="B73" s="203" t="s">
        <v>450</v>
      </c>
      <c r="C73" s="238"/>
      <c r="D73" s="219">
        <f>SDGｓマトリクス!AL84</f>
        <v>0</v>
      </c>
      <c r="E73" s="219">
        <f>SDGｓマトリクス!AM84</f>
        <v>0</v>
      </c>
      <c r="F73" s="219">
        <f>SDGｓマトリクス!AN84</f>
        <v>0</v>
      </c>
      <c r="G73" s="219">
        <f>SDGｓマトリクス!AO84</f>
        <v>0</v>
      </c>
      <c r="H73" s="219">
        <f>SDGｓマトリクス!AP84</f>
        <v>0</v>
      </c>
      <c r="I73" s="219">
        <f>SDGｓマトリクス!AQ84</f>
        <v>0</v>
      </c>
      <c r="J73" s="219">
        <f>SDGｓマトリクス!AR84</f>
        <v>0</v>
      </c>
      <c r="K73" s="219">
        <f>SDGｓマトリクス!AS84</f>
        <v>0</v>
      </c>
      <c r="L73" s="219">
        <f>SDGｓマトリクス!AT84</f>
        <v>0</v>
      </c>
      <c r="M73" s="219">
        <f>SDGｓマトリクス!AU84</f>
        <v>0</v>
      </c>
      <c r="N73" s="219">
        <f>SDGｓマトリクス!AV84</f>
        <v>0</v>
      </c>
      <c r="O73" s="219">
        <f>SDGｓマトリクス!AW84</f>
        <v>0</v>
      </c>
      <c r="P73" s="219">
        <f>SDGｓマトリクス!AX84</f>
        <v>0</v>
      </c>
      <c r="Q73" s="219">
        <f>SDGｓマトリクス!AY84</f>
        <v>0</v>
      </c>
      <c r="R73" s="219">
        <f>SDGｓマトリクス!AZ84</f>
        <v>0</v>
      </c>
      <c r="S73" s="219">
        <f>SDGｓマトリクス!BA84</f>
        <v>0</v>
      </c>
      <c r="T73" s="219">
        <f>SDGｓマトリクス!BB84</f>
        <v>0</v>
      </c>
      <c r="U73" s="222">
        <f>SDGｓマトリクス!AI84</f>
        <v>0</v>
      </c>
      <c r="V73" s="178"/>
      <c r="W73" s="167"/>
      <c r="X73" s="167"/>
      <c r="Y73" s="167"/>
      <c r="Z73" s="167"/>
      <c r="AA73" s="167"/>
      <c r="AB73" s="172"/>
      <c r="AC73" s="167"/>
      <c r="AD73" s="167"/>
      <c r="AE73" s="167"/>
      <c r="AF73" s="173"/>
      <c r="AG73" s="167"/>
      <c r="AH73" s="167"/>
      <c r="AI73" s="167"/>
      <c r="AJ73" s="167"/>
      <c r="AK73" s="167"/>
      <c r="AL73" s="172"/>
      <c r="AM73" s="167"/>
      <c r="AN73" s="167"/>
      <c r="AO73" s="167"/>
      <c r="AP73" s="173"/>
      <c r="AQ73" s="167"/>
      <c r="AR73" s="167"/>
      <c r="AS73" s="167"/>
      <c r="AT73" s="167"/>
      <c r="AU73" s="167"/>
      <c r="AV73" s="172"/>
      <c r="AW73" s="167"/>
      <c r="AX73" s="167"/>
      <c r="AY73" s="167"/>
      <c r="AZ73" s="173"/>
      <c r="BA73" s="167"/>
      <c r="BB73" s="167"/>
      <c r="BC73" s="167"/>
      <c r="BD73" s="167"/>
      <c r="BE73" s="167"/>
      <c r="BF73" s="172"/>
      <c r="BG73" s="167"/>
      <c r="BH73" s="167"/>
      <c r="BI73" s="167"/>
      <c r="BJ73" s="173"/>
      <c r="BK73" s="167"/>
      <c r="BL73" s="167"/>
      <c r="BM73" s="167"/>
      <c r="BN73" s="167"/>
      <c r="BO73" s="167"/>
      <c r="BP73" s="172"/>
      <c r="BQ73" s="167"/>
      <c r="BR73" s="167"/>
      <c r="BS73" s="167"/>
      <c r="BT73" s="167"/>
      <c r="BU73" s="199"/>
    </row>
    <row r="74" spans="1:73" ht="15" hidden="1" customHeight="1">
      <c r="A74" s="179"/>
      <c r="B74" s="195"/>
      <c r="C74" s="235" t="s">
        <v>39</v>
      </c>
      <c r="D74" s="215">
        <f>SDGｓマトリクス!AL82</f>
        <v>0</v>
      </c>
      <c r="E74" s="215">
        <f>SDGｓマトリクス!AM82</f>
        <v>0</v>
      </c>
      <c r="F74" s="215">
        <f>SDGｓマトリクス!AN82</f>
        <v>0</v>
      </c>
      <c r="G74" s="215">
        <f>SDGｓマトリクス!AO82</f>
        <v>0</v>
      </c>
      <c r="H74" s="215">
        <f>SDGｓマトリクス!AP82</f>
        <v>0</v>
      </c>
      <c r="I74" s="215">
        <f>SDGｓマトリクス!AQ82</f>
        <v>0</v>
      </c>
      <c r="J74" s="215">
        <f>SDGｓマトリクス!AR82</f>
        <v>0</v>
      </c>
      <c r="K74" s="215">
        <f>SDGｓマトリクス!AS82</f>
        <v>0</v>
      </c>
      <c r="L74" s="215">
        <f>SDGｓマトリクス!AT82</f>
        <v>0</v>
      </c>
      <c r="M74" s="215">
        <f>SDGｓマトリクス!AU82</f>
        <v>0</v>
      </c>
      <c r="N74" s="215">
        <f>SDGｓマトリクス!AV82</f>
        <v>0</v>
      </c>
      <c r="O74" s="215">
        <f>SDGｓマトリクス!AW82</f>
        <v>0</v>
      </c>
      <c r="P74" s="215">
        <f>SDGｓマトリクス!AX82</f>
        <v>0</v>
      </c>
      <c r="Q74" s="215">
        <f>SDGｓマトリクス!AY82</f>
        <v>0</v>
      </c>
      <c r="R74" s="215">
        <f>SDGｓマトリクス!AZ82</f>
        <v>0</v>
      </c>
      <c r="S74" s="215">
        <f>SDGｓマトリクス!BA82</f>
        <v>0</v>
      </c>
      <c r="T74" s="215">
        <f>SDGｓマトリクス!BB82</f>
        <v>0</v>
      </c>
      <c r="U74" s="223"/>
      <c r="V74" s="178"/>
      <c r="W74" s="167"/>
      <c r="X74" s="167"/>
      <c r="Y74" s="167"/>
      <c r="Z74" s="167"/>
      <c r="AA74" s="167"/>
      <c r="AB74" s="172"/>
      <c r="AC74" s="167"/>
      <c r="AD74" s="167"/>
      <c r="AE74" s="167"/>
      <c r="AF74" s="173"/>
      <c r="AG74" s="167"/>
      <c r="AH74" s="167"/>
      <c r="AI74" s="167"/>
      <c r="AJ74" s="167"/>
      <c r="AK74" s="167"/>
      <c r="AL74" s="172"/>
      <c r="AM74" s="167"/>
      <c r="AN74" s="167"/>
      <c r="AO74" s="167"/>
      <c r="AP74" s="173"/>
      <c r="AQ74" s="167"/>
      <c r="AR74" s="167"/>
      <c r="AS74" s="167"/>
      <c r="AT74" s="167"/>
      <c r="AU74" s="167"/>
      <c r="AV74" s="172"/>
      <c r="AW74" s="167"/>
      <c r="AX74" s="167"/>
      <c r="AY74" s="167"/>
      <c r="AZ74" s="173"/>
      <c r="BA74" s="167"/>
      <c r="BB74" s="167"/>
      <c r="BC74" s="167"/>
      <c r="BD74" s="167"/>
      <c r="BE74" s="167"/>
      <c r="BF74" s="172"/>
      <c r="BG74" s="167"/>
      <c r="BH74" s="167"/>
      <c r="BI74" s="167"/>
      <c r="BJ74" s="173"/>
      <c r="BK74" s="167"/>
      <c r="BL74" s="167"/>
      <c r="BM74" s="167"/>
      <c r="BN74" s="167"/>
      <c r="BO74" s="167"/>
      <c r="BP74" s="172"/>
      <c r="BQ74" s="167"/>
      <c r="BR74" s="167"/>
      <c r="BS74" s="167"/>
      <c r="BT74" s="167"/>
      <c r="BU74" s="177"/>
    </row>
    <row r="75" spans="1:73" ht="15" hidden="1" customHeight="1">
      <c r="A75" s="179"/>
      <c r="B75" s="195"/>
      <c r="C75" s="235" t="s">
        <v>40</v>
      </c>
      <c r="D75" s="215">
        <f>SDGｓマトリクス!AL83</f>
        <v>0</v>
      </c>
      <c r="E75" s="215">
        <f>SDGｓマトリクス!AM83</f>
        <v>0</v>
      </c>
      <c r="F75" s="215">
        <f>SDGｓマトリクス!AN83</f>
        <v>0</v>
      </c>
      <c r="G75" s="215">
        <f>SDGｓマトリクス!AO83</f>
        <v>0</v>
      </c>
      <c r="H75" s="215">
        <f>SDGｓマトリクス!AP83</f>
        <v>0</v>
      </c>
      <c r="I75" s="215">
        <f>SDGｓマトリクス!AQ83</f>
        <v>0</v>
      </c>
      <c r="J75" s="215">
        <f>SDGｓマトリクス!AR83</f>
        <v>0</v>
      </c>
      <c r="K75" s="215">
        <f>SDGｓマトリクス!AS83</f>
        <v>0</v>
      </c>
      <c r="L75" s="215">
        <f>SDGｓマトリクス!AT83</f>
        <v>0</v>
      </c>
      <c r="M75" s="215">
        <f>SDGｓマトリクス!AU83</f>
        <v>0</v>
      </c>
      <c r="N75" s="215">
        <f>SDGｓマトリクス!AV83</f>
        <v>0</v>
      </c>
      <c r="O75" s="215">
        <f>SDGｓマトリクス!AW83</f>
        <v>0</v>
      </c>
      <c r="P75" s="215">
        <f>SDGｓマトリクス!AX83</f>
        <v>0</v>
      </c>
      <c r="Q75" s="215">
        <f>SDGｓマトリクス!AY83</f>
        <v>0</v>
      </c>
      <c r="R75" s="215">
        <f>SDGｓマトリクス!AZ83</f>
        <v>0</v>
      </c>
      <c r="S75" s="215">
        <f>SDGｓマトリクス!BA83</f>
        <v>0</v>
      </c>
      <c r="T75" s="215">
        <f>SDGｓマトリクス!BB83</f>
        <v>0</v>
      </c>
      <c r="U75" s="223"/>
      <c r="V75" s="178"/>
      <c r="W75" s="167"/>
      <c r="X75" s="167"/>
      <c r="Y75" s="167"/>
      <c r="Z75" s="167"/>
      <c r="AA75" s="167"/>
      <c r="AB75" s="172"/>
      <c r="AC75" s="167"/>
      <c r="AD75" s="167"/>
      <c r="AE75" s="167"/>
      <c r="AF75" s="173"/>
      <c r="AG75" s="167"/>
      <c r="AH75" s="167"/>
      <c r="AI75" s="167"/>
      <c r="AJ75" s="167"/>
      <c r="AK75" s="167"/>
      <c r="AL75" s="172"/>
      <c r="AM75" s="167"/>
      <c r="AN75" s="167"/>
      <c r="AO75" s="167"/>
      <c r="AP75" s="173"/>
      <c r="AQ75" s="167"/>
      <c r="AR75" s="167"/>
      <c r="AS75" s="167"/>
      <c r="AT75" s="167"/>
      <c r="AU75" s="167"/>
      <c r="AV75" s="172"/>
      <c r="AW75" s="167"/>
      <c r="AX75" s="167"/>
      <c r="AY75" s="167"/>
      <c r="AZ75" s="173"/>
      <c r="BA75" s="167"/>
      <c r="BB75" s="167"/>
      <c r="BC75" s="167"/>
      <c r="BD75" s="167"/>
      <c r="BE75" s="167"/>
      <c r="BF75" s="172"/>
      <c r="BG75" s="167"/>
      <c r="BH75" s="167"/>
      <c r="BI75" s="167"/>
      <c r="BJ75" s="173"/>
      <c r="BK75" s="167"/>
      <c r="BL75" s="167"/>
      <c r="BM75" s="167"/>
      <c r="BN75" s="167"/>
      <c r="BO75" s="167"/>
      <c r="BP75" s="172"/>
      <c r="BQ75" s="167"/>
      <c r="BR75" s="167"/>
      <c r="BS75" s="167"/>
      <c r="BT75" s="167"/>
      <c r="BU75" s="177"/>
    </row>
    <row r="76" spans="1:73" ht="15" hidden="1" customHeight="1">
      <c r="A76" s="179"/>
      <c r="B76" s="195"/>
      <c r="C76" s="235" t="s">
        <v>41</v>
      </c>
      <c r="D76" s="215">
        <f>SDGｓマトリクス!AL84</f>
        <v>0</v>
      </c>
      <c r="E76" s="215">
        <f>SDGｓマトリクス!AM84</f>
        <v>0</v>
      </c>
      <c r="F76" s="215">
        <f>SDGｓマトリクス!AN84</f>
        <v>0</v>
      </c>
      <c r="G76" s="215">
        <f>SDGｓマトリクス!AO84</f>
        <v>0</v>
      </c>
      <c r="H76" s="215">
        <f>SDGｓマトリクス!AP84</f>
        <v>0</v>
      </c>
      <c r="I76" s="215">
        <f>SDGｓマトリクス!AQ84</f>
        <v>0</v>
      </c>
      <c r="J76" s="215">
        <f>SDGｓマトリクス!AR84</f>
        <v>0</v>
      </c>
      <c r="K76" s="215">
        <f>SDGｓマトリクス!AS84</f>
        <v>0</v>
      </c>
      <c r="L76" s="215">
        <f>SDGｓマトリクス!AT84</f>
        <v>0</v>
      </c>
      <c r="M76" s="215">
        <f>SDGｓマトリクス!AU84</f>
        <v>0</v>
      </c>
      <c r="N76" s="215">
        <f>SDGｓマトリクス!AV84</f>
        <v>0</v>
      </c>
      <c r="O76" s="215">
        <f>SDGｓマトリクス!AW84</f>
        <v>0</v>
      </c>
      <c r="P76" s="215">
        <f>SDGｓマトリクス!AX84</f>
        <v>0</v>
      </c>
      <c r="Q76" s="215">
        <f>SDGｓマトリクス!AY84</f>
        <v>0</v>
      </c>
      <c r="R76" s="215">
        <f>SDGｓマトリクス!AZ84</f>
        <v>0</v>
      </c>
      <c r="S76" s="215">
        <f>SDGｓマトリクス!BA84</f>
        <v>0</v>
      </c>
      <c r="T76" s="215">
        <f>SDGｓマトリクス!BB84</f>
        <v>0</v>
      </c>
      <c r="U76" s="223"/>
      <c r="V76" s="178"/>
      <c r="W76" s="167"/>
      <c r="X76" s="167"/>
      <c r="Y76" s="167"/>
      <c r="Z76" s="167"/>
      <c r="AA76" s="167"/>
      <c r="AB76" s="172"/>
      <c r="AC76" s="167"/>
      <c r="AD76" s="167"/>
      <c r="AE76" s="167"/>
      <c r="AF76" s="173"/>
      <c r="AG76" s="167"/>
      <c r="AH76" s="167"/>
      <c r="AI76" s="167"/>
      <c r="AJ76" s="167"/>
      <c r="AK76" s="167"/>
      <c r="AL76" s="172"/>
      <c r="AM76" s="167"/>
      <c r="AN76" s="167"/>
      <c r="AO76" s="167"/>
      <c r="AP76" s="173"/>
      <c r="AQ76" s="167"/>
      <c r="AR76" s="167"/>
      <c r="AS76" s="167"/>
      <c r="AT76" s="167"/>
      <c r="AU76" s="167"/>
      <c r="AV76" s="172"/>
      <c r="AW76" s="167"/>
      <c r="AX76" s="167"/>
      <c r="AY76" s="167"/>
      <c r="AZ76" s="173"/>
      <c r="BA76" s="167"/>
      <c r="BB76" s="167"/>
      <c r="BC76" s="167"/>
      <c r="BD76" s="167"/>
      <c r="BE76" s="167"/>
      <c r="BF76" s="172"/>
      <c r="BG76" s="167"/>
      <c r="BH76" s="167"/>
      <c r="BI76" s="167"/>
      <c r="BJ76" s="173"/>
      <c r="BK76" s="167"/>
      <c r="BL76" s="167"/>
      <c r="BM76" s="167"/>
      <c r="BN76" s="167"/>
      <c r="BO76" s="167"/>
      <c r="BP76" s="172"/>
      <c r="BQ76" s="167"/>
      <c r="BR76" s="167"/>
      <c r="BS76" s="167"/>
      <c r="BT76" s="167"/>
      <c r="BU76" s="177"/>
    </row>
    <row r="77" spans="1:73" ht="15" hidden="1" customHeight="1">
      <c r="A77" s="179"/>
      <c r="B77" s="195"/>
      <c r="C77" s="235" t="s">
        <v>399</v>
      </c>
      <c r="D77" s="215">
        <f>SDGｓマトリクス!AL85</f>
        <v>0</v>
      </c>
      <c r="E77" s="215">
        <f>SDGｓマトリクス!AM85</f>
        <v>0</v>
      </c>
      <c r="F77" s="215">
        <f>SDGｓマトリクス!AN85</f>
        <v>0</v>
      </c>
      <c r="G77" s="215">
        <f>SDGｓマトリクス!AO85</f>
        <v>0</v>
      </c>
      <c r="H77" s="215">
        <f>SDGｓマトリクス!AP85</f>
        <v>0</v>
      </c>
      <c r="I77" s="215">
        <f>SDGｓマトリクス!AQ85</f>
        <v>0</v>
      </c>
      <c r="J77" s="215">
        <f>SDGｓマトリクス!AR85</f>
        <v>0</v>
      </c>
      <c r="K77" s="215">
        <f>SDGｓマトリクス!AS85</f>
        <v>0</v>
      </c>
      <c r="L77" s="215">
        <f>SDGｓマトリクス!AT85</f>
        <v>0</v>
      </c>
      <c r="M77" s="215">
        <f>SDGｓマトリクス!AU85</f>
        <v>0</v>
      </c>
      <c r="N77" s="215">
        <f>SDGｓマトリクス!AV85</f>
        <v>0</v>
      </c>
      <c r="O77" s="215">
        <f>SDGｓマトリクス!AW85</f>
        <v>0</v>
      </c>
      <c r="P77" s="215">
        <f>SDGｓマトリクス!AX85</f>
        <v>0</v>
      </c>
      <c r="Q77" s="215">
        <f>SDGｓマトリクス!AY85</f>
        <v>0</v>
      </c>
      <c r="R77" s="215">
        <f>SDGｓマトリクス!AZ85</f>
        <v>0</v>
      </c>
      <c r="S77" s="215">
        <f>SDGｓマトリクス!BA85</f>
        <v>0</v>
      </c>
      <c r="T77" s="215">
        <f>SDGｓマトリクス!BB85</f>
        <v>0</v>
      </c>
      <c r="U77" s="223"/>
      <c r="V77" s="178"/>
      <c r="W77" s="167"/>
      <c r="X77" s="167"/>
      <c r="Y77" s="167"/>
      <c r="Z77" s="167"/>
      <c r="AA77" s="167"/>
      <c r="AB77" s="172"/>
      <c r="AC77" s="167"/>
      <c r="AD77" s="167"/>
      <c r="AE77" s="167"/>
      <c r="AF77" s="173"/>
      <c r="AG77" s="167"/>
      <c r="AH77" s="167"/>
      <c r="AI77" s="167"/>
      <c r="AJ77" s="167"/>
      <c r="AK77" s="167"/>
      <c r="AL77" s="172"/>
      <c r="AM77" s="167"/>
      <c r="AN77" s="167"/>
      <c r="AO77" s="167"/>
      <c r="AP77" s="173"/>
      <c r="AQ77" s="167"/>
      <c r="AR77" s="167"/>
      <c r="AS77" s="167"/>
      <c r="AT77" s="167"/>
      <c r="AU77" s="167"/>
      <c r="AV77" s="172"/>
      <c r="AW77" s="167"/>
      <c r="AX77" s="167"/>
      <c r="AY77" s="167"/>
      <c r="AZ77" s="173"/>
      <c r="BA77" s="167"/>
      <c r="BB77" s="167"/>
      <c r="BC77" s="167"/>
      <c r="BD77" s="167"/>
      <c r="BE77" s="167"/>
      <c r="BF77" s="172"/>
      <c r="BG77" s="167"/>
      <c r="BH77" s="167"/>
      <c r="BI77" s="167"/>
      <c r="BJ77" s="173"/>
      <c r="BK77" s="167"/>
      <c r="BL77" s="167"/>
      <c r="BM77" s="167"/>
      <c r="BN77" s="167"/>
      <c r="BO77" s="167"/>
      <c r="BP77" s="172"/>
      <c r="BQ77" s="167"/>
      <c r="BR77" s="167"/>
      <c r="BS77" s="167"/>
      <c r="BT77" s="167"/>
      <c r="BU77" s="177"/>
    </row>
    <row r="78" spans="1:73" ht="15" hidden="1" customHeight="1">
      <c r="A78" s="179"/>
      <c r="B78" s="195"/>
      <c r="C78" s="235" t="s">
        <v>400</v>
      </c>
      <c r="D78" s="215">
        <f>SDGｓマトリクス!AL86</f>
        <v>0</v>
      </c>
      <c r="E78" s="215">
        <f>SDGｓマトリクス!AM86</f>
        <v>0</v>
      </c>
      <c r="F78" s="215">
        <f>SDGｓマトリクス!AN86</f>
        <v>0</v>
      </c>
      <c r="G78" s="215">
        <f>SDGｓマトリクス!AO86</f>
        <v>0</v>
      </c>
      <c r="H78" s="215">
        <f>SDGｓマトリクス!AP86</f>
        <v>0</v>
      </c>
      <c r="I78" s="215">
        <f>SDGｓマトリクス!AQ86</f>
        <v>0</v>
      </c>
      <c r="J78" s="215">
        <f>SDGｓマトリクス!AR86</f>
        <v>0</v>
      </c>
      <c r="K78" s="215">
        <f>SDGｓマトリクス!AS86</f>
        <v>0</v>
      </c>
      <c r="L78" s="215">
        <f>SDGｓマトリクス!AT86</f>
        <v>0</v>
      </c>
      <c r="M78" s="215">
        <f>SDGｓマトリクス!AU86</f>
        <v>0</v>
      </c>
      <c r="N78" s="215">
        <f>SDGｓマトリクス!AV86</f>
        <v>0</v>
      </c>
      <c r="O78" s="215">
        <f>SDGｓマトリクス!AW86</f>
        <v>0</v>
      </c>
      <c r="P78" s="215">
        <f>SDGｓマトリクス!AX86</f>
        <v>0</v>
      </c>
      <c r="Q78" s="215">
        <f>SDGｓマトリクス!AY86</f>
        <v>0</v>
      </c>
      <c r="R78" s="215">
        <f>SDGｓマトリクス!AZ86</f>
        <v>0</v>
      </c>
      <c r="S78" s="215">
        <f>SDGｓマトリクス!BA86</f>
        <v>0</v>
      </c>
      <c r="T78" s="215">
        <f>SDGｓマトリクス!BB86</f>
        <v>0</v>
      </c>
      <c r="U78" s="223"/>
      <c r="V78" s="178"/>
      <c r="W78" s="167"/>
      <c r="X78" s="167"/>
      <c r="Y78" s="167"/>
      <c r="Z78" s="167"/>
      <c r="AA78" s="167"/>
      <c r="AB78" s="172"/>
      <c r="AC78" s="167"/>
      <c r="AD78" s="167"/>
      <c r="AE78" s="167"/>
      <c r="AF78" s="173"/>
      <c r="AG78" s="167"/>
      <c r="AH78" s="167"/>
      <c r="AI78" s="167"/>
      <c r="AJ78" s="167"/>
      <c r="AK78" s="167"/>
      <c r="AL78" s="172"/>
      <c r="AM78" s="167"/>
      <c r="AN78" s="167"/>
      <c r="AO78" s="167"/>
      <c r="AP78" s="173"/>
      <c r="AQ78" s="167"/>
      <c r="AR78" s="167"/>
      <c r="AS78" s="167"/>
      <c r="AT78" s="167"/>
      <c r="AU78" s="167"/>
      <c r="AV78" s="172"/>
      <c r="AW78" s="167"/>
      <c r="AX78" s="167"/>
      <c r="AY78" s="167"/>
      <c r="AZ78" s="173"/>
      <c r="BA78" s="167"/>
      <c r="BB78" s="167"/>
      <c r="BC78" s="167"/>
      <c r="BD78" s="167"/>
      <c r="BE78" s="167"/>
      <c r="BF78" s="172"/>
      <c r="BG78" s="167"/>
      <c r="BH78" s="167"/>
      <c r="BI78" s="167"/>
      <c r="BJ78" s="173"/>
      <c r="BK78" s="167"/>
      <c r="BL78" s="167"/>
      <c r="BM78" s="167"/>
      <c r="BN78" s="167"/>
      <c r="BO78" s="167"/>
      <c r="BP78" s="172"/>
      <c r="BQ78" s="167"/>
      <c r="BR78" s="167"/>
      <c r="BS78" s="167"/>
      <c r="BT78" s="167"/>
      <c r="BU78" s="177"/>
    </row>
    <row r="79" spans="1:73" ht="15" hidden="1" customHeight="1">
      <c r="A79" s="179"/>
      <c r="B79" s="195"/>
      <c r="C79" s="235" t="s">
        <v>401</v>
      </c>
      <c r="D79" s="215">
        <f>SDGｓマトリクス!AL87</f>
        <v>0</v>
      </c>
      <c r="E79" s="215">
        <f>SDGｓマトリクス!AM87</f>
        <v>0</v>
      </c>
      <c r="F79" s="215">
        <f>SDGｓマトリクス!AN87</f>
        <v>0</v>
      </c>
      <c r="G79" s="215">
        <f>SDGｓマトリクス!AO87</f>
        <v>0</v>
      </c>
      <c r="H79" s="215">
        <f>SDGｓマトリクス!AP87</f>
        <v>0</v>
      </c>
      <c r="I79" s="215">
        <f>SDGｓマトリクス!AQ87</f>
        <v>0</v>
      </c>
      <c r="J79" s="215">
        <f>SDGｓマトリクス!AR87</f>
        <v>0</v>
      </c>
      <c r="K79" s="215">
        <f>SDGｓマトリクス!AS87</f>
        <v>0</v>
      </c>
      <c r="L79" s="215">
        <f>SDGｓマトリクス!AT87</f>
        <v>0</v>
      </c>
      <c r="M79" s="215">
        <f>SDGｓマトリクス!AU87</f>
        <v>0</v>
      </c>
      <c r="N79" s="215">
        <f>SDGｓマトリクス!AV87</f>
        <v>0</v>
      </c>
      <c r="O79" s="215">
        <f>SDGｓマトリクス!AW87</f>
        <v>0</v>
      </c>
      <c r="P79" s="215">
        <f>SDGｓマトリクス!AX87</f>
        <v>0</v>
      </c>
      <c r="Q79" s="215">
        <f>SDGｓマトリクス!AY87</f>
        <v>0</v>
      </c>
      <c r="R79" s="215">
        <f>SDGｓマトリクス!AZ87</f>
        <v>0</v>
      </c>
      <c r="S79" s="215">
        <f>SDGｓマトリクス!BA87</f>
        <v>0</v>
      </c>
      <c r="T79" s="215">
        <f>SDGｓマトリクス!BB87</f>
        <v>0</v>
      </c>
      <c r="U79" s="223"/>
      <c r="V79" s="178"/>
      <c r="W79" s="167"/>
      <c r="X79" s="167"/>
      <c r="Y79" s="167"/>
      <c r="Z79" s="167"/>
      <c r="AA79" s="167"/>
      <c r="AB79" s="172"/>
      <c r="AC79" s="167"/>
      <c r="AD79" s="167"/>
      <c r="AE79" s="167"/>
      <c r="AF79" s="173"/>
      <c r="AG79" s="167"/>
      <c r="AH79" s="167"/>
      <c r="AI79" s="167"/>
      <c r="AJ79" s="167"/>
      <c r="AK79" s="167"/>
      <c r="AL79" s="172"/>
      <c r="AM79" s="167"/>
      <c r="AN79" s="167"/>
      <c r="AO79" s="167"/>
      <c r="AP79" s="173"/>
      <c r="AQ79" s="167"/>
      <c r="AR79" s="167"/>
      <c r="AS79" s="167"/>
      <c r="AT79" s="167"/>
      <c r="AU79" s="167"/>
      <c r="AV79" s="172"/>
      <c r="AW79" s="167"/>
      <c r="AX79" s="167"/>
      <c r="AY79" s="167"/>
      <c r="AZ79" s="173"/>
      <c r="BA79" s="167"/>
      <c r="BB79" s="167"/>
      <c r="BC79" s="167"/>
      <c r="BD79" s="167"/>
      <c r="BE79" s="167"/>
      <c r="BF79" s="172"/>
      <c r="BG79" s="167"/>
      <c r="BH79" s="167"/>
      <c r="BI79" s="167"/>
      <c r="BJ79" s="173"/>
      <c r="BK79" s="167"/>
      <c r="BL79" s="167"/>
      <c r="BM79" s="167"/>
      <c r="BN79" s="167"/>
      <c r="BO79" s="167"/>
      <c r="BP79" s="172"/>
      <c r="BQ79" s="167"/>
      <c r="BR79" s="167"/>
      <c r="BS79" s="167"/>
      <c r="BT79" s="167"/>
      <c r="BU79" s="177"/>
    </row>
    <row r="80" spans="1:73" ht="15" hidden="1" customHeight="1">
      <c r="A80" s="179"/>
      <c r="B80" s="195"/>
      <c r="C80" s="235" t="s">
        <v>42</v>
      </c>
      <c r="D80" s="215">
        <f>SDGｓマトリクス!AL88</f>
        <v>0</v>
      </c>
      <c r="E80" s="215">
        <f>SDGｓマトリクス!AM88</f>
        <v>0</v>
      </c>
      <c r="F80" s="215">
        <f>SDGｓマトリクス!AN88</f>
        <v>0</v>
      </c>
      <c r="G80" s="215">
        <f>SDGｓマトリクス!AO88</f>
        <v>0</v>
      </c>
      <c r="H80" s="215">
        <f>SDGｓマトリクス!AP88</f>
        <v>0</v>
      </c>
      <c r="I80" s="215">
        <f>SDGｓマトリクス!AQ88</f>
        <v>0</v>
      </c>
      <c r="J80" s="215">
        <f>SDGｓマトリクス!AR88</f>
        <v>0</v>
      </c>
      <c r="K80" s="215">
        <f>SDGｓマトリクス!AS88</f>
        <v>0</v>
      </c>
      <c r="L80" s="215">
        <f>SDGｓマトリクス!AT88</f>
        <v>0</v>
      </c>
      <c r="M80" s="215">
        <f>SDGｓマトリクス!AU88</f>
        <v>0</v>
      </c>
      <c r="N80" s="215">
        <f>SDGｓマトリクス!AV88</f>
        <v>0</v>
      </c>
      <c r="O80" s="215">
        <f>SDGｓマトリクス!AW88</f>
        <v>0</v>
      </c>
      <c r="P80" s="215">
        <f>SDGｓマトリクス!AX88</f>
        <v>0</v>
      </c>
      <c r="Q80" s="215">
        <f>SDGｓマトリクス!AY88</f>
        <v>0</v>
      </c>
      <c r="R80" s="215">
        <f>SDGｓマトリクス!AZ88</f>
        <v>0</v>
      </c>
      <c r="S80" s="215">
        <f>SDGｓマトリクス!BA88</f>
        <v>0</v>
      </c>
      <c r="T80" s="215">
        <f>SDGｓマトリクス!BB88</f>
        <v>0</v>
      </c>
      <c r="U80" s="223"/>
      <c r="V80" s="178"/>
      <c r="W80" s="167"/>
      <c r="X80" s="167"/>
      <c r="Y80" s="167"/>
      <c r="Z80" s="167"/>
      <c r="AA80" s="167"/>
      <c r="AB80" s="172"/>
      <c r="AC80" s="167"/>
      <c r="AD80" s="167"/>
      <c r="AE80" s="167"/>
      <c r="AF80" s="173"/>
      <c r="AG80" s="167"/>
      <c r="AH80" s="167"/>
      <c r="AI80" s="167"/>
      <c r="AJ80" s="167"/>
      <c r="AK80" s="167"/>
      <c r="AL80" s="172"/>
      <c r="AM80" s="167"/>
      <c r="AN80" s="167"/>
      <c r="AO80" s="167"/>
      <c r="AP80" s="173"/>
      <c r="AQ80" s="167"/>
      <c r="AR80" s="167"/>
      <c r="AS80" s="167"/>
      <c r="AT80" s="167"/>
      <c r="AU80" s="167"/>
      <c r="AV80" s="172"/>
      <c r="AW80" s="167"/>
      <c r="AX80" s="167"/>
      <c r="AY80" s="167"/>
      <c r="AZ80" s="173"/>
      <c r="BA80" s="167"/>
      <c r="BB80" s="167"/>
      <c r="BC80" s="167"/>
      <c r="BD80" s="167"/>
      <c r="BE80" s="167"/>
      <c r="BF80" s="172"/>
      <c r="BG80" s="167"/>
      <c r="BH80" s="167"/>
      <c r="BI80" s="167"/>
      <c r="BJ80" s="173"/>
      <c r="BK80" s="167"/>
      <c r="BL80" s="167"/>
      <c r="BM80" s="167"/>
      <c r="BN80" s="167"/>
      <c r="BO80" s="167"/>
      <c r="BP80" s="172"/>
      <c r="BQ80" s="167"/>
      <c r="BR80" s="167"/>
      <c r="BS80" s="167"/>
      <c r="BT80" s="167"/>
      <c r="BU80" s="177"/>
    </row>
    <row r="81" spans="1:73" ht="15" hidden="1" customHeight="1">
      <c r="A81" s="179"/>
      <c r="B81" s="195"/>
      <c r="C81" s="235" t="s">
        <v>43</v>
      </c>
      <c r="D81" s="215">
        <f>SDGｓマトリクス!AL89</f>
        <v>0</v>
      </c>
      <c r="E81" s="215">
        <f>SDGｓマトリクス!AM89</f>
        <v>0</v>
      </c>
      <c r="F81" s="215">
        <f>SDGｓマトリクス!AN89</f>
        <v>0</v>
      </c>
      <c r="G81" s="215">
        <f>SDGｓマトリクス!AO89</f>
        <v>0</v>
      </c>
      <c r="H81" s="215">
        <f>SDGｓマトリクス!AP89</f>
        <v>0</v>
      </c>
      <c r="I81" s="215">
        <f>SDGｓマトリクス!AQ89</f>
        <v>0</v>
      </c>
      <c r="J81" s="215">
        <f>SDGｓマトリクス!AR89</f>
        <v>0</v>
      </c>
      <c r="K81" s="215">
        <f>SDGｓマトリクス!AS89</f>
        <v>0</v>
      </c>
      <c r="L81" s="215">
        <f>SDGｓマトリクス!AT89</f>
        <v>0</v>
      </c>
      <c r="M81" s="215">
        <f>SDGｓマトリクス!AU89</f>
        <v>0</v>
      </c>
      <c r="N81" s="215">
        <f>SDGｓマトリクス!AV89</f>
        <v>0</v>
      </c>
      <c r="O81" s="215">
        <f>SDGｓマトリクス!AW89</f>
        <v>0</v>
      </c>
      <c r="P81" s="215">
        <f>SDGｓマトリクス!AX89</f>
        <v>0</v>
      </c>
      <c r="Q81" s="215">
        <f>SDGｓマトリクス!AY89</f>
        <v>0</v>
      </c>
      <c r="R81" s="215">
        <f>SDGｓマトリクス!AZ89</f>
        <v>0</v>
      </c>
      <c r="S81" s="215">
        <f>SDGｓマトリクス!BA89</f>
        <v>0</v>
      </c>
      <c r="T81" s="215">
        <f>SDGｓマトリクス!BB89</f>
        <v>0</v>
      </c>
      <c r="U81" s="223"/>
      <c r="V81" s="178"/>
      <c r="W81" s="167"/>
      <c r="X81" s="167"/>
      <c r="Y81" s="167"/>
      <c r="Z81" s="167"/>
      <c r="AA81" s="167"/>
      <c r="AB81" s="172"/>
      <c r="AC81" s="167"/>
      <c r="AD81" s="167"/>
      <c r="AE81" s="167"/>
      <c r="AF81" s="173"/>
      <c r="AG81" s="167"/>
      <c r="AH81" s="167"/>
      <c r="AI81" s="167"/>
      <c r="AJ81" s="167"/>
      <c r="AK81" s="167"/>
      <c r="AL81" s="172"/>
      <c r="AM81" s="167"/>
      <c r="AN81" s="167"/>
      <c r="AO81" s="167"/>
      <c r="AP81" s="173"/>
      <c r="AQ81" s="167"/>
      <c r="AR81" s="167"/>
      <c r="AS81" s="167"/>
      <c r="AT81" s="167"/>
      <c r="AU81" s="167"/>
      <c r="AV81" s="172"/>
      <c r="AW81" s="167"/>
      <c r="AX81" s="167"/>
      <c r="AY81" s="167"/>
      <c r="AZ81" s="173"/>
      <c r="BA81" s="167"/>
      <c r="BB81" s="167"/>
      <c r="BC81" s="167"/>
      <c r="BD81" s="167"/>
      <c r="BE81" s="167"/>
      <c r="BF81" s="172"/>
      <c r="BG81" s="167"/>
      <c r="BH81" s="167"/>
      <c r="BI81" s="167"/>
      <c r="BJ81" s="173"/>
      <c r="BK81" s="167"/>
      <c r="BL81" s="167"/>
      <c r="BM81" s="167"/>
      <c r="BN81" s="167"/>
      <c r="BO81" s="167"/>
      <c r="BP81" s="172"/>
      <c r="BQ81" s="167"/>
      <c r="BR81" s="167"/>
      <c r="BS81" s="167"/>
      <c r="BT81" s="167"/>
      <c r="BU81" s="177"/>
    </row>
    <row r="82" spans="1:73" ht="15" hidden="1" customHeight="1">
      <c r="A82" s="179"/>
      <c r="B82" s="195"/>
      <c r="C82" s="235" t="s">
        <v>44</v>
      </c>
      <c r="D82" s="215">
        <f>SDGｓマトリクス!AL90</f>
        <v>0</v>
      </c>
      <c r="E82" s="215">
        <f>SDGｓマトリクス!AM90</f>
        <v>0</v>
      </c>
      <c r="F82" s="215">
        <f>SDGｓマトリクス!AN90</f>
        <v>0</v>
      </c>
      <c r="G82" s="215">
        <f>SDGｓマトリクス!AO90</f>
        <v>0</v>
      </c>
      <c r="H82" s="215">
        <f>SDGｓマトリクス!AP90</f>
        <v>0</v>
      </c>
      <c r="I82" s="215">
        <f>SDGｓマトリクス!AQ90</f>
        <v>0</v>
      </c>
      <c r="J82" s="215">
        <f>SDGｓマトリクス!AR90</f>
        <v>0</v>
      </c>
      <c r="K82" s="215">
        <f>SDGｓマトリクス!AS90</f>
        <v>0</v>
      </c>
      <c r="L82" s="215">
        <f>SDGｓマトリクス!AT90</f>
        <v>0</v>
      </c>
      <c r="M82" s="215">
        <f>SDGｓマトリクス!AU90</f>
        <v>0</v>
      </c>
      <c r="N82" s="215">
        <f>SDGｓマトリクス!AV90</f>
        <v>0</v>
      </c>
      <c r="O82" s="215">
        <f>SDGｓマトリクス!AW90</f>
        <v>0</v>
      </c>
      <c r="P82" s="215">
        <f>SDGｓマトリクス!AX90</f>
        <v>0</v>
      </c>
      <c r="Q82" s="215">
        <f>SDGｓマトリクス!AY90</f>
        <v>0</v>
      </c>
      <c r="R82" s="215">
        <f>SDGｓマトリクス!AZ90</f>
        <v>0</v>
      </c>
      <c r="S82" s="215">
        <f>SDGｓマトリクス!BA90</f>
        <v>0</v>
      </c>
      <c r="T82" s="215">
        <f>SDGｓマトリクス!BB90</f>
        <v>0</v>
      </c>
      <c r="U82" s="223"/>
      <c r="V82" s="178"/>
      <c r="W82" s="167"/>
      <c r="X82" s="167"/>
      <c r="Y82" s="167"/>
      <c r="Z82" s="167"/>
      <c r="AA82" s="167"/>
      <c r="AB82" s="172"/>
      <c r="AC82" s="167"/>
      <c r="AD82" s="167"/>
      <c r="AE82" s="167"/>
      <c r="AF82" s="173"/>
      <c r="AG82" s="167"/>
      <c r="AH82" s="167"/>
      <c r="AI82" s="167"/>
      <c r="AJ82" s="167"/>
      <c r="AK82" s="167"/>
      <c r="AL82" s="172"/>
      <c r="AM82" s="167"/>
      <c r="AN82" s="167"/>
      <c r="AO82" s="167"/>
      <c r="AP82" s="173"/>
      <c r="AQ82" s="167"/>
      <c r="AR82" s="167"/>
      <c r="AS82" s="167"/>
      <c r="AT82" s="167"/>
      <c r="AU82" s="167"/>
      <c r="AV82" s="172"/>
      <c r="AW82" s="167"/>
      <c r="AX82" s="167"/>
      <c r="AY82" s="167"/>
      <c r="AZ82" s="173"/>
      <c r="BA82" s="167"/>
      <c r="BB82" s="167"/>
      <c r="BC82" s="167"/>
      <c r="BD82" s="167"/>
      <c r="BE82" s="167"/>
      <c r="BF82" s="172"/>
      <c r="BG82" s="167"/>
      <c r="BH82" s="167"/>
      <c r="BI82" s="167"/>
      <c r="BJ82" s="173"/>
      <c r="BK82" s="167"/>
      <c r="BL82" s="167"/>
      <c r="BM82" s="167"/>
      <c r="BN82" s="167"/>
      <c r="BO82" s="167"/>
      <c r="BP82" s="172"/>
      <c r="BQ82" s="167"/>
      <c r="BR82" s="167"/>
      <c r="BS82" s="167"/>
      <c r="BT82" s="167"/>
      <c r="BU82" s="177"/>
    </row>
    <row r="83" spans="1:73" ht="15" hidden="1" customHeight="1">
      <c r="A83" s="179"/>
      <c r="B83" s="195"/>
      <c r="C83" s="235" t="s">
        <v>45</v>
      </c>
      <c r="D83" s="215">
        <f>SDGｓマトリクス!AL91</f>
        <v>0</v>
      </c>
      <c r="E83" s="215">
        <f>SDGｓマトリクス!AM91</f>
        <v>0</v>
      </c>
      <c r="F83" s="215">
        <f>SDGｓマトリクス!AN91</f>
        <v>0</v>
      </c>
      <c r="G83" s="215">
        <f>SDGｓマトリクス!AO91</f>
        <v>0</v>
      </c>
      <c r="H83" s="215">
        <f>SDGｓマトリクス!AP91</f>
        <v>0</v>
      </c>
      <c r="I83" s="215">
        <f>SDGｓマトリクス!AQ91</f>
        <v>0</v>
      </c>
      <c r="J83" s="215">
        <f>SDGｓマトリクス!AR91</f>
        <v>0</v>
      </c>
      <c r="K83" s="215">
        <f>SDGｓマトリクス!AS91</f>
        <v>0</v>
      </c>
      <c r="L83" s="215">
        <f>SDGｓマトリクス!AT91</f>
        <v>0</v>
      </c>
      <c r="M83" s="215">
        <f>SDGｓマトリクス!AU91</f>
        <v>0</v>
      </c>
      <c r="N83" s="215">
        <f>SDGｓマトリクス!AV91</f>
        <v>0</v>
      </c>
      <c r="O83" s="215">
        <f>SDGｓマトリクス!AW91</f>
        <v>0</v>
      </c>
      <c r="P83" s="215">
        <f>SDGｓマトリクス!AX91</f>
        <v>0</v>
      </c>
      <c r="Q83" s="215">
        <f>SDGｓマトリクス!AY91</f>
        <v>0</v>
      </c>
      <c r="R83" s="215">
        <f>SDGｓマトリクス!AZ91</f>
        <v>0</v>
      </c>
      <c r="S83" s="215">
        <f>SDGｓマトリクス!BA91</f>
        <v>0</v>
      </c>
      <c r="T83" s="215">
        <f>SDGｓマトリクス!BB91</f>
        <v>0</v>
      </c>
      <c r="U83" s="223"/>
      <c r="V83" s="178"/>
      <c r="W83" s="167"/>
      <c r="X83" s="167"/>
      <c r="Y83" s="167"/>
      <c r="Z83" s="167"/>
      <c r="AA83" s="167"/>
      <c r="AB83" s="172"/>
      <c r="AC83" s="167"/>
      <c r="AD83" s="167"/>
      <c r="AE83" s="167"/>
      <c r="AF83" s="173"/>
      <c r="AG83" s="167"/>
      <c r="AH83" s="167"/>
      <c r="AI83" s="167"/>
      <c r="AJ83" s="167"/>
      <c r="AK83" s="167"/>
      <c r="AL83" s="172"/>
      <c r="AM83" s="167"/>
      <c r="AN83" s="167"/>
      <c r="AO83" s="167"/>
      <c r="AP83" s="173"/>
      <c r="AQ83" s="167"/>
      <c r="AR83" s="167"/>
      <c r="AS83" s="167"/>
      <c r="AT83" s="167"/>
      <c r="AU83" s="167"/>
      <c r="AV83" s="172"/>
      <c r="AW83" s="167"/>
      <c r="AX83" s="167"/>
      <c r="AY83" s="167"/>
      <c r="AZ83" s="173"/>
      <c r="BA83" s="167"/>
      <c r="BB83" s="167"/>
      <c r="BC83" s="167"/>
      <c r="BD83" s="167"/>
      <c r="BE83" s="167"/>
      <c r="BF83" s="172"/>
      <c r="BG83" s="167"/>
      <c r="BH83" s="167"/>
      <c r="BI83" s="167"/>
      <c r="BJ83" s="173"/>
      <c r="BK83" s="167"/>
      <c r="BL83" s="167"/>
      <c r="BM83" s="167"/>
      <c r="BN83" s="167"/>
      <c r="BO83" s="167"/>
      <c r="BP83" s="172"/>
      <c r="BQ83" s="167"/>
      <c r="BR83" s="167"/>
      <c r="BS83" s="167"/>
      <c r="BT83" s="167"/>
      <c r="BU83" s="177"/>
    </row>
    <row r="84" spans="1:73" ht="15" hidden="1" customHeight="1">
      <c r="A84" s="179"/>
      <c r="B84" s="195"/>
      <c r="C84" s="235" t="s">
        <v>46</v>
      </c>
      <c r="D84" s="215">
        <f>SDGｓマトリクス!AL92</f>
        <v>0</v>
      </c>
      <c r="E84" s="215">
        <f>SDGｓマトリクス!AM92</f>
        <v>0</v>
      </c>
      <c r="F84" s="215">
        <f>SDGｓマトリクス!AN92</f>
        <v>0</v>
      </c>
      <c r="G84" s="215">
        <f>SDGｓマトリクス!AO92</f>
        <v>0</v>
      </c>
      <c r="H84" s="215">
        <f>SDGｓマトリクス!AP92</f>
        <v>0</v>
      </c>
      <c r="I84" s="215">
        <f>SDGｓマトリクス!AQ92</f>
        <v>0</v>
      </c>
      <c r="J84" s="215">
        <f>SDGｓマトリクス!AR92</f>
        <v>0</v>
      </c>
      <c r="K84" s="215">
        <f>SDGｓマトリクス!AS92</f>
        <v>0</v>
      </c>
      <c r="L84" s="215">
        <f>SDGｓマトリクス!AT92</f>
        <v>0</v>
      </c>
      <c r="M84" s="215">
        <f>SDGｓマトリクス!AU92</f>
        <v>0</v>
      </c>
      <c r="N84" s="215">
        <f>SDGｓマトリクス!AV92</f>
        <v>0</v>
      </c>
      <c r="O84" s="215">
        <f>SDGｓマトリクス!AW92</f>
        <v>0</v>
      </c>
      <c r="P84" s="215">
        <f>SDGｓマトリクス!AX92</f>
        <v>0</v>
      </c>
      <c r="Q84" s="215">
        <f>SDGｓマトリクス!AY92</f>
        <v>0</v>
      </c>
      <c r="R84" s="215">
        <f>SDGｓマトリクス!AZ92</f>
        <v>0</v>
      </c>
      <c r="S84" s="215">
        <f>SDGｓマトリクス!BA92</f>
        <v>0</v>
      </c>
      <c r="T84" s="215">
        <f>SDGｓマトリクス!BB92</f>
        <v>0</v>
      </c>
      <c r="U84" s="223"/>
      <c r="V84" s="178"/>
      <c r="W84" s="167"/>
      <c r="X84" s="167"/>
      <c r="Y84" s="167"/>
      <c r="Z84" s="167"/>
      <c r="AA84" s="167"/>
      <c r="AB84" s="172"/>
      <c r="AC84" s="167"/>
      <c r="AD84" s="167"/>
      <c r="AE84" s="167"/>
      <c r="AF84" s="173"/>
      <c r="AG84" s="167"/>
      <c r="AH84" s="167"/>
      <c r="AI84" s="167"/>
      <c r="AJ84" s="167"/>
      <c r="AK84" s="167"/>
      <c r="AL84" s="172"/>
      <c r="AM84" s="167"/>
      <c r="AN84" s="167"/>
      <c r="AO84" s="167"/>
      <c r="AP84" s="173"/>
      <c r="AQ84" s="167"/>
      <c r="AR84" s="167"/>
      <c r="AS84" s="167"/>
      <c r="AT84" s="167"/>
      <c r="AU84" s="167"/>
      <c r="AV84" s="172"/>
      <c r="AW84" s="167"/>
      <c r="AX84" s="167"/>
      <c r="AY84" s="167"/>
      <c r="AZ84" s="173"/>
      <c r="BA84" s="167"/>
      <c r="BB84" s="167"/>
      <c r="BC84" s="167"/>
      <c r="BD84" s="167"/>
      <c r="BE84" s="167"/>
      <c r="BF84" s="172"/>
      <c r="BG84" s="167"/>
      <c r="BH84" s="167"/>
      <c r="BI84" s="167"/>
      <c r="BJ84" s="173"/>
      <c r="BK84" s="167"/>
      <c r="BL84" s="167"/>
      <c r="BM84" s="167"/>
      <c r="BN84" s="167"/>
      <c r="BO84" s="167"/>
      <c r="BP84" s="172"/>
      <c r="BQ84" s="167"/>
      <c r="BR84" s="167"/>
      <c r="BS84" s="167"/>
      <c r="BT84" s="167"/>
      <c r="BU84" s="177"/>
    </row>
    <row r="85" spans="1:73" ht="15" hidden="1" customHeight="1">
      <c r="A85" s="179"/>
      <c r="B85" s="195"/>
      <c r="C85" s="235" t="s">
        <v>47</v>
      </c>
      <c r="D85" s="215">
        <f>SDGｓマトリクス!AL93</f>
        <v>0</v>
      </c>
      <c r="E85" s="215">
        <f>SDGｓマトリクス!AM93</f>
        <v>0</v>
      </c>
      <c r="F85" s="215">
        <f>SDGｓマトリクス!AN93</f>
        <v>0</v>
      </c>
      <c r="G85" s="215">
        <f>SDGｓマトリクス!AO93</f>
        <v>0</v>
      </c>
      <c r="H85" s="215">
        <f>SDGｓマトリクス!AP93</f>
        <v>0</v>
      </c>
      <c r="I85" s="215">
        <f>SDGｓマトリクス!AQ93</f>
        <v>0</v>
      </c>
      <c r="J85" s="215">
        <f>SDGｓマトリクス!AR93</f>
        <v>0</v>
      </c>
      <c r="K85" s="215">
        <f>SDGｓマトリクス!AS93</f>
        <v>0</v>
      </c>
      <c r="L85" s="215">
        <f>SDGｓマトリクス!AT93</f>
        <v>0</v>
      </c>
      <c r="M85" s="215">
        <f>SDGｓマトリクス!AU93</f>
        <v>0</v>
      </c>
      <c r="N85" s="215">
        <f>SDGｓマトリクス!AV93</f>
        <v>0</v>
      </c>
      <c r="O85" s="215">
        <f>SDGｓマトリクス!AW93</f>
        <v>0</v>
      </c>
      <c r="P85" s="215">
        <f>SDGｓマトリクス!AX93</f>
        <v>0</v>
      </c>
      <c r="Q85" s="215">
        <f>SDGｓマトリクス!AY93</f>
        <v>0</v>
      </c>
      <c r="R85" s="215">
        <f>SDGｓマトリクス!AZ93</f>
        <v>0</v>
      </c>
      <c r="S85" s="215">
        <f>SDGｓマトリクス!BA93</f>
        <v>0</v>
      </c>
      <c r="T85" s="215">
        <f>SDGｓマトリクス!BB93</f>
        <v>0</v>
      </c>
      <c r="U85" s="223"/>
      <c r="V85" s="178"/>
      <c r="W85" s="167"/>
      <c r="X85" s="167"/>
      <c r="Y85" s="167"/>
      <c r="Z85" s="167"/>
      <c r="AA85" s="167"/>
      <c r="AB85" s="172"/>
      <c r="AC85" s="167"/>
      <c r="AD85" s="167"/>
      <c r="AE85" s="167"/>
      <c r="AF85" s="173"/>
      <c r="AG85" s="167"/>
      <c r="AH85" s="167"/>
      <c r="AI85" s="167"/>
      <c r="AJ85" s="167"/>
      <c r="AK85" s="167"/>
      <c r="AL85" s="172"/>
      <c r="AM85" s="167"/>
      <c r="AN85" s="167"/>
      <c r="AO85" s="167"/>
      <c r="AP85" s="173"/>
      <c r="AQ85" s="167"/>
      <c r="AR85" s="167"/>
      <c r="AS85" s="167"/>
      <c r="AT85" s="167"/>
      <c r="AU85" s="167"/>
      <c r="AV85" s="172"/>
      <c r="AW85" s="167"/>
      <c r="AX85" s="167"/>
      <c r="AY85" s="167"/>
      <c r="AZ85" s="173"/>
      <c r="BA85" s="167"/>
      <c r="BB85" s="167"/>
      <c r="BC85" s="167"/>
      <c r="BD85" s="167"/>
      <c r="BE85" s="167"/>
      <c r="BF85" s="172"/>
      <c r="BG85" s="167"/>
      <c r="BH85" s="167"/>
      <c r="BI85" s="167"/>
      <c r="BJ85" s="173"/>
      <c r="BK85" s="167"/>
      <c r="BL85" s="167"/>
      <c r="BM85" s="167"/>
      <c r="BN85" s="167"/>
      <c r="BO85" s="167"/>
      <c r="BP85" s="172"/>
      <c r="BQ85" s="167"/>
      <c r="BR85" s="167"/>
      <c r="BS85" s="167"/>
      <c r="BT85" s="167"/>
      <c r="BU85" s="177"/>
    </row>
    <row r="86" spans="1:73" ht="42" customHeight="1" thickTop="1" thickBot="1">
      <c r="A86" s="250"/>
      <c r="B86" s="205" t="s">
        <v>482</v>
      </c>
      <c r="C86" s="239"/>
      <c r="D86" s="221">
        <f>SDGｓマトリクス!AL94</f>
        <v>0</v>
      </c>
      <c r="E86" s="221">
        <f>SDGｓマトリクス!AM94</f>
        <v>0</v>
      </c>
      <c r="F86" s="221">
        <f>SDGｓマトリクス!AN94</f>
        <v>0</v>
      </c>
      <c r="G86" s="221">
        <f>SDGｓマトリクス!AO94</f>
        <v>0</v>
      </c>
      <c r="H86" s="221">
        <f>SDGｓマトリクス!AP94</f>
        <v>0</v>
      </c>
      <c r="I86" s="221">
        <f>SDGｓマトリクス!AQ94</f>
        <v>0</v>
      </c>
      <c r="J86" s="221">
        <f>SDGｓマトリクス!AR94</f>
        <v>0</v>
      </c>
      <c r="K86" s="221">
        <f>SDGｓマトリクス!AS94</f>
        <v>0</v>
      </c>
      <c r="L86" s="221">
        <f>SDGｓマトリクス!AT94</f>
        <v>0</v>
      </c>
      <c r="M86" s="221">
        <f>SDGｓマトリクス!AU94</f>
        <v>0</v>
      </c>
      <c r="N86" s="221">
        <f>SDGｓマトリクス!AV94</f>
        <v>0</v>
      </c>
      <c r="O86" s="221">
        <f>SDGｓマトリクス!AW94</f>
        <v>0</v>
      </c>
      <c r="P86" s="221">
        <f>SDGｓマトリクス!AX94</f>
        <v>0</v>
      </c>
      <c r="Q86" s="221">
        <f>SDGｓマトリクス!AY94</f>
        <v>0</v>
      </c>
      <c r="R86" s="221">
        <f>SDGｓマトリクス!AZ94</f>
        <v>0</v>
      </c>
      <c r="S86" s="221">
        <f>SDGｓマトリクス!BA94</f>
        <v>0</v>
      </c>
      <c r="T86" s="221">
        <f>SDGｓマトリクス!BB94</f>
        <v>0</v>
      </c>
      <c r="U86" s="226">
        <f>SDGｓマトリクス!AI94</f>
        <v>0</v>
      </c>
      <c r="V86" s="178"/>
      <c r="W86" s="167"/>
      <c r="X86" s="167"/>
      <c r="Y86" s="167"/>
      <c r="Z86" s="167"/>
      <c r="AA86" s="167"/>
      <c r="AB86" s="172"/>
      <c r="AC86" s="167"/>
      <c r="AD86" s="167"/>
      <c r="AE86" s="167"/>
      <c r="AF86" s="173"/>
      <c r="AG86" s="167"/>
      <c r="AH86" s="167"/>
      <c r="AI86" s="167"/>
      <c r="AJ86" s="167"/>
      <c r="AK86" s="167"/>
      <c r="AL86" s="172"/>
      <c r="AM86" s="167"/>
      <c r="AN86" s="167"/>
      <c r="AO86" s="167"/>
      <c r="AP86" s="173"/>
      <c r="AQ86" s="167"/>
      <c r="AR86" s="167"/>
      <c r="AS86" s="167"/>
      <c r="AT86" s="167"/>
      <c r="AU86" s="167"/>
      <c r="AV86" s="172"/>
      <c r="AW86" s="167"/>
      <c r="AX86" s="167"/>
      <c r="AY86" s="167"/>
      <c r="AZ86" s="173"/>
      <c r="BA86" s="167"/>
      <c r="BB86" s="167"/>
      <c r="BC86" s="167"/>
      <c r="BD86" s="167"/>
      <c r="BE86" s="167"/>
      <c r="BF86" s="172"/>
      <c r="BG86" s="167"/>
      <c r="BH86" s="167"/>
      <c r="BI86" s="167"/>
      <c r="BJ86" s="173"/>
      <c r="BK86" s="167"/>
      <c r="BL86" s="167"/>
      <c r="BM86" s="167"/>
      <c r="BN86" s="167"/>
      <c r="BO86" s="167"/>
      <c r="BP86" s="172"/>
      <c r="BQ86" s="167"/>
      <c r="BR86" s="167"/>
      <c r="BS86" s="167"/>
      <c r="BT86" s="167"/>
      <c r="BU86" s="200"/>
    </row>
    <row r="87" spans="1:73" ht="15" hidden="1" customHeight="1" thickTop="1">
      <c r="A87" s="179"/>
      <c r="B87" s="248"/>
      <c r="C87" s="249" t="s">
        <v>402</v>
      </c>
      <c r="D87" s="255">
        <f>SDGｓマトリクス!AL95</f>
        <v>0</v>
      </c>
      <c r="E87" s="255">
        <f>SDGｓマトリクス!AM95</f>
        <v>0</v>
      </c>
      <c r="F87" s="255">
        <f>SDGｓマトリクス!AN95</f>
        <v>0</v>
      </c>
      <c r="G87" s="255">
        <f>SDGｓマトリクス!AO95</f>
        <v>0</v>
      </c>
      <c r="H87" s="255">
        <f>SDGｓマトリクス!AP95</f>
        <v>0</v>
      </c>
      <c r="I87" s="255">
        <f>SDGｓマトリクス!AQ95</f>
        <v>0</v>
      </c>
      <c r="J87" s="255">
        <f>SDGｓマトリクス!AR95</f>
        <v>0</v>
      </c>
      <c r="K87" s="255">
        <f>SDGｓマトリクス!AS95</f>
        <v>0</v>
      </c>
      <c r="L87" s="255">
        <f>SDGｓマトリクス!AT95</f>
        <v>0</v>
      </c>
      <c r="M87" s="255">
        <f>SDGｓマトリクス!AU95</f>
        <v>0</v>
      </c>
      <c r="N87" s="255">
        <f>SDGｓマトリクス!AV95</f>
        <v>0</v>
      </c>
      <c r="O87" s="255">
        <f>SDGｓマトリクス!AW95</f>
        <v>0</v>
      </c>
      <c r="P87" s="255">
        <f>SDGｓマトリクス!AX95</f>
        <v>0</v>
      </c>
      <c r="Q87" s="255">
        <f>SDGｓマトリクス!AY95</f>
        <v>0</v>
      </c>
      <c r="R87" s="255">
        <f>SDGｓマトリクス!AZ95</f>
        <v>0</v>
      </c>
      <c r="S87" s="255">
        <f>SDGｓマトリクス!BA95</f>
        <v>0</v>
      </c>
      <c r="T87" s="255">
        <f>SDGｓマトリクス!BB95</f>
        <v>0</v>
      </c>
      <c r="U87" s="254"/>
      <c r="V87" s="178"/>
      <c r="W87" s="167"/>
      <c r="X87" s="167"/>
      <c r="Y87" s="167"/>
      <c r="Z87" s="167"/>
      <c r="AA87" s="167"/>
      <c r="AB87" s="172"/>
      <c r="AC87" s="167"/>
      <c r="AD87" s="167"/>
      <c r="AE87" s="167"/>
      <c r="AF87" s="173"/>
      <c r="AG87" s="167"/>
      <c r="AH87" s="167"/>
      <c r="AI87" s="167"/>
      <c r="AJ87" s="167"/>
      <c r="AK87" s="167"/>
      <c r="AL87" s="172"/>
      <c r="AM87" s="167"/>
      <c r="AN87" s="167"/>
      <c r="AO87" s="167"/>
      <c r="AP87" s="173"/>
      <c r="AQ87" s="167"/>
      <c r="AR87" s="167"/>
      <c r="AS87" s="167"/>
      <c r="AT87" s="167"/>
      <c r="AU87" s="167"/>
      <c r="AV87" s="172"/>
      <c r="AW87" s="167"/>
      <c r="AX87" s="167"/>
      <c r="AY87" s="167"/>
      <c r="AZ87" s="173"/>
      <c r="BA87" s="167"/>
      <c r="BB87" s="167"/>
      <c r="BC87" s="167"/>
      <c r="BD87" s="167"/>
      <c r="BE87" s="167"/>
      <c r="BF87" s="172"/>
      <c r="BG87" s="167"/>
      <c r="BH87" s="167"/>
      <c r="BI87" s="167"/>
      <c r="BJ87" s="173"/>
      <c r="BK87" s="167"/>
      <c r="BL87" s="167"/>
      <c r="BM87" s="167"/>
      <c r="BN87" s="167"/>
      <c r="BO87" s="167"/>
      <c r="BP87" s="172"/>
      <c r="BQ87" s="167"/>
      <c r="BR87" s="167"/>
      <c r="BS87" s="167"/>
      <c r="BT87" s="167"/>
      <c r="BU87" s="177"/>
    </row>
    <row r="88" spans="1:73" ht="15" hidden="1" customHeight="1">
      <c r="A88" s="179"/>
      <c r="B88" s="204"/>
      <c r="C88" s="235" t="s">
        <v>348</v>
      </c>
      <c r="D88" s="215">
        <f>SDGｓマトリクス!AL96</f>
        <v>0</v>
      </c>
      <c r="E88" s="215">
        <f>SDGｓマトリクス!AM96</f>
        <v>0</v>
      </c>
      <c r="F88" s="215">
        <f>SDGｓマトリクス!AN96</f>
        <v>0</v>
      </c>
      <c r="G88" s="215">
        <f>SDGｓマトリクス!AO96</f>
        <v>0</v>
      </c>
      <c r="H88" s="215">
        <f>SDGｓマトリクス!AP96</f>
        <v>0</v>
      </c>
      <c r="I88" s="215">
        <f>SDGｓマトリクス!AQ96</f>
        <v>0</v>
      </c>
      <c r="J88" s="215">
        <f>SDGｓマトリクス!AR96</f>
        <v>0</v>
      </c>
      <c r="K88" s="215">
        <f>SDGｓマトリクス!AS96</f>
        <v>0</v>
      </c>
      <c r="L88" s="215">
        <f>SDGｓマトリクス!AT96</f>
        <v>0</v>
      </c>
      <c r="M88" s="215">
        <f>SDGｓマトリクス!AU96</f>
        <v>0</v>
      </c>
      <c r="N88" s="215">
        <f>SDGｓマトリクス!AV96</f>
        <v>0</v>
      </c>
      <c r="O88" s="215">
        <f>SDGｓマトリクス!AW96</f>
        <v>0</v>
      </c>
      <c r="P88" s="215">
        <f>SDGｓマトリクス!AX96</f>
        <v>0</v>
      </c>
      <c r="Q88" s="215">
        <f>SDGｓマトリクス!AY96</f>
        <v>0</v>
      </c>
      <c r="R88" s="215">
        <f>SDGｓマトリクス!AZ96</f>
        <v>0</v>
      </c>
      <c r="S88" s="215">
        <f>SDGｓマトリクス!BA96</f>
        <v>0</v>
      </c>
      <c r="T88" s="215">
        <f>SDGｓマトリクス!BB96</f>
        <v>0</v>
      </c>
      <c r="U88" s="223"/>
      <c r="V88" s="178"/>
      <c r="W88" s="167"/>
      <c r="X88" s="167"/>
      <c r="Y88" s="167"/>
      <c r="Z88" s="167"/>
      <c r="AA88" s="167"/>
      <c r="AB88" s="172"/>
      <c r="AC88" s="167"/>
      <c r="AD88" s="167"/>
      <c r="AE88" s="167"/>
      <c r="AF88" s="173"/>
      <c r="AG88" s="167"/>
      <c r="AH88" s="167"/>
      <c r="AI88" s="167"/>
      <c r="AJ88" s="167"/>
      <c r="AK88" s="167"/>
      <c r="AL88" s="172"/>
      <c r="AM88" s="167"/>
      <c r="AN88" s="167"/>
      <c r="AO88" s="167"/>
      <c r="AP88" s="173"/>
      <c r="AQ88" s="167"/>
      <c r="AR88" s="167"/>
      <c r="AS88" s="167"/>
      <c r="AT88" s="167"/>
      <c r="AU88" s="167"/>
      <c r="AV88" s="172"/>
      <c r="AW88" s="167"/>
      <c r="AX88" s="167"/>
      <c r="AY88" s="167"/>
      <c r="AZ88" s="173"/>
      <c r="BA88" s="167"/>
      <c r="BB88" s="167"/>
      <c r="BC88" s="167"/>
      <c r="BD88" s="167"/>
      <c r="BE88" s="167"/>
      <c r="BF88" s="172"/>
      <c r="BG88" s="167"/>
      <c r="BH88" s="167"/>
      <c r="BI88" s="167"/>
      <c r="BJ88" s="173"/>
      <c r="BK88" s="167"/>
      <c r="BL88" s="167"/>
      <c r="BM88" s="167"/>
      <c r="BN88" s="167"/>
      <c r="BO88" s="167"/>
      <c r="BP88" s="172"/>
      <c r="BQ88" s="167"/>
      <c r="BR88" s="167"/>
      <c r="BS88" s="167"/>
      <c r="BT88" s="167"/>
      <c r="BU88" s="177"/>
    </row>
    <row r="89" spans="1:73" ht="15" hidden="1" customHeight="1">
      <c r="A89" s="179"/>
      <c r="B89" s="204"/>
      <c r="C89" s="235" t="s">
        <v>196</v>
      </c>
      <c r="D89" s="215">
        <f>SDGｓマトリクス!AL97</f>
        <v>0</v>
      </c>
      <c r="E89" s="215">
        <f>SDGｓマトリクス!AM97</f>
        <v>0</v>
      </c>
      <c r="F89" s="215">
        <f>SDGｓマトリクス!AN97</f>
        <v>0</v>
      </c>
      <c r="G89" s="215">
        <f>SDGｓマトリクス!AO97</f>
        <v>0</v>
      </c>
      <c r="H89" s="215">
        <f>SDGｓマトリクス!AP97</f>
        <v>0</v>
      </c>
      <c r="I89" s="215">
        <f>SDGｓマトリクス!AQ97</f>
        <v>0</v>
      </c>
      <c r="J89" s="215">
        <f>SDGｓマトリクス!AR97</f>
        <v>0</v>
      </c>
      <c r="K89" s="215">
        <f>SDGｓマトリクス!AS97</f>
        <v>0</v>
      </c>
      <c r="L89" s="215">
        <f>SDGｓマトリクス!AT97</f>
        <v>0</v>
      </c>
      <c r="M89" s="215">
        <f>SDGｓマトリクス!AU97</f>
        <v>0</v>
      </c>
      <c r="N89" s="215">
        <f>SDGｓマトリクス!AV97</f>
        <v>0</v>
      </c>
      <c r="O89" s="215">
        <f>SDGｓマトリクス!AW97</f>
        <v>0</v>
      </c>
      <c r="P89" s="215">
        <f>SDGｓマトリクス!AX97</f>
        <v>0</v>
      </c>
      <c r="Q89" s="215">
        <f>SDGｓマトリクス!AY97</f>
        <v>0</v>
      </c>
      <c r="R89" s="215">
        <f>SDGｓマトリクス!AZ97</f>
        <v>0</v>
      </c>
      <c r="S89" s="215">
        <f>SDGｓマトリクス!BA97</f>
        <v>0</v>
      </c>
      <c r="T89" s="215">
        <f>SDGｓマトリクス!BB97</f>
        <v>0</v>
      </c>
      <c r="U89" s="223"/>
      <c r="V89" s="178"/>
      <c r="W89" s="167"/>
      <c r="X89" s="167"/>
      <c r="Y89" s="167"/>
      <c r="Z89" s="167"/>
      <c r="AA89" s="167"/>
      <c r="AB89" s="172"/>
      <c r="AC89" s="167"/>
      <c r="AD89" s="167"/>
      <c r="AE89" s="167"/>
      <c r="AF89" s="173"/>
      <c r="AG89" s="167"/>
      <c r="AH89" s="167"/>
      <c r="AI89" s="167"/>
      <c r="AJ89" s="167"/>
      <c r="AK89" s="167"/>
      <c r="AL89" s="172"/>
      <c r="AM89" s="167"/>
      <c r="AN89" s="167"/>
      <c r="AO89" s="167"/>
      <c r="AP89" s="173"/>
      <c r="AQ89" s="167"/>
      <c r="AR89" s="167"/>
      <c r="AS89" s="167"/>
      <c r="AT89" s="167"/>
      <c r="AU89" s="167"/>
      <c r="AV89" s="172"/>
      <c r="AW89" s="167"/>
      <c r="AX89" s="167"/>
      <c r="AY89" s="167"/>
      <c r="AZ89" s="173"/>
      <c r="BA89" s="167"/>
      <c r="BB89" s="167"/>
      <c r="BC89" s="167"/>
      <c r="BD89" s="167"/>
      <c r="BE89" s="167"/>
      <c r="BF89" s="172"/>
      <c r="BG89" s="167"/>
      <c r="BH89" s="167"/>
      <c r="BI89" s="167"/>
      <c r="BJ89" s="173"/>
      <c r="BK89" s="167"/>
      <c r="BL89" s="167"/>
      <c r="BM89" s="167"/>
      <c r="BN89" s="167"/>
      <c r="BO89" s="167"/>
      <c r="BP89" s="172"/>
      <c r="BQ89" s="167"/>
      <c r="BR89" s="167"/>
      <c r="BS89" s="167"/>
      <c r="BT89" s="167"/>
      <c r="BU89" s="177"/>
    </row>
    <row r="90" spans="1:73" ht="15" hidden="1" customHeight="1">
      <c r="A90" s="179"/>
      <c r="B90" s="204"/>
      <c r="C90" s="235" t="s">
        <v>403</v>
      </c>
      <c r="D90" s="215">
        <f>SDGｓマトリクス!AL98</f>
        <v>0</v>
      </c>
      <c r="E90" s="215">
        <f>SDGｓマトリクス!AM98</f>
        <v>0</v>
      </c>
      <c r="F90" s="215">
        <f>SDGｓマトリクス!AN98</f>
        <v>0</v>
      </c>
      <c r="G90" s="215">
        <f>SDGｓマトリクス!AO98</f>
        <v>0</v>
      </c>
      <c r="H90" s="215">
        <f>SDGｓマトリクス!AP98</f>
        <v>0</v>
      </c>
      <c r="I90" s="215">
        <f>SDGｓマトリクス!AQ98</f>
        <v>0</v>
      </c>
      <c r="J90" s="215">
        <f>SDGｓマトリクス!AR98</f>
        <v>0</v>
      </c>
      <c r="K90" s="215">
        <f>SDGｓマトリクス!AS98</f>
        <v>0</v>
      </c>
      <c r="L90" s="215">
        <f>SDGｓマトリクス!AT98</f>
        <v>0</v>
      </c>
      <c r="M90" s="215">
        <f>SDGｓマトリクス!AU98</f>
        <v>0</v>
      </c>
      <c r="N90" s="215">
        <f>SDGｓマトリクス!AV98</f>
        <v>0</v>
      </c>
      <c r="O90" s="215">
        <f>SDGｓマトリクス!AW98</f>
        <v>0</v>
      </c>
      <c r="P90" s="215">
        <f>SDGｓマトリクス!AX98</f>
        <v>0</v>
      </c>
      <c r="Q90" s="215">
        <f>SDGｓマトリクス!AY98</f>
        <v>0</v>
      </c>
      <c r="R90" s="215">
        <f>SDGｓマトリクス!AZ98</f>
        <v>0</v>
      </c>
      <c r="S90" s="215">
        <f>SDGｓマトリクス!BA98</f>
        <v>0</v>
      </c>
      <c r="T90" s="215">
        <f>SDGｓマトリクス!BB98</f>
        <v>0</v>
      </c>
      <c r="U90" s="223"/>
      <c r="V90" s="178"/>
      <c r="W90" s="167"/>
      <c r="X90" s="167"/>
      <c r="Y90" s="167"/>
      <c r="Z90" s="167"/>
      <c r="AA90" s="167"/>
      <c r="AB90" s="172"/>
      <c r="AC90" s="167"/>
      <c r="AD90" s="167"/>
      <c r="AE90" s="167"/>
      <c r="AF90" s="173"/>
      <c r="AG90" s="167"/>
      <c r="AH90" s="167"/>
      <c r="AI90" s="167"/>
      <c r="AJ90" s="167"/>
      <c r="AK90" s="167"/>
      <c r="AL90" s="172"/>
      <c r="AM90" s="167"/>
      <c r="AN90" s="167"/>
      <c r="AO90" s="167"/>
      <c r="AP90" s="173"/>
      <c r="AQ90" s="167"/>
      <c r="AR90" s="167"/>
      <c r="AS90" s="167"/>
      <c r="AT90" s="167"/>
      <c r="AU90" s="167"/>
      <c r="AV90" s="172"/>
      <c r="AW90" s="167"/>
      <c r="AX90" s="167"/>
      <c r="AY90" s="167"/>
      <c r="AZ90" s="173"/>
      <c r="BA90" s="167"/>
      <c r="BB90" s="167"/>
      <c r="BC90" s="167"/>
      <c r="BD90" s="167"/>
      <c r="BE90" s="167"/>
      <c r="BF90" s="172"/>
      <c r="BG90" s="167"/>
      <c r="BH90" s="167"/>
      <c r="BI90" s="167"/>
      <c r="BJ90" s="173"/>
      <c r="BK90" s="167"/>
      <c r="BL90" s="167"/>
      <c r="BM90" s="167"/>
      <c r="BN90" s="167"/>
      <c r="BO90" s="167"/>
      <c r="BP90" s="172"/>
      <c r="BQ90" s="167"/>
      <c r="BR90" s="167"/>
      <c r="BS90" s="167"/>
      <c r="BT90" s="167"/>
      <c r="BU90" s="177"/>
    </row>
    <row r="91" spans="1:73" ht="15" hidden="1" customHeight="1">
      <c r="A91" s="179"/>
      <c r="B91" s="204"/>
      <c r="C91" s="235" t="s">
        <v>404</v>
      </c>
      <c r="D91" s="215">
        <f>SDGｓマトリクス!AL99</f>
        <v>0</v>
      </c>
      <c r="E91" s="215">
        <f>SDGｓマトリクス!AM99</f>
        <v>0</v>
      </c>
      <c r="F91" s="215">
        <f>SDGｓマトリクス!AN99</f>
        <v>0</v>
      </c>
      <c r="G91" s="215">
        <f>SDGｓマトリクス!AO99</f>
        <v>0</v>
      </c>
      <c r="H91" s="215">
        <f>SDGｓマトリクス!AP99</f>
        <v>0</v>
      </c>
      <c r="I91" s="215">
        <f>SDGｓマトリクス!AQ99</f>
        <v>0</v>
      </c>
      <c r="J91" s="215">
        <f>SDGｓマトリクス!AR99</f>
        <v>0</v>
      </c>
      <c r="K91" s="215">
        <f>SDGｓマトリクス!AS99</f>
        <v>0</v>
      </c>
      <c r="L91" s="215">
        <f>SDGｓマトリクス!AT99</f>
        <v>0</v>
      </c>
      <c r="M91" s="215">
        <f>SDGｓマトリクス!AU99</f>
        <v>0</v>
      </c>
      <c r="N91" s="215">
        <f>SDGｓマトリクス!AV99</f>
        <v>0</v>
      </c>
      <c r="O91" s="215">
        <f>SDGｓマトリクス!AW99</f>
        <v>0</v>
      </c>
      <c r="P91" s="215">
        <f>SDGｓマトリクス!AX99</f>
        <v>0</v>
      </c>
      <c r="Q91" s="215">
        <f>SDGｓマトリクス!AY99</f>
        <v>0</v>
      </c>
      <c r="R91" s="215">
        <f>SDGｓマトリクス!AZ99</f>
        <v>0</v>
      </c>
      <c r="S91" s="215">
        <f>SDGｓマトリクス!BA99</f>
        <v>0</v>
      </c>
      <c r="T91" s="215">
        <f>SDGｓマトリクス!BB99</f>
        <v>0</v>
      </c>
      <c r="U91" s="223"/>
      <c r="V91" s="178"/>
      <c r="W91" s="167"/>
      <c r="X91" s="167"/>
      <c r="Y91" s="167"/>
      <c r="Z91" s="167"/>
      <c r="AA91" s="167"/>
      <c r="AB91" s="172"/>
      <c r="AC91" s="167"/>
      <c r="AD91" s="167"/>
      <c r="AE91" s="167"/>
      <c r="AF91" s="173"/>
      <c r="AG91" s="167"/>
      <c r="AH91" s="167"/>
      <c r="AI91" s="167"/>
      <c r="AJ91" s="167"/>
      <c r="AK91" s="167"/>
      <c r="AL91" s="172"/>
      <c r="AM91" s="167"/>
      <c r="AN91" s="167"/>
      <c r="AO91" s="167"/>
      <c r="AP91" s="173"/>
      <c r="AQ91" s="167"/>
      <c r="AR91" s="167"/>
      <c r="AS91" s="167"/>
      <c r="AT91" s="167"/>
      <c r="AU91" s="167"/>
      <c r="AV91" s="172"/>
      <c r="AW91" s="167"/>
      <c r="AX91" s="167"/>
      <c r="AY91" s="167"/>
      <c r="AZ91" s="173"/>
      <c r="BA91" s="167"/>
      <c r="BB91" s="167"/>
      <c r="BC91" s="167"/>
      <c r="BD91" s="167"/>
      <c r="BE91" s="167"/>
      <c r="BF91" s="172"/>
      <c r="BG91" s="167"/>
      <c r="BH91" s="167"/>
      <c r="BI91" s="167"/>
      <c r="BJ91" s="173"/>
      <c r="BK91" s="167"/>
      <c r="BL91" s="167"/>
      <c r="BM91" s="167"/>
      <c r="BN91" s="167"/>
      <c r="BO91" s="167"/>
      <c r="BP91" s="172"/>
      <c r="BQ91" s="167"/>
      <c r="BR91" s="167"/>
      <c r="BS91" s="167"/>
      <c r="BT91" s="167"/>
      <c r="BU91" s="177"/>
    </row>
    <row r="92" spans="1:73" ht="15" hidden="1" customHeight="1">
      <c r="A92" s="179"/>
      <c r="B92" s="204"/>
      <c r="C92" s="235" t="s">
        <v>48</v>
      </c>
      <c r="D92" s="215">
        <f>SDGｓマトリクス!AL100</f>
        <v>0</v>
      </c>
      <c r="E92" s="215">
        <f>SDGｓマトリクス!AM100</f>
        <v>0</v>
      </c>
      <c r="F92" s="215">
        <f>SDGｓマトリクス!AN100</f>
        <v>0</v>
      </c>
      <c r="G92" s="215">
        <f>SDGｓマトリクス!AO100</f>
        <v>0</v>
      </c>
      <c r="H92" s="215">
        <f>SDGｓマトリクス!AP100</f>
        <v>0</v>
      </c>
      <c r="I92" s="215">
        <f>SDGｓマトリクス!AQ100</f>
        <v>0</v>
      </c>
      <c r="J92" s="215">
        <f>SDGｓマトリクス!AR100</f>
        <v>0</v>
      </c>
      <c r="K92" s="215">
        <f>SDGｓマトリクス!AS100</f>
        <v>0</v>
      </c>
      <c r="L92" s="215">
        <f>SDGｓマトリクス!AT100</f>
        <v>0</v>
      </c>
      <c r="M92" s="215">
        <f>SDGｓマトリクス!AU100</f>
        <v>0</v>
      </c>
      <c r="N92" s="215">
        <f>SDGｓマトリクス!AV100</f>
        <v>0</v>
      </c>
      <c r="O92" s="215">
        <f>SDGｓマトリクス!AW100</f>
        <v>0</v>
      </c>
      <c r="P92" s="215">
        <f>SDGｓマトリクス!AX100</f>
        <v>0</v>
      </c>
      <c r="Q92" s="215">
        <f>SDGｓマトリクス!AY100</f>
        <v>0</v>
      </c>
      <c r="R92" s="215">
        <f>SDGｓマトリクス!AZ100</f>
        <v>0</v>
      </c>
      <c r="S92" s="215">
        <f>SDGｓマトリクス!BA100</f>
        <v>0</v>
      </c>
      <c r="T92" s="215">
        <f>SDGｓマトリクス!BB100</f>
        <v>0</v>
      </c>
      <c r="U92" s="223"/>
      <c r="V92" s="178"/>
      <c r="W92" s="167"/>
      <c r="X92" s="167"/>
      <c r="Y92" s="167"/>
      <c r="Z92" s="167"/>
      <c r="AA92" s="167"/>
      <c r="AB92" s="172"/>
      <c r="AC92" s="167"/>
      <c r="AD92" s="167"/>
      <c r="AE92" s="167"/>
      <c r="AF92" s="173"/>
      <c r="AG92" s="167"/>
      <c r="AH92" s="167"/>
      <c r="AI92" s="167"/>
      <c r="AJ92" s="167"/>
      <c r="AK92" s="167"/>
      <c r="AL92" s="172"/>
      <c r="AM92" s="167"/>
      <c r="AN92" s="167"/>
      <c r="AO92" s="167"/>
      <c r="AP92" s="173"/>
      <c r="AQ92" s="167"/>
      <c r="AR92" s="167"/>
      <c r="AS92" s="167"/>
      <c r="AT92" s="167"/>
      <c r="AU92" s="167"/>
      <c r="AV92" s="172"/>
      <c r="AW92" s="167"/>
      <c r="AX92" s="167"/>
      <c r="AY92" s="167"/>
      <c r="AZ92" s="173"/>
      <c r="BA92" s="167"/>
      <c r="BB92" s="167"/>
      <c r="BC92" s="167"/>
      <c r="BD92" s="167"/>
      <c r="BE92" s="167"/>
      <c r="BF92" s="172"/>
      <c r="BG92" s="167"/>
      <c r="BH92" s="167"/>
      <c r="BI92" s="167"/>
      <c r="BJ92" s="173"/>
      <c r="BK92" s="167"/>
      <c r="BL92" s="167"/>
      <c r="BM92" s="167"/>
      <c r="BN92" s="167"/>
      <c r="BO92" s="167"/>
      <c r="BP92" s="172"/>
      <c r="BQ92" s="167"/>
      <c r="BR92" s="167"/>
      <c r="BS92" s="167"/>
      <c r="BT92" s="167"/>
      <c r="BU92" s="177"/>
    </row>
    <row r="93" spans="1:73" ht="15" hidden="1" customHeight="1">
      <c r="A93" s="179"/>
      <c r="B93" s="204"/>
      <c r="C93" s="235" t="s">
        <v>405</v>
      </c>
      <c r="D93" s="215">
        <f>SDGｓマトリクス!AL101</f>
        <v>0</v>
      </c>
      <c r="E93" s="215">
        <f>SDGｓマトリクス!AM101</f>
        <v>0</v>
      </c>
      <c r="F93" s="215">
        <f>SDGｓマトリクス!AN101</f>
        <v>0</v>
      </c>
      <c r="G93" s="215">
        <f>SDGｓマトリクス!AO101</f>
        <v>0</v>
      </c>
      <c r="H93" s="215">
        <f>SDGｓマトリクス!AP101</f>
        <v>0</v>
      </c>
      <c r="I93" s="215">
        <f>SDGｓマトリクス!AQ101</f>
        <v>0</v>
      </c>
      <c r="J93" s="215">
        <f>SDGｓマトリクス!AR101</f>
        <v>0</v>
      </c>
      <c r="K93" s="215">
        <f>SDGｓマトリクス!AS101</f>
        <v>0</v>
      </c>
      <c r="L93" s="215">
        <f>SDGｓマトリクス!AT101</f>
        <v>0</v>
      </c>
      <c r="M93" s="215">
        <f>SDGｓマトリクス!AU101</f>
        <v>0</v>
      </c>
      <c r="N93" s="215">
        <f>SDGｓマトリクス!AV101</f>
        <v>0</v>
      </c>
      <c r="O93" s="215">
        <f>SDGｓマトリクス!AW101</f>
        <v>0</v>
      </c>
      <c r="P93" s="215">
        <f>SDGｓマトリクス!AX101</f>
        <v>0</v>
      </c>
      <c r="Q93" s="215">
        <f>SDGｓマトリクス!AY101</f>
        <v>0</v>
      </c>
      <c r="R93" s="215">
        <f>SDGｓマトリクス!AZ101</f>
        <v>0</v>
      </c>
      <c r="S93" s="215">
        <f>SDGｓマトリクス!BA101</f>
        <v>0</v>
      </c>
      <c r="T93" s="215">
        <f>SDGｓマトリクス!BB101</f>
        <v>0</v>
      </c>
      <c r="U93" s="223"/>
      <c r="V93" s="178"/>
      <c r="W93" s="167"/>
      <c r="X93" s="167"/>
      <c r="Y93" s="167"/>
      <c r="Z93" s="167"/>
      <c r="AA93" s="167"/>
      <c r="AB93" s="172"/>
      <c r="AC93" s="167"/>
      <c r="AD93" s="167"/>
      <c r="AE93" s="167"/>
      <c r="AF93" s="173"/>
      <c r="AG93" s="167"/>
      <c r="AH93" s="167"/>
      <c r="AI93" s="167"/>
      <c r="AJ93" s="167"/>
      <c r="AK93" s="167"/>
      <c r="AL93" s="172"/>
      <c r="AM93" s="167"/>
      <c r="AN93" s="167"/>
      <c r="AO93" s="167"/>
      <c r="AP93" s="173"/>
      <c r="AQ93" s="167"/>
      <c r="AR93" s="167"/>
      <c r="AS93" s="167"/>
      <c r="AT93" s="167"/>
      <c r="AU93" s="167"/>
      <c r="AV93" s="172"/>
      <c r="AW93" s="167"/>
      <c r="AX93" s="167"/>
      <c r="AY93" s="167"/>
      <c r="AZ93" s="173"/>
      <c r="BA93" s="167"/>
      <c r="BB93" s="167"/>
      <c r="BC93" s="167"/>
      <c r="BD93" s="167"/>
      <c r="BE93" s="167"/>
      <c r="BF93" s="172"/>
      <c r="BG93" s="167"/>
      <c r="BH93" s="167"/>
      <c r="BI93" s="167"/>
      <c r="BJ93" s="173"/>
      <c r="BK93" s="167"/>
      <c r="BL93" s="167"/>
      <c r="BM93" s="167"/>
      <c r="BN93" s="167"/>
      <c r="BO93" s="167"/>
      <c r="BP93" s="172"/>
      <c r="BQ93" s="167"/>
      <c r="BR93" s="167"/>
      <c r="BS93" s="167"/>
      <c r="BT93" s="167"/>
      <c r="BU93" s="177"/>
    </row>
    <row r="94" spans="1:73" ht="15" hidden="1" customHeight="1">
      <c r="A94" s="179"/>
      <c r="B94" s="204"/>
      <c r="C94" s="235" t="s">
        <v>49</v>
      </c>
      <c r="D94" s="215">
        <f>SDGｓマトリクス!AL102</f>
        <v>0</v>
      </c>
      <c r="E94" s="215">
        <f>SDGｓマトリクス!AM102</f>
        <v>0</v>
      </c>
      <c r="F94" s="215">
        <f>SDGｓマトリクス!AN102</f>
        <v>0</v>
      </c>
      <c r="G94" s="215">
        <f>SDGｓマトリクス!AO102</f>
        <v>0</v>
      </c>
      <c r="H94" s="215">
        <f>SDGｓマトリクス!AP102</f>
        <v>0</v>
      </c>
      <c r="I94" s="215">
        <f>SDGｓマトリクス!AQ102</f>
        <v>0</v>
      </c>
      <c r="J94" s="215">
        <f>SDGｓマトリクス!AR102</f>
        <v>0</v>
      </c>
      <c r="K94" s="215">
        <f>SDGｓマトリクス!AS102</f>
        <v>0</v>
      </c>
      <c r="L94" s="215">
        <f>SDGｓマトリクス!AT102</f>
        <v>0</v>
      </c>
      <c r="M94" s="215">
        <f>SDGｓマトリクス!AU102</f>
        <v>0</v>
      </c>
      <c r="N94" s="215">
        <f>SDGｓマトリクス!AV102</f>
        <v>0</v>
      </c>
      <c r="O94" s="215">
        <f>SDGｓマトリクス!AW102</f>
        <v>0</v>
      </c>
      <c r="P94" s="215">
        <f>SDGｓマトリクス!AX102</f>
        <v>0</v>
      </c>
      <c r="Q94" s="215">
        <f>SDGｓマトリクス!AY102</f>
        <v>0</v>
      </c>
      <c r="R94" s="215">
        <f>SDGｓマトリクス!AZ102</f>
        <v>0</v>
      </c>
      <c r="S94" s="215">
        <f>SDGｓマトリクス!BA102</f>
        <v>0</v>
      </c>
      <c r="T94" s="215">
        <f>SDGｓマトリクス!BB102</f>
        <v>0</v>
      </c>
      <c r="U94" s="223"/>
      <c r="V94" s="178"/>
      <c r="W94" s="167"/>
      <c r="X94" s="167"/>
      <c r="Y94" s="167"/>
      <c r="Z94" s="167"/>
      <c r="AA94" s="167"/>
      <c r="AB94" s="172"/>
      <c r="AC94" s="167"/>
      <c r="AD94" s="167"/>
      <c r="AE94" s="167"/>
      <c r="AF94" s="173"/>
      <c r="AG94" s="167"/>
      <c r="AH94" s="167"/>
      <c r="AI94" s="167"/>
      <c r="AJ94" s="167"/>
      <c r="AK94" s="167"/>
      <c r="AL94" s="172"/>
      <c r="AM94" s="167"/>
      <c r="AN94" s="167"/>
      <c r="AO94" s="167"/>
      <c r="AP94" s="173"/>
      <c r="AQ94" s="167"/>
      <c r="AR94" s="167"/>
      <c r="AS94" s="167"/>
      <c r="AT94" s="167"/>
      <c r="AU94" s="167"/>
      <c r="AV94" s="172"/>
      <c r="AW94" s="167"/>
      <c r="AX94" s="167"/>
      <c r="AY94" s="167"/>
      <c r="AZ94" s="173"/>
      <c r="BA94" s="167"/>
      <c r="BB94" s="167"/>
      <c r="BC94" s="167"/>
      <c r="BD94" s="167"/>
      <c r="BE94" s="167"/>
      <c r="BF94" s="172"/>
      <c r="BG94" s="167"/>
      <c r="BH94" s="167"/>
      <c r="BI94" s="167"/>
      <c r="BJ94" s="173"/>
      <c r="BK94" s="167"/>
      <c r="BL94" s="167"/>
      <c r="BM94" s="167"/>
      <c r="BN94" s="167"/>
      <c r="BO94" s="167"/>
      <c r="BP94" s="172"/>
      <c r="BQ94" s="167"/>
      <c r="BR94" s="167"/>
      <c r="BS94" s="167"/>
      <c r="BT94" s="167"/>
      <c r="BU94" s="177"/>
    </row>
    <row r="95" spans="1:73" ht="15" hidden="1" customHeight="1">
      <c r="A95" s="179"/>
      <c r="B95" s="204"/>
      <c r="C95" s="235" t="s">
        <v>197</v>
      </c>
      <c r="D95" s="215">
        <f>SDGｓマトリクス!AL103</f>
        <v>0</v>
      </c>
      <c r="E95" s="215">
        <f>SDGｓマトリクス!AM103</f>
        <v>0</v>
      </c>
      <c r="F95" s="215">
        <f>SDGｓマトリクス!AN103</f>
        <v>0</v>
      </c>
      <c r="G95" s="215">
        <f>SDGｓマトリクス!AO103</f>
        <v>0</v>
      </c>
      <c r="H95" s="215">
        <f>SDGｓマトリクス!AP103</f>
        <v>0</v>
      </c>
      <c r="I95" s="215">
        <f>SDGｓマトリクス!AQ103</f>
        <v>0</v>
      </c>
      <c r="J95" s="215">
        <f>SDGｓマトリクス!AR103</f>
        <v>0</v>
      </c>
      <c r="K95" s="215">
        <f>SDGｓマトリクス!AS103</f>
        <v>0</v>
      </c>
      <c r="L95" s="215">
        <f>SDGｓマトリクス!AT103</f>
        <v>0</v>
      </c>
      <c r="M95" s="215">
        <f>SDGｓマトリクス!AU103</f>
        <v>0</v>
      </c>
      <c r="N95" s="215">
        <f>SDGｓマトリクス!AV103</f>
        <v>0</v>
      </c>
      <c r="O95" s="215">
        <f>SDGｓマトリクス!AW103</f>
        <v>0</v>
      </c>
      <c r="P95" s="215">
        <f>SDGｓマトリクス!AX103</f>
        <v>0</v>
      </c>
      <c r="Q95" s="215">
        <f>SDGｓマトリクス!AY103</f>
        <v>0</v>
      </c>
      <c r="R95" s="215">
        <f>SDGｓマトリクス!AZ103</f>
        <v>0</v>
      </c>
      <c r="S95" s="215">
        <f>SDGｓマトリクス!BA103</f>
        <v>0</v>
      </c>
      <c r="T95" s="215">
        <f>SDGｓマトリクス!BB103</f>
        <v>0</v>
      </c>
      <c r="U95" s="223"/>
      <c r="V95" s="178"/>
      <c r="W95" s="167"/>
      <c r="X95" s="167"/>
      <c r="Y95" s="167"/>
      <c r="Z95" s="167"/>
      <c r="AA95" s="167"/>
      <c r="AB95" s="172"/>
      <c r="AC95" s="167"/>
      <c r="AD95" s="167"/>
      <c r="AE95" s="167"/>
      <c r="AF95" s="173"/>
      <c r="AG95" s="167"/>
      <c r="AH95" s="167"/>
      <c r="AI95" s="167"/>
      <c r="AJ95" s="167"/>
      <c r="AK95" s="167"/>
      <c r="AL95" s="172"/>
      <c r="AM95" s="167"/>
      <c r="AN95" s="167"/>
      <c r="AO95" s="167"/>
      <c r="AP95" s="173"/>
      <c r="AQ95" s="167"/>
      <c r="AR95" s="167"/>
      <c r="AS95" s="167"/>
      <c r="AT95" s="167"/>
      <c r="AU95" s="167"/>
      <c r="AV95" s="172"/>
      <c r="AW95" s="167"/>
      <c r="AX95" s="167"/>
      <c r="AY95" s="167"/>
      <c r="AZ95" s="173"/>
      <c r="BA95" s="167"/>
      <c r="BB95" s="167"/>
      <c r="BC95" s="167"/>
      <c r="BD95" s="167"/>
      <c r="BE95" s="167"/>
      <c r="BF95" s="172"/>
      <c r="BG95" s="167"/>
      <c r="BH95" s="167"/>
      <c r="BI95" s="167"/>
      <c r="BJ95" s="173"/>
      <c r="BK95" s="167"/>
      <c r="BL95" s="167"/>
      <c r="BM95" s="167"/>
      <c r="BN95" s="167"/>
      <c r="BO95" s="167"/>
      <c r="BP95" s="172"/>
      <c r="BQ95" s="167"/>
      <c r="BR95" s="167"/>
      <c r="BS95" s="167"/>
      <c r="BT95" s="167"/>
      <c r="BU95" s="177"/>
    </row>
    <row r="96" spans="1:73" ht="15" hidden="1" customHeight="1">
      <c r="A96" s="179"/>
      <c r="B96" s="204"/>
      <c r="C96" s="235"/>
      <c r="D96" s="215">
        <f>SDGｓマトリクス!AL104</f>
        <v>0</v>
      </c>
      <c r="E96" s="215">
        <f>SDGｓマトリクス!AM104</f>
        <v>0</v>
      </c>
      <c r="F96" s="215">
        <f>SDGｓマトリクス!AN104</f>
        <v>0</v>
      </c>
      <c r="G96" s="215">
        <f>SDGｓマトリクス!AO104</f>
        <v>0</v>
      </c>
      <c r="H96" s="215">
        <f>SDGｓマトリクス!AP104</f>
        <v>0</v>
      </c>
      <c r="I96" s="215">
        <f>SDGｓマトリクス!AQ104</f>
        <v>0</v>
      </c>
      <c r="J96" s="215">
        <f>SDGｓマトリクス!AR104</f>
        <v>0</v>
      </c>
      <c r="K96" s="215">
        <f>SDGｓマトリクス!AS104</f>
        <v>0</v>
      </c>
      <c r="L96" s="215">
        <f>SDGｓマトリクス!AT104</f>
        <v>0</v>
      </c>
      <c r="M96" s="215">
        <f>SDGｓマトリクス!AU104</f>
        <v>0</v>
      </c>
      <c r="N96" s="215">
        <f>SDGｓマトリクス!AV104</f>
        <v>0</v>
      </c>
      <c r="O96" s="215">
        <f>SDGｓマトリクス!AW104</f>
        <v>0</v>
      </c>
      <c r="P96" s="215">
        <f>SDGｓマトリクス!AX104</f>
        <v>0</v>
      </c>
      <c r="Q96" s="215">
        <f>SDGｓマトリクス!AY104</f>
        <v>0</v>
      </c>
      <c r="R96" s="215">
        <f>SDGｓマトリクス!AZ104</f>
        <v>0</v>
      </c>
      <c r="S96" s="215">
        <f>SDGｓマトリクス!BA104</f>
        <v>0</v>
      </c>
      <c r="T96" s="215">
        <f>SDGｓマトリクス!BB104</f>
        <v>0</v>
      </c>
      <c r="U96" s="223"/>
      <c r="V96" s="178"/>
      <c r="W96" s="167"/>
      <c r="X96" s="167"/>
      <c r="Y96" s="167"/>
      <c r="Z96" s="167"/>
      <c r="AA96" s="167"/>
      <c r="AB96" s="172"/>
      <c r="AC96" s="167"/>
      <c r="AD96" s="167"/>
      <c r="AE96" s="167"/>
      <c r="AF96" s="173"/>
      <c r="AG96" s="167"/>
      <c r="AH96" s="167"/>
      <c r="AI96" s="167"/>
      <c r="AJ96" s="167"/>
      <c r="AK96" s="167"/>
      <c r="AL96" s="172"/>
      <c r="AM96" s="167"/>
      <c r="AN96" s="167"/>
      <c r="AO96" s="167"/>
      <c r="AP96" s="173"/>
      <c r="AQ96" s="167"/>
      <c r="AR96" s="167"/>
      <c r="AS96" s="167"/>
      <c r="AT96" s="167"/>
      <c r="AU96" s="167"/>
      <c r="AV96" s="172"/>
      <c r="AW96" s="167"/>
      <c r="AX96" s="167"/>
      <c r="AY96" s="167"/>
      <c r="AZ96" s="173"/>
      <c r="BA96" s="167"/>
      <c r="BB96" s="167"/>
      <c r="BC96" s="167"/>
      <c r="BD96" s="167"/>
      <c r="BE96" s="167"/>
      <c r="BF96" s="172"/>
      <c r="BG96" s="167"/>
      <c r="BH96" s="167"/>
      <c r="BI96" s="167"/>
      <c r="BJ96" s="173"/>
      <c r="BK96" s="167"/>
      <c r="BL96" s="167"/>
      <c r="BM96" s="167"/>
      <c r="BN96" s="167"/>
      <c r="BO96" s="167"/>
      <c r="BP96" s="172"/>
      <c r="BQ96" s="167"/>
      <c r="BR96" s="167"/>
      <c r="BS96" s="167"/>
      <c r="BT96" s="167"/>
      <c r="BU96" s="177"/>
    </row>
    <row r="97" spans="1:73" ht="15" hidden="1" customHeight="1">
      <c r="A97" s="179"/>
      <c r="B97" s="204"/>
      <c r="C97" s="235"/>
      <c r="D97" s="215">
        <f>SDGｓマトリクス!AL105</f>
        <v>0</v>
      </c>
      <c r="E97" s="215">
        <f>SDGｓマトリクス!AM105</f>
        <v>0</v>
      </c>
      <c r="F97" s="215">
        <f>SDGｓマトリクス!AN105</f>
        <v>0</v>
      </c>
      <c r="G97" s="215">
        <f>SDGｓマトリクス!AO105</f>
        <v>0</v>
      </c>
      <c r="H97" s="215">
        <f>SDGｓマトリクス!AP105</f>
        <v>0</v>
      </c>
      <c r="I97" s="215">
        <f>SDGｓマトリクス!AQ105</f>
        <v>0</v>
      </c>
      <c r="J97" s="215">
        <f>SDGｓマトリクス!AR105</f>
        <v>0</v>
      </c>
      <c r="K97" s="215">
        <f>SDGｓマトリクス!AS105</f>
        <v>0</v>
      </c>
      <c r="L97" s="215">
        <f>SDGｓマトリクス!AT105</f>
        <v>0</v>
      </c>
      <c r="M97" s="215">
        <f>SDGｓマトリクス!AU105</f>
        <v>0</v>
      </c>
      <c r="N97" s="215">
        <f>SDGｓマトリクス!AV105</f>
        <v>0</v>
      </c>
      <c r="O97" s="215">
        <f>SDGｓマトリクス!AW105</f>
        <v>0</v>
      </c>
      <c r="P97" s="215">
        <f>SDGｓマトリクス!AX105</f>
        <v>0</v>
      </c>
      <c r="Q97" s="215">
        <f>SDGｓマトリクス!AY105</f>
        <v>0</v>
      </c>
      <c r="R97" s="215">
        <f>SDGｓマトリクス!AZ105</f>
        <v>0</v>
      </c>
      <c r="S97" s="215">
        <f>SDGｓマトリクス!BA105</f>
        <v>0</v>
      </c>
      <c r="T97" s="215">
        <f>SDGｓマトリクス!BB105</f>
        <v>0</v>
      </c>
      <c r="U97" s="223"/>
      <c r="V97" s="178"/>
      <c r="W97" s="167"/>
      <c r="X97" s="167"/>
      <c r="Y97" s="167"/>
      <c r="Z97" s="167"/>
      <c r="AA97" s="167"/>
      <c r="AB97" s="172"/>
      <c r="AC97" s="167"/>
      <c r="AD97" s="167"/>
      <c r="AE97" s="167"/>
      <c r="AF97" s="173"/>
      <c r="AG97" s="167"/>
      <c r="AH97" s="167"/>
      <c r="AI97" s="167"/>
      <c r="AJ97" s="167"/>
      <c r="AK97" s="167"/>
      <c r="AL97" s="172"/>
      <c r="AM97" s="167"/>
      <c r="AN97" s="167"/>
      <c r="AO97" s="167"/>
      <c r="AP97" s="173"/>
      <c r="AQ97" s="167"/>
      <c r="AR97" s="167"/>
      <c r="AS97" s="167"/>
      <c r="AT97" s="167"/>
      <c r="AU97" s="167"/>
      <c r="AV97" s="172"/>
      <c r="AW97" s="167"/>
      <c r="AX97" s="167"/>
      <c r="AY97" s="167"/>
      <c r="AZ97" s="173"/>
      <c r="BA97" s="167"/>
      <c r="BB97" s="167"/>
      <c r="BC97" s="167"/>
      <c r="BD97" s="167"/>
      <c r="BE97" s="167"/>
      <c r="BF97" s="172"/>
      <c r="BG97" s="167"/>
      <c r="BH97" s="167"/>
      <c r="BI97" s="167"/>
      <c r="BJ97" s="173"/>
      <c r="BK97" s="167"/>
      <c r="BL97" s="167"/>
      <c r="BM97" s="167"/>
      <c r="BN97" s="167"/>
      <c r="BO97" s="167"/>
      <c r="BP97" s="172"/>
      <c r="BQ97" s="167"/>
      <c r="BR97" s="167"/>
      <c r="BS97" s="167"/>
      <c r="BT97" s="167"/>
      <c r="BU97" s="177"/>
    </row>
    <row r="98" spans="1:73" ht="15" hidden="1" customHeight="1">
      <c r="A98" s="179"/>
      <c r="B98" s="204"/>
      <c r="C98" s="235"/>
      <c r="D98" s="215">
        <f>SDGｓマトリクス!AL106</f>
        <v>0</v>
      </c>
      <c r="E98" s="215">
        <f>SDGｓマトリクス!AM106</f>
        <v>0</v>
      </c>
      <c r="F98" s="215">
        <f>SDGｓマトリクス!AN106</f>
        <v>0</v>
      </c>
      <c r="G98" s="215">
        <f>SDGｓマトリクス!AO106</f>
        <v>0</v>
      </c>
      <c r="H98" s="215">
        <f>SDGｓマトリクス!AP106</f>
        <v>0</v>
      </c>
      <c r="I98" s="215">
        <f>SDGｓマトリクス!AQ106</f>
        <v>0</v>
      </c>
      <c r="J98" s="215">
        <f>SDGｓマトリクス!AR106</f>
        <v>0</v>
      </c>
      <c r="K98" s="215">
        <f>SDGｓマトリクス!AS106</f>
        <v>0</v>
      </c>
      <c r="L98" s="215">
        <f>SDGｓマトリクス!AT106</f>
        <v>0</v>
      </c>
      <c r="M98" s="215">
        <f>SDGｓマトリクス!AU106</f>
        <v>0</v>
      </c>
      <c r="N98" s="215">
        <f>SDGｓマトリクス!AV106</f>
        <v>0</v>
      </c>
      <c r="O98" s="215">
        <f>SDGｓマトリクス!AW106</f>
        <v>0</v>
      </c>
      <c r="P98" s="215">
        <f>SDGｓマトリクス!AX106</f>
        <v>0</v>
      </c>
      <c r="Q98" s="215">
        <f>SDGｓマトリクス!AY106</f>
        <v>0</v>
      </c>
      <c r="R98" s="215">
        <f>SDGｓマトリクス!AZ106</f>
        <v>0</v>
      </c>
      <c r="S98" s="215">
        <f>SDGｓマトリクス!BA106</f>
        <v>0</v>
      </c>
      <c r="T98" s="215">
        <f>SDGｓマトリクス!BB106</f>
        <v>0</v>
      </c>
      <c r="U98" s="223"/>
      <c r="V98" s="178"/>
      <c r="W98" s="167"/>
      <c r="X98" s="167"/>
      <c r="Y98" s="167"/>
      <c r="Z98" s="167"/>
      <c r="AA98" s="167"/>
      <c r="AB98" s="172"/>
      <c r="AC98" s="167"/>
      <c r="AD98" s="167"/>
      <c r="AE98" s="167"/>
      <c r="AF98" s="173"/>
      <c r="AG98" s="167"/>
      <c r="AH98" s="167"/>
      <c r="AI98" s="167"/>
      <c r="AJ98" s="167"/>
      <c r="AK98" s="167"/>
      <c r="AL98" s="172"/>
      <c r="AM98" s="167"/>
      <c r="AN98" s="167"/>
      <c r="AO98" s="167"/>
      <c r="AP98" s="173"/>
      <c r="AQ98" s="167"/>
      <c r="AR98" s="167"/>
      <c r="AS98" s="167"/>
      <c r="AT98" s="167"/>
      <c r="AU98" s="167"/>
      <c r="AV98" s="172"/>
      <c r="AW98" s="167"/>
      <c r="AX98" s="167"/>
      <c r="AY98" s="167"/>
      <c r="AZ98" s="173"/>
      <c r="BA98" s="167"/>
      <c r="BB98" s="167"/>
      <c r="BC98" s="167"/>
      <c r="BD98" s="167"/>
      <c r="BE98" s="167"/>
      <c r="BF98" s="172"/>
      <c r="BG98" s="167"/>
      <c r="BH98" s="167"/>
      <c r="BI98" s="167"/>
      <c r="BJ98" s="173"/>
      <c r="BK98" s="167"/>
      <c r="BL98" s="167"/>
      <c r="BM98" s="167"/>
      <c r="BN98" s="167"/>
      <c r="BO98" s="167"/>
      <c r="BP98" s="172"/>
      <c r="BQ98" s="167"/>
      <c r="BR98" s="167"/>
      <c r="BS98" s="167"/>
      <c r="BT98" s="167"/>
      <c r="BU98" s="177"/>
    </row>
    <row r="99" spans="1:73" ht="42" customHeight="1" thickTop="1" thickBot="1">
      <c r="A99" s="251" t="s">
        <v>486</v>
      </c>
      <c r="B99" s="194" t="s">
        <v>481</v>
      </c>
      <c r="C99" s="236"/>
      <c r="D99" s="217">
        <f>SDGｓマトリクス!AL105</f>
        <v>0</v>
      </c>
      <c r="E99" s="217">
        <f>SDGｓマトリクス!AM105</f>
        <v>0</v>
      </c>
      <c r="F99" s="217">
        <f>SDGｓマトリクス!AN105</f>
        <v>0</v>
      </c>
      <c r="G99" s="217">
        <f>SDGｓマトリクス!AO105</f>
        <v>0</v>
      </c>
      <c r="H99" s="217">
        <f>SDGｓマトリクス!AP105</f>
        <v>0</v>
      </c>
      <c r="I99" s="217">
        <f>SDGｓマトリクス!AQ105</f>
        <v>0</v>
      </c>
      <c r="J99" s="217">
        <f>SDGｓマトリクス!AR105</f>
        <v>0</v>
      </c>
      <c r="K99" s="217">
        <f>SDGｓマトリクス!AS105</f>
        <v>0</v>
      </c>
      <c r="L99" s="217">
        <f>SDGｓマトリクス!AT105</f>
        <v>0</v>
      </c>
      <c r="M99" s="217">
        <f>SDGｓマトリクス!AU105</f>
        <v>0</v>
      </c>
      <c r="N99" s="217">
        <f>SDGｓマトリクス!AV105</f>
        <v>0</v>
      </c>
      <c r="O99" s="217">
        <f>SDGｓマトリクス!AW105</f>
        <v>0</v>
      </c>
      <c r="P99" s="217">
        <f>SDGｓマトリクス!AX105</f>
        <v>0</v>
      </c>
      <c r="Q99" s="217">
        <f>SDGｓマトリクス!AY105</f>
        <v>0</v>
      </c>
      <c r="R99" s="217">
        <f>SDGｓマトリクス!AZ105</f>
        <v>0</v>
      </c>
      <c r="S99" s="217">
        <f>SDGｓマトリクス!BA105</f>
        <v>0</v>
      </c>
      <c r="T99" s="217">
        <f>SDGｓマトリクス!BB105</f>
        <v>0</v>
      </c>
      <c r="U99" s="224">
        <f>SDGｓマトリクス!AI105</f>
        <v>0</v>
      </c>
      <c r="V99" s="178"/>
      <c r="W99" s="167"/>
      <c r="X99" s="167"/>
      <c r="Y99" s="167"/>
      <c r="Z99" s="167"/>
      <c r="AA99" s="167"/>
      <c r="AB99" s="172"/>
      <c r="AC99" s="167"/>
      <c r="AD99" s="167"/>
      <c r="AE99" s="167"/>
      <c r="AF99" s="173"/>
      <c r="AG99" s="167"/>
      <c r="AH99" s="167"/>
      <c r="AI99" s="167"/>
      <c r="AJ99" s="167"/>
      <c r="AK99" s="167"/>
      <c r="AL99" s="172"/>
      <c r="AM99" s="167"/>
      <c r="AN99" s="167"/>
      <c r="AO99" s="167"/>
      <c r="AP99" s="173"/>
      <c r="AQ99" s="167"/>
      <c r="AR99" s="167"/>
      <c r="AS99" s="167"/>
      <c r="AT99" s="167"/>
      <c r="AU99" s="167"/>
      <c r="AV99" s="172"/>
      <c r="AW99" s="167"/>
      <c r="AX99" s="167"/>
      <c r="AY99" s="167"/>
      <c r="AZ99" s="173"/>
      <c r="BA99" s="167"/>
      <c r="BB99" s="167"/>
      <c r="BC99" s="167"/>
      <c r="BD99" s="167"/>
      <c r="BE99" s="167"/>
      <c r="BF99" s="172"/>
      <c r="BG99" s="167"/>
      <c r="BH99" s="167"/>
      <c r="BI99" s="167"/>
      <c r="BJ99" s="173"/>
      <c r="BK99" s="167"/>
      <c r="BL99" s="167"/>
      <c r="BM99" s="167"/>
      <c r="BN99" s="167"/>
      <c r="BO99" s="167"/>
      <c r="BP99" s="172"/>
      <c r="BQ99" s="167"/>
      <c r="BR99" s="167"/>
      <c r="BS99" s="167"/>
      <c r="BT99" s="167"/>
      <c r="BU99" s="201"/>
    </row>
    <row r="100" spans="1:73" ht="15" hidden="1" customHeight="1">
      <c r="A100" s="180"/>
      <c r="B100" s="193"/>
      <c r="C100" s="237" t="s">
        <v>50</v>
      </c>
      <c r="D100" s="218"/>
      <c r="E100" s="218"/>
      <c r="F100" s="218"/>
      <c r="G100" s="218"/>
      <c r="H100" s="218"/>
      <c r="I100" s="218"/>
      <c r="J100" s="218"/>
      <c r="K100" s="218"/>
      <c r="L100" s="218"/>
      <c r="M100" s="218"/>
      <c r="N100" s="218"/>
      <c r="O100" s="218"/>
      <c r="P100" s="218"/>
      <c r="Q100" s="218"/>
      <c r="R100" s="218"/>
      <c r="S100" s="218"/>
      <c r="T100" s="218"/>
      <c r="U100" s="225"/>
      <c r="V100" s="178"/>
      <c r="W100" s="167"/>
      <c r="X100" s="167"/>
      <c r="Y100" s="167"/>
      <c r="Z100" s="167"/>
      <c r="AA100" s="167"/>
      <c r="AB100" s="172"/>
      <c r="AC100" s="167"/>
      <c r="AD100" s="167"/>
      <c r="AE100" s="167"/>
      <c r="AF100" s="173"/>
      <c r="AG100" s="167"/>
      <c r="AH100" s="167"/>
      <c r="AI100" s="167"/>
      <c r="AJ100" s="167"/>
      <c r="AK100" s="167"/>
      <c r="AL100" s="172"/>
      <c r="AM100" s="167"/>
      <c r="AN100" s="167"/>
      <c r="AO100" s="167"/>
      <c r="AP100" s="173"/>
      <c r="AQ100" s="167"/>
      <c r="AR100" s="167"/>
      <c r="AS100" s="167"/>
      <c r="AT100" s="167"/>
      <c r="AU100" s="167"/>
      <c r="AV100" s="172"/>
      <c r="AW100" s="167"/>
      <c r="AX100" s="167"/>
      <c r="AY100" s="167"/>
      <c r="AZ100" s="173"/>
      <c r="BA100" s="167"/>
      <c r="BB100" s="167"/>
      <c r="BC100" s="167"/>
      <c r="BD100" s="167"/>
      <c r="BE100" s="167"/>
      <c r="BF100" s="172"/>
      <c r="BG100" s="167"/>
      <c r="BH100" s="167"/>
      <c r="BI100" s="167"/>
      <c r="BJ100" s="173"/>
      <c r="BK100" s="167"/>
      <c r="BL100" s="167"/>
      <c r="BM100" s="167"/>
      <c r="BN100" s="167"/>
      <c r="BO100" s="167"/>
      <c r="BP100" s="172"/>
      <c r="BQ100" s="167"/>
      <c r="BR100" s="167"/>
      <c r="BS100" s="167"/>
      <c r="BT100" s="167"/>
      <c r="BU100" s="177"/>
    </row>
    <row r="101" spans="1:73" ht="15" hidden="1" customHeight="1">
      <c r="A101" s="180"/>
      <c r="B101" s="193"/>
      <c r="C101" s="237" t="s">
        <v>406</v>
      </c>
      <c r="D101" s="218"/>
      <c r="E101" s="218"/>
      <c r="F101" s="218"/>
      <c r="G101" s="218"/>
      <c r="H101" s="218"/>
      <c r="I101" s="218"/>
      <c r="J101" s="218"/>
      <c r="K101" s="218"/>
      <c r="L101" s="218"/>
      <c r="M101" s="218"/>
      <c r="N101" s="218"/>
      <c r="O101" s="218"/>
      <c r="P101" s="218"/>
      <c r="Q101" s="218"/>
      <c r="R101" s="218"/>
      <c r="S101" s="218"/>
      <c r="T101" s="218"/>
      <c r="U101" s="225"/>
      <c r="V101" s="178"/>
      <c r="W101" s="167"/>
      <c r="X101" s="167"/>
      <c r="Y101" s="167"/>
      <c r="Z101" s="167"/>
      <c r="AA101" s="167"/>
      <c r="AB101" s="172"/>
      <c r="AC101" s="167"/>
      <c r="AD101" s="167"/>
      <c r="AE101" s="167"/>
      <c r="AF101" s="173"/>
      <c r="AG101" s="167"/>
      <c r="AH101" s="167"/>
      <c r="AI101" s="167"/>
      <c r="AJ101" s="167"/>
      <c r="AK101" s="167"/>
      <c r="AL101" s="172"/>
      <c r="AM101" s="167"/>
      <c r="AN101" s="167"/>
      <c r="AO101" s="167"/>
      <c r="AP101" s="173"/>
      <c r="AQ101" s="167"/>
      <c r="AR101" s="167"/>
      <c r="AS101" s="167"/>
      <c r="AT101" s="167"/>
      <c r="AU101" s="167"/>
      <c r="AV101" s="172"/>
      <c r="AW101" s="167"/>
      <c r="AX101" s="167"/>
      <c r="AY101" s="167"/>
      <c r="AZ101" s="173"/>
      <c r="BA101" s="167"/>
      <c r="BB101" s="167"/>
      <c r="BC101" s="167"/>
      <c r="BD101" s="167"/>
      <c r="BE101" s="167"/>
      <c r="BF101" s="172"/>
      <c r="BG101" s="167"/>
      <c r="BH101" s="167"/>
      <c r="BI101" s="167"/>
      <c r="BJ101" s="173"/>
      <c r="BK101" s="167"/>
      <c r="BL101" s="167"/>
      <c r="BM101" s="167"/>
      <c r="BN101" s="167"/>
      <c r="BO101" s="167"/>
      <c r="BP101" s="172"/>
      <c r="BQ101" s="167"/>
      <c r="BR101" s="167"/>
      <c r="BS101" s="167"/>
      <c r="BT101" s="167"/>
      <c r="BU101" s="177"/>
    </row>
    <row r="102" spans="1:73" ht="15" hidden="1" customHeight="1">
      <c r="A102" s="180"/>
      <c r="B102" s="193"/>
      <c r="C102" s="237" t="s">
        <v>51</v>
      </c>
      <c r="D102" s="218"/>
      <c r="E102" s="218"/>
      <c r="F102" s="218"/>
      <c r="G102" s="218"/>
      <c r="H102" s="218"/>
      <c r="I102" s="218"/>
      <c r="J102" s="218"/>
      <c r="K102" s="218"/>
      <c r="L102" s="218"/>
      <c r="M102" s="218"/>
      <c r="N102" s="218"/>
      <c r="O102" s="218"/>
      <c r="P102" s="218"/>
      <c r="Q102" s="218"/>
      <c r="R102" s="218"/>
      <c r="S102" s="218"/>
      <c r="T102" s="218"/>
      <c r="U102" s="225"/>
      <c r="V102" s="178"/>
      <c r="W102" s="167"/>
      <c r="X102" s="167"/>
      <c r="Y102" s="167"/>
      <c r="Z102" s="167"/>
      <c r="AA102" s="167"/>
      <c r="AB102" s="172"/>
      <c r="AC102" s="167"/>
      <c r="AD102" s="167"/>
      <c r="AE102" s="167"/>
      <c r="AF102" s="173"/>
      <c r="AG102" s="167"/>
      <c r="AH102" s="167"/>
      <c r="AI102" s="167"/>
      <c r="AJ102" s="167"/>
      <c r="AK102" s="167"/>
      <c r="AL102" s="172"/>
      <c r="AM102" s="167"/>
      <c r="AN102" s="167"/>
      <c r="AO102" s="167"/>
      <c r="AP102" s="173"/>
      <c r="AQ102" s="167"/>
      <c r="AR102" s="167"/>
      <c r="AS102" s="167"/>
      <c r="AT102" s="167"/>
      <c r="AU102" s="167"/>
      <c r="AV102" s="172"/>
      <c r="AW102" s="167"/>
      <c r="AX102" s="167"/>
      <c r="AY102" s="167"/>
      <c r="AZ102" s="173"/>
      <c r="BA102" s="167"/>
      <c r="BB102" s="167"/>
      <c r="BC102" s="167"/>
      <c r="BD102" s="167"/>
      <c r="BE102" s="167"/>
      <c r="BF102" s="172"/>
      <c r="BG102" s="167"/>
      <c r="BH102" s="167"/>
      <c r="BI102" s="167"/>
      <c r="BJ102" s="173"/>
      <c r="BK102" s="167"/>
      <c r="BL102" s="167"/>
      <c r="BM102" s="167"/>
      <c r="BN102" s="167"/>
      <c r="BO102" s="167"/>
      <c r="BP102" s="172"/>
      <c r="BQ102" s="167"/>
      <c r="BR102" s="167"/>
      <c r="BS102" s="167"/>
      <c r="BT102" s="167"/>
      <c r="BU102" s="177"/>
    </row>
    <row r="103" spans="1:73" ht="15" hidden="1" customHeight="1">
      <c r="A103" s="180"/>
      <c r="B103" s="193"/>
      <c r="C103" s="237" t="s">
        <v>52</v>
      </c>
      <c r="D103" s="218"/>
      <c r="E103" s="218"/>
      <c r="F103" s="218"/>
      <c r="G103" s="218"/>
      <c r="H103" s="218"/>
      <c r="I103" s="218"/>
      <c r="J103" s="218"/>
      <c r="K103" s="218"/>
      <c r="L103" s="218"/>
      <c r="M103" s="218"/>
      <c r="N103" s="218"/>
      <c r="O103" s="218"/>
      <c r="P103" s="218"/>
      <c r="Q103" s="218"/>
      <c r="R103" s="218"/>
      <c r="S103" s="218"/>
      <c r="T103" s="218"/>
      <c r="U103" s="225"/>
      <c r="V103" s="178"/>
      <c r="W103" s="167"/>
      <c r="X103" s="167"/>
      <c r="Y103" s="167"/>
      <c r="Z103" s="167"/>
      <c r="AA103" s="167"/>
      <c r="AB103" s="172"/>
      <c r="AC103" s="167"/>
      <c r="AD103" s="167"/>
      <c r="AE103" s="167"/>
      <c r="AF103" s="173"/>
      <c r="AG103" s="167"/>
      <c r="AH103" s="167"/>
      <c r="AI103" s="167"/>
      <c r="AJ103" s="167"/>
      <c r="AK103" s="167"/>
      <c r="AL103" s="172"/>
      <c r="AM103" s="167"/>
      <c r="AN103" s="167"/>
      <c r="AO103" s="167"/>
      <c r="AP103" s="173"/>
      <c r="AQ103" s="167"/>
      <c r="AR103" s="167"/>
      <c r="AS103" s="167"/>
      <c r="AT103" s="167"/>
      <c r="AU103" s="167"/>
      <c r="AV103" s="172"/>
      <c r="AW103" s="167"/>
      <c r="AX103" s="167"/>
      <c r="AY103" s="167"/>
      <c r="AZ103" s="173"/>
      <c r="BA103" s="167"/>
      <c r="BB103" s="167"/>
      <c r="BC103" s="167"/>
      <c r="BD103" s="167"/>
      <c r="BE103" s="167"/>
      <c r="BF103" s="172"/>
      <c r="BG103" s="167"/>
      <c r="BH103" s="167"/>
      <c r="BI103" s="167"/>
      <c r="BJ103" s="173"/>
      <c r="BK103" s="167"/>
      <c r="BL103" s="167"/>
      <c r="BM103" s="167"/>
      <c r="BN103" s="167"/>
      <c r="BO103" s="167"/>
      <c r="BP103" s="172"/>
      <c r="BQ103" s="167"/>
      <c r="BR103" s="167"/>
      <c r="BS103" s="167"/>
      <c r="BT103" s="167"/>
      <c r="BU103" s="177"/>
    </row>
    <row r="104" spans="1:73" ht="15" hidden="1" customHeight="1">
      <c r="A104" s="180"/>
      <c r="B104" s="193"/>
      <c r="C104" s="237" t="s">
        <v>53</v>
      </c>
      <c r="D104" s="218"/>
      <c r="E104" s="218"/>
      <c r="F104" s="218"/>
      <c r="G104" s="218"/>
      <c r="H104" s="218"/>
      <c r="I104" s="218"/>
      <c r="J104" s="218"/>
      <c r="K104" s="218"/>
      <c r="L104" s="218"/>
      <c r="M104" s="218"/>
      <c r="N104" s="218"/>
      <c r="O104" s="218"/>
      <c r="P104" s="218"/>
      <c r="Q104" s="218"/>
      <c r="R104" s="218"/>
      <c r="S104" s="218"/>
      <c r="T104" s="218"/>
      <c r="U104" s="225"/>
      <c r="V104" s="178"/>
      <c r="W104" s="167"/>
      <c r="X104" s="167"/>
      <c r="Y104" s="167"/>
      <c r="Z104" s="167"/>
      <c r="AA104" s="167"/>
      <c r="AB104" s="172"/>
      <c r="AC104" s="167"/>
      <c r="AD104" s="167"/>
      <c r="AE104" s="167"/>
      <c r="AF104" s="173"/>
      <c r="AG104" s="167"/>
      <c r="AH104" s="167"/>
      <c r="AI104" s="167"/>
      <c r="AJ104" s="167"/>
      <c r="AK104" s="167"/>
      <c r="AL104" s="172"/>
      <c r="AM104" s="167"/>
      <c r="AN104" s="167"/>
      <c r="AO104" s="167"/>
      <c r="AP104" s="173"/>
      <c r="AQ104" s="167"/>
      <c r="AR104" s="167"/>
      <c r="AS104" s="167"/>
      <c r="AT104" s="167"/>
      <c r="AU104" s="167"/>
      <c r="AV104" s="172"/>
      <c r="AW104" s="167"/>
      <c r="AX104" s="167"/>
      <c r="AY104" s="167"/>
      <c r="AZ104" s="173"/>
      <c r="BA104" s="167"/>
      <c r="BB104" s="167"/>
      <c r="BC104" s="167"/>
      <c r="BD104" s="167"/>
      <c r="BE104" s="167"/>
      <c r="BF104" s="172"/>
      <c r="BG104" s="167"/>
      <c r="BH104" s="167"/>
      <c r="BI104" s="167"/>
      <c r="BJ104" s="173"/>
      <c r="BK104" s="167"/>
      <c r="BL104" s="167"/>
      <c r="BM104" s="167"/>
      <c r="BN104" s="167"/>
      <c r="BO104" s="167"/>
      <c r="BP104" s="172"/>
      <c r="BQ104" s="167"/>
      <c r="BR104" s="167"/>
      <c r="BS104" s="167"/>
      <c r="BT104" s="167"/>
      <c r="BU104" s="177"/>
    </row>
    <row r="105" spans="1:73" ht="15" hidden="1" customHeight="1">
      <c r="A105" s="180"/>
      <c r="B105" s="193"/>
      <c r="C105" s="237" t="s">
        <v>54</v>
      </c>
      <c r="D105" s="218"/>
      <c r="E105" s="218"/>
      <c r="F105" s="218"/>
      <c r="G105" s="218"/>
      <c r="H105" s="218"/>
      <c r="I105" s="218"/>
      <c r="J105" s="218"/>
      <c r="K105" s="218"/>
      <c r="L105" s="218"/>
      <c r="M105" s="218"/>
      <c r="N105" s="218"/>
      <c r="O105" s="218"/>
      <c r="P105" s="218"/>
      <c r="Q105" s="218"/>
      <c r="R105" s="218"/>
      <c r="S105" s="218"/>
      <c r="T105" s="218"/>
      <c r="U105" s="225"/>
      <c r="V105" s="178"/>
      <c r="W105" s="167"/>
      <c r="X105" s="167"/>
      <c r="Y105" s="167"/>
      <c r="Z105" s="167"/>
      <c r="AA105" s="167"/>
      <c r="AB105" s="172"/>
      <c r="AC105" s="167"/>
      <c r="AD105" s="167"/>
      <c r="AE105" s="167"/>
      <c r="AF105" s="173"/>
      <c r="AG105" s="167"/>
      <c r="AH105" s="167"/>
      <c r="AI105" s="167"/>
      <c r="AJ105" s="167"/>
      <c r="AK105" s="167"/>
      <c r="AL105" s="172"/>
      <c r="AM105" s="167"/>
      <c r="AN105" s="167"/>
      <c r="AO105" s="167"/>
      <c r="AP105" s="173"/>
      <c r="AQ105" s="167"/>
      <c r="AR105" s="167"/>
      <c r="AS105" s="167"/>
      <c r="AT105" s="167"/>
      <c r="AU105" s="167"/>
      <c r="AV105" s="172"/>
      <c r="AW105" s="167"/>
      <c r="AX105" s="167"/>
      <c r="AY105" s="167"/>
      <c r="AZ105" s="173"/>
      <c r="BA105" s="167"/>
      <c r="BB105" s="167"/>
      <c r="BC105" s="167"/>
      <c r="BD105" s="167"/>
      <c r="BE105" s="167"/>
      <c r="BF105" s="172"/>
      <c r="BG105" s="167"/>
      <c r="BH105" s="167"/>
      <c r="BI105" s="167"/>
      <c r="BJ105" s="173"/>
      <c r="BK105" s="167"/>
      <c r="BL105" s="167"/>
      <c r="BM105" s="167"/>
      <c r="BN105" s="167"/>
      <c r="BO105" s="167"/>
      <c r="BP105" s="172"/>
      <c r="BQ105" s="167"/>
      <c r="BR105" s="167"/>
      <c r="BS105" s="167"/>
      <c r="BT105" s="167"/>
      <c r="BU105" s="177"/>
    </row>
    <row r="106" spans="1:73" ht="15" hidden="1" customHeight="1">
      <c r="A106" s="180"/>
      <c r="B106" s="193"/>
      <c r="C106" s="237" t="s">
        <v>55</v>
      </c>
      <c r="D106" s="218"/>
      <c r="E106" s="218"/>
      <c r="F106" s="218"/>
      <c r="G106" s="218"/>
      <c r="H106" s="218"/>
      <c r="I106" s="218"/>
      <c r="J106" s="218"/>
      <c r="K106" s="218"/>
      <c r="L106" s="218"/>
      <c r="M106" s="218"/>
      <c r="N106" s="218"/>
      <c r="O106" s="218"/>
      <c r="P106" s="218"/>
      <c r="Q106" s="218"/>
      <c r="R106" s="218"/>
      <c r="S106" s="218"/>
      <c r="T106" s="218"/>
      <c r="U106" s="225"/>
      <c r="V106" s="178"/>
      <c r="W106" s="167"/>
      <c r="X106" s="167"/>
      <c r="Y106" s="167"/>
      <c r="Z106" s="167"/>
      <c r="AA106" s="167"/>
      <c r="AB106" s="172"/>
      <c r="AC106" s="167"/>
      <c r="AD106" s="167"/>
      <c r="AE106" s="167"/>
      <c r="AF106" s="173"/>
      <c r="AG106" s="167"/>
      <c r="AH106" s="167"/>
      <c r="AI106" s="167"/>
      <c r="AJ106" s="167"/>
      <c r="AK106" s="167"/>
      <c r="AL106" s="172"/>
      <c r="AM106" s="167"/>
      <c r="AN106" s="167"/>
      <c r="AO106" s="167"/>
      <c r="AP106" s="173"/>
      <c r="AQ106" s="167"/>
      <c r="AR106" s="167"/>
      <c r="AS106" s="167"/>
      <c r="AT106" s="167"/>
      <c r="AU106" s="167"/>
      <c r="AV106" s="172"/>
      <c r="AW106" s="167"/>
      <c r="AX106" s="167"/>
      <c r="AY106" s="167"/>
      <c r="AZ106" s="173"/>
      <c r="BA106" s="167"/>
      <c r="BB106" s="167"/>
      <c r="BC106" s="167"/>
      <c r="BD106" s="167"/>
      <c r="BE106" s="167"/>
      <c r="BF106" s="172"/>
      <c r="BG106" s="167"/>
      <c r="BH106" s="167"/>
      <c r="BI106" s="167"/>
      <c r="BJ106" s="173"/>
      <c r="BK106" s="167"/>
      <c r="BL106" s="167"/>
      <c r="BM106" s="167"/>
      <c r="BN106" s="167"/>
      <c r="BO106" s="167"/>
      <c r="BP106" s="172"/>
      <c r="BQ106" s="167"/>
      <c r="BR106" s="167"/>
      <c r="BS106" s="167"/>
      <c r="BT106" s="167"/>
      <c r="BU106" s="177"/>
    </row>
    <row r="107" spans="1:73" ht="15" hidden="1" customHeight="1">
      <c r="A107" s="180"/>
      <c r="B107" s="193"/>
      <c r="C107" s="237"/>
      <c r="D107" s="218"/>
      <c r="E107" s="218"/>
      <c r="F107" s="218"/>
      <c r="G107" s="218"/>
      <c r="H107" s="218"/>
      <c r="I107" s="218"/>
      <c r="J107" s="218"/>
      <c r="K107" s="218"/>
      <c r="L107" s="218"/>
      <c r="M107" s="218"/>
      <c r="N107" s="218"/>
      <c r="O107" s="218"/>
      <c r="P107" s="218"/>
      <c r="Q107" s="218"/>
      <c r="R107" s="218"/>
      <c r="S107" s="218"/>
      <c r="T107" s="218"/>
      <c r="U107" s="225"/>
      <c r="V107" s="178"/>
      <c r="W107" s="167"/>
      <c r="X107" s="167"/>
      <c r="Y107" s="167"/>
      <c r="Z107" s="167"/>
      <c r="AA107" s="167"/>
      <c r="AB107" s="172"/>
      <c r="AC107" s="167"/>
      <c r="AD107" s="167"/>
      <c r="AE107" s="167"/>
      <c r="AF107" s="173"/>
      <c r="AG107" s="167"/>
      <c r="AH107" s="167"/>
      <c r="AI107" s="167"/>
      <c r="AJ107" s="167"/>
      <c r="AK107" s="167"/>
      <c r="AL107" s="172"/>
      <c r="AM107" s="167"/>
      <c r="AN107" s="167"/>
      <c r="AO107" s="167"/>
      <c r="AP107" s="173"/>
      <c r="AQ107" s="167"/>
      <c r="AR107" s="167"/>
      <c r="AS107" s="167"/>
      <c r="AT107" s="167"/>
      <c r="AU107" s="167"/>
      <c r="AV107" s="172"/>
      <c r="AW107" s="167"/>
      <c r="AX107" s="167"/>
      <c r="AY107" s="167"/>
      <c r="AZ107" s="173"/>
      <c r="BA107" s="167"/>
      <c r="BB107" s="167"/>
      <c r="BC107" s="167"/>
      <c r="BD107" s="167"/>
      <c r="BE107" s="167"/>
      <c r="BF107" s="172"/>
      <c r="BG107" s="167"/>
      <c r="BH107" s="167"/>
      <c r="BI107" s="167"/>
      <c r="BJ107" s="173"/>
      <c r="BK107" s="167"/>
      <c r="BL107" s="167"/>
      <c r="BM107" s="167"/>
      <c r="BN107" s="167"/>
      <c r="BO107" s="167"/>
      <c r="BP107" s="172"/>
      <c r="BQ107" s="167"/>
      <c r="BR107" s="167"/>
      <c r="BS107" s="167"/>
      <c r="BT107" s="167"/>
      <c r="BU107" s="177"/>
    </row>
    <row r="108" spans="1:73" ht="15" hidden="1" customHeight="1">
      <c r="A108" s="180"/>
      <c r="B108" s="193"/>
      <c r="C108" s="237"/>
      <c r="D108" s="218"/>
      <c r="E108" s="218"/>
      <c r="F108" s="218"/>
      <c r="G108" s="218"/>
      <c r="H108" s="218"/>
      <c r="I108" s="218"/>
      <c r="J108" s="218"/>
      <c r="K108" s="218"/>
      <c r="L108" s="218"/>
      <c r="M108" s="218"/>
      <c r="N108" s="218"/>
      <c r="O108" s="218"/>
      <c r="P108" s="218"/>
      <c r="Q108" s="218"/>
      <c r="R108" s="218"/>
      <c r="S108" s="218"/>
      <c r="T108" s="218"/>
      <c r="U108" s="225"/>
      <c r="V108" s="178"/>
      <c r="W108" s="167"/>
      <c r="X108" s="167"/>
      <c r="Y108" s="167"/>
      <c r="Z108" s="167"/>
      <c r="AA108" s="167"/>
      <c r="AB108" s="172"/>
      <c r="AC108" s="167"/>
      <c r="AD108" s="167"/>
      <c r="AE108" s="167"/>
      <c r="AF108" s="173"/>
      <c r="AG108" s="167"/>
      <c r="AH108" s="167"/>
      <c r="AI108" s="167"/>
      <c r="AJ108" s="167"/>
      <c r="AK108" s="167"/>
      <c r="AL108" s="172"/>
      <c r="AM108" s="167"/>
      <c r="AN108" s="167"/>
      <c r="AO108" s="167"/>
      <c r="AP108" s="173"/>
      <c r="AQ108" s="167"/>
      <c r="AR108" s="167"/>
      <c r="AS108" s="167"/>
      <c r="AT108" s="167"/>
      <c r="AU108" s="167"/>
      <c r="AV108" s="172"/>
      <c r="AW108" s="167"/>
      <c r="AX108" s="167"/>
      <c r="AY108" s="167"/>
      <c r="AZ108" s="173"/>
      <c r="BA108" s="167"/>
      <c r="BB108" s="167"/>
      <c r="BC108" s="167"/>
      <c r="BD108" s="167"/>
      <c r="BE108" s="167"/>
      <c r="BF108" s="172"/>
      <c r="BG108" s="167"/>
      <c r="BH108" s="167"/>
      <c r="BI108" s="167"/>
      <c r="BJ108" s="173"/>
      <c r="BK108" s="167"/>
      <c r="BL108" s="167"/>
      <c r="BM108" s="167"/>
      <c r="BN108" s="167"/>
      <c r="BO108" s="167"/>
      <c r="BP108" s="172"/>
      <c r="BQ108" s="167"/>
      <c r="BR108" s="167"/>
      <c r="BS108" s="167"/>
      <c r="BT108" s="167"/>
      <c r="BU108" s="177"/>
    </row>
    <row r="109" spans="1:73" ht="15" hidden="1" customHeight="1">
      <c r="A109" s="180"/>
      <c r="B109" s="193"/>
      <c r="C109" s="237"/>
      <c r="D109" s="218"/>
      <c r="E109" s="218"/>
      <c r="F109" s="218"/>
      <c r="G109" s="218"/>
      <c r="H109" s="218"/>
      <c r="I109" s="218"/>
      <c r="J109" s="218"/>
      <c r="K109" s="218"/>
      <c r="L109" s="218"/>
      <c r="M109" s="218"/>
      <c r="N109" s="218"/>
      <c r="O109" s="218"/>
      <c r="P109" s="218"/>
      <c r="Q109" s="218"/>
      <c r="R109" s="218"/>
      <c r="S109" s="218"/>
      <c r="T109" s="218"/>
      <c r="U109" s="225"/>
      <c r="V109" s="178"/>
      <c r="W109" s="167"/>
      <c r="X109" s="167"/>
      <c r="Y109" s="167"/>
      <c r="Z109" s="167"/>
      <c r="AA109" s="167"/>
      <c r="AB109" s="172"/>
      <c r="AC109" s="167"/>
      <c r="AD109" s="167"/>
      <c r="AE109" s="167"/>
      <c r="AF109" s="173"/>
      <c r="AG109" s="167"/>
      <c r="AH109" s="167"/>
      <c r="AI109" s="167"/>
      <c r="AJ109" s="167"/>
      <c r="AK109" s="167"/>
      <c r="AL109" s="172"/>
      <c r="AM109" s="167"/>
      <c r="AN109" s="167"/>
      <c r="AO109" s="167"/>
      <c r="AP109" s="173"/>
      <c r="AQ109" s="167"/>
      <c r="AR109" s="167"/>
      <c r="AS109" s="167"/>
      <c r="AT109" s="167"/>
      <c r="AU109" s="167"/>
      <c r="AV109" s="172"/>
      <c r="AW109" s="167"/>
      <c r="AX109" s="167"/>
      <c r="AY109" s="167"/>
      <c r="AZ109" s="173"/>
      <c r="BA109" s="167"/>
      <c r="BB109" s="167"/>
      <c r="BC109" s="167"/>
      <c r="BD109" s="167"/>
      <c r="BE109" s="167"/>
      <c r="BF109" s="172"/>
      <c r="BG109" s="167"/>
      <c r="BH109" s="167"/>
      <c r="BI109" s="167"/>
      <c r="BJ109" s="173"/>
      <c r="BK109" s="167"/>
      <c r="BL109" s="167"/>
      <c r="BM109" s="167"/>
      <c r="BN109" s="167"/>
      <c r="BO109" s="167"/>
      <c r="BP109" s="172"/>
      <c r="BQ109" s="167"/>
      <c r="BR109" s="167"/>
      <c r="BS109" s="167"/>
      <c r="BT109" s="167"/>
      <c r="BU109" s="177"/>
    </row>
    <row r="110" spans="1:73" ht="15" hidden="1" customHeight="1">
      <c r="A110" s="180"/>
      <c r="B110" s="193"/>
      <c r="C110" s="237"/>
      <c r="D110" s="218"/>
      <c r="E110" s="218"/>
      <c r="F110" s="218"/>
      <c r="G110" s="218"/>
      <c r="H110" s="218"/>
      <c r="I110" s="218"/>
      <c r="J110" s="218"/>
      <c r="K110" s="218"/>
      <c r="L110" s="218"/>
      <c r="M110" s="218"/>
      <c r="N110" s="218"/>
      <c r="O110" s="218"/>
      <c r="P110" s="218"/>
      <c r="Q110" s="218"/>
      <c r="R110" s="218"/>
      <c r="S110" s="218"/>
      <c r="T110" s="218"/>
      <c r="U110" s="225"/>
      <c r="V110" s="178"/>
      <c r="W110" s="167"/>
      <c r="X110" s="167"/>
      <c r="Y110" s="167"/>
      <c r="Z110" s="167"/>
      <c r="AA110" s="167"/>
      <c r="AB110" s="172"/>
      <c r="AC110" s="167"/>
      <c r="AD110" s="167"/>
      <c r="AE110" s="167"/>
      <c r="AF110" s="173"/>
      <c r="AG110" s="167"/>
      <c r="AH110" s="167"/>
      <c r="AI110" s="167"/>
      <c r="AJ110" s="167"/>
      <c r="AK110" s="167"/>
      <c r="AL110" s="172"/>
      <c r="AM110" s="167"/>
      <c r="AN110" s="167"/>
      <c r="AO110" s="167"/>
      <c r="AP110" s="173"/>
      <c r="AQ110" s="167"/>
      <c r="AR110" s="167"/>
      <c r="AS110" s="167"/>
      <c r="AT110" s="167"/>
      <c r="AU110" s="167"/>
      <c r="AV110" s="172"/>
      <c r="AW110" s="167"/>
      <c r="AX110" s="167"/>
      <c r="AY110" s="167"/>
      <c r="AZ110" s="173"/>
      <c r="BA110" s="167"/>
      <c r="BB110" s="167"/>
      <c r="BC110" s="167"/>
      <c r="BD110" s="167"/>
      <c r="BE110" s="167"/>
      <c r="BF110" s="172"/>
      <c r="BG110" s="167"/>
      <c r="BH110" s="167"/>
      <c r="BI110" s="167"/>
      <c r="BJ110" s="173"/>
      <c r="BK110" s="167"/>
      <c r="BL110" s="167"/>
      <c r="BM110" s="167"/>
      <c r="BN110" s="167"/>
      <c r="BO110" s="167"/>
      <c r="BP110" s="172"/>
      <c r="BQ110" s="167"/>
      <c r="BR110" s="167"/>
      <c r="BS110" s="167"/>
      <c r="BT110" s="167"/>
      <c r="BU110" s="177"/>
    </row>
    <row r="111" spans="1:73" ht="42" customHeight="1" thickTop="1" thickBot="1">
      <c r="A111" s="227" t="s">
        <v>487</v>
      </c>
      <c r="B111" s="203" t="s">
        <v>451</v>
      </c>
      <c r="C111" s="238"/>
      <c r="D111" s="219">
        <f>SDGｓマトリクス!AL118</f>
        <v>0</v>
      </c>
      <c r="E111" s="219">
        <f>SDGｓマトリクス!AM118</f>
        <v>0</v>
      </c>
      <c r="F111" s="219">
        <f>SDGｓマトリクス!AN118</f>
        <v>0</v>
      </c>
      <c r="G111" s="219">
        <f>SDGｓマトリクス!AO118</f>
        <v>0</v>
      </c>
      <c r="H111" s="219">
        <f>SDGｓマトリクス!AP118</f>
        <v>0</v>
      </c>
      <c r="I111" s="219">
        <f>SDGｓマトリクス!AQ118</f>
        <v>0</v>
      </c>
      <c r="J111" s="219">
        <f>SDGｓマトリクス!AR118</f>
        <v>0</v>
      </c>
      <c r="K111" s="219">
        <f>SDGｓマトリクス!AS118</f>
        <v>0</v>
      </c>
      <c r="L111" s="219">
        <f>SDGｓマトリクス!AT118</f>
        <v>0</v>
      </c>
      <c r="M111" s="219">
        <f>SDGｓマトリクス!AU118</f>
        <v>0</v>
      </c>
      <c r="N111" s="219">
        <f>SDGｓマトリクス!AV118</f>
        <v>0</v>
      </c>
      <c r="O111" s="219">
        <f>SDGｓマトリクス!AW118</f>
        <v>0</v>
      </c>
      <c r="P111" s="219">
        <f>SDGｓマトリクス!AX118</f>
        <v>0</v>
      </c>
      <c r="Q111" s="219">
        <f>SDGｓマトリクス!AY118</f>
        <v>0</v>
      </c>
      <c r="R111" s="219">
        <f>SDGｓマトリクス!AZ118</f>
        <v>0</v>
      </c>
      <c r="S111" s="219">
        <f>SDGｓマトリクス!BA118</f>
        <v>0</v>
      </c>
      <c r="T111" s="219">
        <f>SDGｓマトリクス!BB118</f>
        <v>0</v>
      </c>
      <c r="U111" s="222">
        <f>SDGｓマトリクス!AI118</f>
        <v>0</v>
      </c>
      <c r="V111" s="178"/>
      <c r="W111" s="167"/>
      <c r="X111" s="167"/>
      <c r="Y111" s="167"/>
      <c r="Z111" s="167"/>
      <c r="AA111" s="167"/>
      <c r="AB111" s="172"/>
      <c r="AC111" s="167"/>
      <c r="AD111" s="167"/>
      <c r="AE111" s="167"/>
      <c r="AF111" s="173"/>
      <c r="AG111" s="167"/>
      <c r="AH111" s="167"/>
      <c r="AI111" s="167"/>
      <c r="AJ111" s="167"/>
      <c r="AK111" s="167"/>
      <c r="AL111" s="172"/>
      <c r="AM111" s="167"/>
      <c r="AN111" s="167"/>
      <c r="AO111" s="167"/>
      <c r="AP111" s="173"/>
      <c r="AQ111" s="167"/>
      <c r="AR111" s="167"/>
      <c r="AS111" s="167"/>
      <c r="AT111" s="167"/>
      <c r="AU111" s="167"/>
      <c r="AV111" s="172"/>
      <c r="AW111" s="167"/>
      <c r="AX111" s="167"/>
      <c r="AY111" s="167"/>
      <c r="AZ111" s="173"/>
      <c r="BA111" s="167"/>
      <c r="BB111" s="167"/>
      <c r="BC111" s="167"/>
      <c r="BD111" s="167"/>
      <c r="BE111" s="167"/>
      <c r="BF111" s="172"/>
      <c r="BG111" s="167"/>
      <c r="BH111" s="167"/>
      <c r="BI111" s="167"/>
      <c r="BJ111" s="173"/>
      <c r="BK111" s="167"/>
      <c r="BL111" s="167"/>
      <c r="BM111" s="167"/>
      <c r="BN111" s="167"/>
      <c r="BO111" s="167"/>
      <c r="BP111" s="172"/>
      <c r="BQ111" s="167"/>
      <c r="BR111" s="167"/>
      <c r="BS111" s="167"/>
      <c r="BT111" s="167"/>
      <c r="BU111" s="197"/>
    </row>
    <row r="112" spans="1:73" ht="15" hidden="1" customHeight="1">
      <c r="A112" s="180"/>
      <c r="B112" s="195"/>
      <c r="C112" s="235" t="s">
        <v>57</v>
      </c>
      <c r="D112" s="216"/>
      <c r="E112" s="216"/>
      <c r="F112" s="216"/>
      <c r="G112" s="216"/>
      <c r="H112" s="216"/>
      <c r="I112" s="216"/>
      <c r="J112" s="216"/>
      <c r="K112" s="216"/>
      <c r="L112" s="216"/>
      <c r="M112" s="216"/>
      <c r="N112" s="216"/>
      <c r="O112" s="216"/>
      <c r="P112" s="216"/>
      <c r="Q112" s="216"/>
      <c r="R112" s="216"/>
      <c r="S112" s="216"/>
      <c r="T112" s="216"/>
      <c r="U112" s="223"/>
      <c r="V112" s="178"/>
      <c r="AB112" s="168"/>
      <c r="AF112" s="169"/>
      <c r="AL112" s="168"/>
      <c r="AP112" s="169"/>
      <c r="AV112" s="168"/>
      <c r="AZ112" s="169"/>
      <c r="BF112" s="168"/>
      <c r="BJ112" s="169"/>
      <c r="BP112" s="168"/>
      <c r="BU112" s="177"/>
    </row>
    <row r="113" spans="1:73" ht="15" hidden="1" customHeight="1">
      <c r="A113" s="180"/>
      <c r="B113" s="195"/>
      <c r="C113" s="235" t="s">
        <v>58</v>
      </c>
      <c r="D113" s="216"/>
      <c r="E113" s="216"/>
      <c r="F113" s="216"/>
      <c r="G113" s="216"/>
      <c r="H113" s="216"/>
      <c r="I113" s="216"/>
      <c r="J113" s="216"/>
      <c r="K113" s="216"/>
      <c r="L113" s="216"/>
      <c r="M113" s="216"/>
      <c r="N113" s="216"/>
      <c r="O113" s="216"/>
      <c r="P113" s="216"/>
      <c r="Q113" s="216"/>
      <c r="R113" s="216"/>
      <c r="S113" s="216"/>
      <c r="T113" s="216"/>
      <c r="U113" s="223"/>
      <c r="V113" s="178"/>
      <c r="AB113" s="168"/>
      <c r="AF113" s="169"/>
      <c r="AL113" s="168"/>
      <c r="AP113" s="169"/>
      <c r="AV113" s="168"/>
      <c r="AZ113" s="169"/>
      <c r="BF113" s="168"/>
      <c r="BJ113" s="169"/>
      <c r="BP113" s="168"/>
      <c r="BU113" s="177"/>
    </row>
    <row r="114" spans="1:73" ht="15" hidden="1" customHeight="1">
      <c r="A114" s="180"/>
      <c r="B114" s="195"/>
      <c r="C114" s="235" t="s">
        <v>59</v>
      </c>
      <c r="D114" s="216"/>
      <c r="E114" s="216"/>
      <c r="F114" s="216"/>
      <c r="G114" s="216"/>
      <c r="H114" s="216"/>
      <c r="I114" s="216"/>
      <c r="J114" s="216"/>
      <c r="K114" s="216"/>
      <c r="L114" s="216"/>
      <c r="M114" s="216"/>
      <c r="N114" s="216"/>
      <c r="O114" s="216"/>
      <c r="P114" s="216"/>
      <c r="Q114" s="216"/>
      <c r="R114" s="216"/>
      <c r="S114" s="216"/>
      <c r="T114" s="216"/>
      <c r="U114" s="223"/>
      <c r="V114" s="178"/>
      <c r="AB114" s="168"/>
      <c r="AF114" s="169"/>
      <c r="AL114" s="168"/>
      <c r="AP114" s="169"/>
      <c r="AV114" s="168"/>
      <c r="AZ114" s="169"/>
      <c r="BF114" s="168"/>
      <c r="BJ114" s="169"/>
      <c r="BP114" s="168"/>
      <c r="BU114" s="177"/>
    </row>
    <row r="115" spans="1:73" ht="15" hidden="1" customHeight="1">
      <c r="A115" s="180"/>
      <c r="B115" s="195"/>
      <c r="C115" s="235" t="s">
        <v>60</v>
      </c>
      <c r="D115" s="216"/>
      <c r="E115" s="216"/>
      <c r="F115" s="216"/>
      <c r="G115" s="216"/>
      <c r="H115" s="216"/>
      <c r="I115" s="216"/>
      <c r="J115" s="216"/>
      <c r="K115" s="216"/>
      <c r="L115" s="216"/>
      <c r="M115" s="216"/>
      <c r="N115" s="216"/>
      <c r="O115" s="216"/>
      <c r="P115" s="216"/>
      <c r="Q115" s="216"/>
      <c r="R115" s="216"/>
      <c r="S115" s="216"/>
      <c r="T115" s="216"/>
      <c r="U115" s="223"/>
      <c r="V115" s="178"/>
      <c r="AB115" s="168"/>
      <c r="AF115" s="169"/>
      <c r="AL115" s="168"/>
      <c r="AP115" s="169"/>
      <c r="AV115" s="168"/>
      <c r="AZ115" s="169"/>
      <c r="BF115" s="168"/>
      <c r="BJ115" s="169"/>
      <c r="BP115" s="168"/>
      <c r="BU115" s="177"/>
    </row>
    <row r="116" spans="1:73" ht="15" hidden="1" customHeight="1">
      <c r="A116" s="180"/>
      <c r="B116" s="195"/>
      <c r="C116" s="235" t="s">
        <v>61</v>
      </c>
      <c r="D116" s="216"/>
      <c r="E116" s="216"/>
      <c r="F116" s="216"/>
      <c r="G116" s="216"/>
      <c r="H116" s="216"/>
      <c r="I116" s="216"/>
      <c r="J116" s="216"/>
      <c r="K116" s="216"/>
      <c r="L116" s="216"/>
      <c r="M116" s="216"/>
      <c r="N116" s="216"/>
      <c r="O116" s="216"/>
      <c r="P116" s="216"/>
      <c r="Q116" s="216"/>
      <c r="R116" s="216"/>
      <c r="S116" s="216"/>
      <c r="T116" s="216"/>
      <c r="U116" s="223"/>
      <c r="V116" s="178"/>
      <c r="AB116" s="168"/>
      <c r="AF116" s="169"/>
      <c r="AL116" s="168"/>
      <c r="AP116" s="169"/>
      <c r="AV116" s="168"/>
      <c r="AZ116" s="169"/>
      <c r="BF116" s="168"/>
      <c r="BJ116" s="169"/>
      <c r="BP116" s="168"/>
      <c r="BU116" s="177"/>
    </row>
    <row r="117" spans="1:73" ht="15" hidden="1" customHeight="1">
      <c r="A117" s="180"/>
      <c r="B117" s="195"/>
      <c r="C117" s="235" t="s">
        <v>452</v>
      </c>
      <c r="D117" s="216"/>
      <c r="E117" s="216"/>
      <c r="F117" s="216"/>
      <c r="G117" s="216"/>
      <c r="H117" s="216"/>
      <c r="I117" s="216"/>
      <c r="J117" s="216"/>
      <c r="K117" s="216"/>
      <c r="L117" s="216"/>
      <c r="M117" s="216"/>
      <c r="N117" s="216"/>
      <c r="O117" s="216"/>
      <c r="P117" s="216"/>
      <c r="Q117" s="216"/>
      <c r="R117" s="216"/>
      <c r="S117" s="216"/>
      <c r="T117" s="216"/>
      <c r="U117" s="223"/>
      <c r="V117" s="178"/>
      <c r="AB117" s="168"/>
      <c r="AF117" s="169"/>
      <c r="AL117" s="168"/>
      <c r="AP117" s="169"/>
      <c r="AV117" s="168"/>
      <c r="AZ117" s="169"/>
      <c r="BF117" s="168"/>
      <c r="BJ117" s="169"/>
      <c r="BP117" s="168"/>
      <c r="BU117" s="177"/>
    </row>
    <row r="118" spans="1:73" ht="15" hidden="1" customHeight="1">
      <c r="A118" s="180"/>
      <c r="B118" s="195"/>
      <c r="C118" s="235" t="s">
        <v>63</v>
      </c>
      <c r="D118" s="216"/>
      <c r="E118" s="216"/>
      <c r="F118" s="216"/>
      <c r="G118" s="216"/>
      <c r="H118" s="216"/>
      <c r="I118" s="216"/>
      <c r="J118" s="216"/>
      <c r="K118" s="216"/>
      <c r="L118" s="216"/>
      <c r="M118" s="216"/>
      <c r="N118" s="216"/>
      <c r="O118" s="216"/>
      <c r="P118" s="216"/>
      <c r="Q118" s="216"/>
      <c r="R118" s="216"/>
      <c r="S118" s="216"/>
      <c r="T118" s="216"/>
      <c r="U118" s="223"/>
      <c r="V118" s="178"/>
      <c r="AB118" s="168"/>
      <c r="AF118" s="169"/>
      <c r="AL118" s="168"/>
      <c r="AP118" s="169"/>
      <c r="AV118" s="168"/>
      <c r="AZ118" s="169"/>
      <c r="BF118" s="168"/>
      <c r="BJ118" s="169"/>
      <c r="BP118" s="168"/>
      <c r="BU118" s="177"/>
    </row>
    <row r="119" spans="1:73" ht="15" hidden="1" customHeight="1">
      <c r="A119" s="180"/>
      <c r="B119" s="195"/>
      <c r="C119" s="235" t="s">
        <v>64</v>
      </c>
      <c r="D119" s="216"/>
      <c r="E119" s="216"/>
      <c r="F119" s="216"/>
      <c r="G119" s="216"/>
      <c r="H119" s="216"/>
      <c r="I119" s="216"/>
      <c r="J119" s="216"/>
      <c r="K119" s="216"/>
      <c r="L119" s="216"/>
      <c r="M119" s="216"/>
      <c r="N119" s="216"/>
      <c r="O119" s="216"/>
      <c r="P119" s="216"/>
      <c r="Q119" s="216"/>
      <c r="R119" s="216"/>
      <c r="S119" s="216"/>
      <c r="T119" s="216"/>
      <c r="U119" s="223"/>
      <c r="V119" s="178"/>
      <c r="AB119" s="168"/>
      <c r="AF119" s="169"/>
      <c r="AL119" s="168"/>
      <c r="AP119" s="169"/>
      <c r="AV119" s="168"/>
      <c r="AZ119" s="169"/>
      <c r="BF119" s="168"/>
      <c r="BJ119" s="169"/>
      <c r="BP119" s="168"/>
      <c r="BU119" s="177"/>
    </row>
    <row r="120" spans="1:73" ht="42" customHeight="1" thickTop="1" thickBot="1">
      <c r="A120" s="180"/>
      <c r="B120" s="195" t="s">
        <v>453</v>
      </c>
      <c r="C120" s="235"/>
      <c r="D120" s="215">
        <f>SDGｓマトリクス!AL123</f>
        <v>0</v>
      </c>
      <c r="E120" s="215">
        <f>SDGｓマトリクス!AM123</f>
        <v>0</v>
      </c>
      <c r="F120" s="215">
        <f>SDGｓマトリクス!AN123</f>
        <v>0</v>
      </c>
      <c r="G120" s="215">
        <f>SDGｓマトリクス!AO123</f>
        <v>0</v>
      </c>
      <c r="H120" s="215">
        <f>SDGｓマトリクス!AP123</f>
        <v>0</v>
      </c>
      <c r="I120" s="215">
        <f>SDGｓマトリクス!AQ123</f>
        <v>0</v>
      </c>
      <c r="J120" s="215">
        <f>SDGｓマトリクス!AR123</f>
        <v>0</v>
      </c>
      <c r="K120" s="215">
        <f>SDGｓマトリクス!AS123</f>
        <v>0</v>
      </c>
      <c r="L120" s="215">
        <f>SDGｓマトリクス!AT123</f>
        <v>0</v>
      </c>
      <c r="M120" s="215">
        <f>SDGｓマトリクス!AU123</f>
        <v>0</v>
      </c>
      <c r="N120" s="215">
        <f>SDGｓマトリクス!AV123</f>
        <v>0</v>
      </c>
      <c r="O120" s="215">
        <f>SDGｓマトリクス!AW123</f>
        <v>0</v>
      </c>
      <c r="P120" s="215">
        <f>SDGｓマトリクス!AX123</f>
        <v>0</v>
      </c>
      <c r="Q120" s="215">
        <f>SDGｓマトリクス!AY123</f>
        <v>0</v>
      </c>
      <c r="R120" s="215">
        <f>SDGｓマトリクス!AZ123</f>
        <v>0</v>
      </c>
      <c r="S120" s="215">
        <f>SDGｓマトリクス!BA123</f>
        <v>0</v>
      </c>
      <c r="T120" s="215">
        <f>SDGｓマトリクス!BB123</f>
        <v>0</v>
      </c>
      <c r="U120" s="223">
        <f>SDGｓマトリクス!AI123</f>
        <v>0</v>
      </c>
      <c r="V120" s="178"/>
      <c r="W120" s="166"/>
      <c r="X120" s="166"/>
      <c r="Y120" s="166"/>
      <c r="Z120" s="166"/>
      <c r="AA120" s="166"/>
      <c r="AB120" s="170"/>
      <c r="AC120" s="166"/>
      <c r="AD120" s="166"/>
      <c r="AE120" s="166"/>
      <c r="AF120" s="171"/>
      <c r="AG120" s="166"/>
      <c r="AH120" s="166"/>
      <c r="AI120" s="166"/>
      <c r="AJ120" s="166"/>
      <c r="AK120" s="166"/>
      <c r="AL120" s="170"/>
      <c r="AM120" s="166"/>
      <c r="AN120" s="166"/>
      <c r="AO120" s="166"/>
      <c r="AP120" s="171"/>
      <c r="AQ120" s="166"/>
      <c r="AR120" s="166"/>
      <c r="AS120" s="166"/>
      <c r="AT120" s="166"/>
      <c r="AU120" s="166"/>
      <c r="AV120" s="170"/>
      <c r="AW120" s="166"/>
      <c r="AX120" s="166"/>
      <c r="AY120" s="166"/>
      <c r="AZ120" s="171"/>
      <c r="BA120" s="166"/>
      <c r="BB120" s="166"/>
      <c r="BC120" s="166"/>
      <c r="BD120" s="166"/>
      <c r="BE120" s="166"/>
      <c r="BF120" s="170"/>
      <c r="BG120" s="166"/>
      <c r="BH120" s="166"/>
      <c r="BI120" s="166"/>
      <c r="BJ120" s="171"/>
      <c r="BK120" s="166"/>
      <c r="BL120" s="166"/>
      <c r="BM120" s="166"/>
      <c r="BN120" s="166"/>
      <c r="BO120" s="166"/>
      <c r="BP120" s="170"/>
      <c r="BQ120" s="166"/>
      <c r="BR120" s="166"/>
      <c r="BS120" s="166"/>
      <c r="BT120" s="166"/>
      <c r="BU120" s="177"/>
    </row>
    <row r="121" spans="1:73" ht="15" hidden="1" customHeight="1">
      <c r="A121" s="180"/>
      <c r="B121" s="195"/>
      <c r="C121" s="235" t="s">
        <v>65</v>
      </c>
      <c r="D121" s="216"/>
      <c r="E121" s="216"/>
      <c r="F121" s="216"/>
      <c r="G121" s="216"/>
      <c r="H121" s="216"/>
      <c r="I121" s="216"/>
      <c r="J121" s="216"/>
      <c r="K121" s="216"/>
      <c r="L121" s="216"/>
      <c r="M121" s="216"/>
      <c r="N121" s="216"/>
      <c r="O121" s="216"/>
      <c r="P121" s="216"/>
      <c r="Q121" s="216"/>
      <c r="R121" s="216"/>
      <c r="S121" s="216"/>
      <c r="T121" s="216"/>
      <c r="U121" s="223"/>
      <c r="V121" s="178"/>
      <c r="AB121" s="168"/>
      <c r="AF121" s="169"/>
      <c r="AL121" s="168"/>
      <c r="AP121" s="169"/>
      <c r="AV121" s="168"/>
      <c r="AZ121" s="169"/>
      <c r="BF121" s="168"/>
      <c r="BJ121" s="169"/>
      <c r="BP121" s="168"/>
      <c r="BU121" s="177"/>
    </row>
    <row r="122" spans="1:73" ht="15" hidden="1" customHeight="1">
      <c r="A122" s="180"/>
      <c r="B122" s="195"/>
      <c r="C122" s="235" t="s">
        <v>66</v>
      </c>
      <c r="D122" s="216"/>
      <c r="E122" s="216"/>
      <c r="F122" s="216"/>
      <c r="G122" s="216"/>
      <c r="H122" s="216"/>
      <c r="I122" s="216"/>
      <c r="J122" s="216"/>
      <c r="K122" s="216"/>
      <c r="L122" s="216"/>
      <c r="M122" s="216"/>
      <c r="N122" s="216"/>
      <c r="O122" s="216"/>
      <c r="P122" s="216"/>
      <c r="Q122" s="216"/>
      <c r="R122" s="216"/>
      <c r="S122" s="216"/>
      <c r="T122" s="216"/>
      <c r="U122" s="223"/>
      <c r="V122" s="178"/>
      <c r="AB122" s="168"/>
      <c r="AF122" s="169"/>
      <c r="AL122" s="168"/>
      <c r="AP122" s="169"/>
      <c r="AV122" s="168"/>
      <c r="AZ122" s="169"/>
      <c r="BF122" s="168"/>
      <c r="BJ122" s="169"/>
      <c r="BP122" s="168"/>
      <c r="BU122" s="177"/>
    </row>
    <row r="123" spans="1:73" ht="15" hidden="1" customHeight="1">
      <c r="A123" s="180"/>
      <c r="B123" s="195"/>
      <c r="C123" s="235" t="s">
        <v>67</v>
      </c>
      <c r="D123" s="216"/>
      <c r="E123" s="216"/>
      <c r="F123" s="216"/>
      <c r="G123" s="216"/>
      <c r="H123" s="216"/>
      <c r="I123" s="216"/>
      <c r="J123" s="216"/>
      <c r="K123" s="216"/>
      <c r="L123" s="216"/>
      <c r="M123" s="216"/>
      <c r="N123" s="216"/>
      <c r="O123" s="216"/>
      <c r="P123" s="216"/>
      <c r="Q123" s="216"/>
      <c r="R123" s="216"/>
      <c r="S123" s="216"/>
      <c r="T123" s="216"/>
      <c r="U123" s="223"/>
      <c r="V123" s="178"/>
      <c r="AB123" s="168"/>
      <c r="AF123" s="169"/>
      <c r="AL123" s="168"/>
      <c r="AP123" s="169"/>
      <c r="AV123" s="168"/>
      <c r="AZ123" s="169"/>
      <c r="BF123" s="168"/>
      <c r="BJ123" s="169"/>
      <c r="BP123" s="168"/>
      <c r="BU123" s="177"/>
    </row>
    <row r="124" spans="1:73" ht="15" hidden="1" customHeight="1">
      <c r="A124" s="180"/>
      <c r="B124" s="195"/>
      <c r="C124" s="235" t="s">
        <v>68</v>
      </c>
      <c r="D124" s="216"/>
      <c r="E124" s="216"/>
      <c r="F124" s="216"/>
      <c r="G124" s="216"/>
      <c r="H124" s="216"/>
      <c r="I124" s="216"/>
      <c r="J124" s="216"/>
      <c r="K124" s="216"/>
      <c r="L124" s="216"/>
      <c r="M124" s="216"/>
      <c r="N124" s="216"/>
      <c r="O124" s="216"/>
      <c r="P124" s="216"/>
      <c r="Q124" s="216"/>
      <c r="R124" s="216"/>
      <c r="S124" s="216"/>
      <c r="T124" s="216"/>
      <c r="U124" s="223"/>
      <c r="V124" s="178"/>
      <c r="AB124" s="168"/>
      <c r="AF124" s="169"/>
      <c r="AL124" s="168"/>
      <c r="AP124" s="169"/>
      <c r="AV124" s="168"/>
      <c r="AZ124" s="169"/>
      <c r="BF124" s="168"/>
      <c r="BJ124" s="169"/>
      <c r="BP124" s="168"/>
      <c r="BU124" s="177"/>
    </row>
    <row r="125" spans="1:73" ht="42" customHeight="1" thickTop="1" thickBot="1">
      <c r="A125" s="180"/>
      <c r="B125" s="195" t="s">
        <v>454</v>
      </c>
      <c r="C125" s="235"/>
      <c r="D125" s="215">
        <f>SDGｓマトリクス!AL129</f>
        <v>0</v>
      </c>
      <c r="E125" s="215">
        <f>SDGｓマトリクス!AM129</f>
        <v>0</v>
      </c>
      <c r="F125" s="215">
        <f>SDGｓマトリクス!AN129</f>
        <v>0</v>
      </c>
      <c r="G125" s="215">
        <f>SDGｓマトリクス!AO129</f>
        <v>0</v>
      </c>
      <c r="H125" s="215">
        <f>SDGｓマトリクス!AP129</f>
        <v>0</v>
      </c>
      <c r="I125" s="215">
        <f>SDGｓマトリクス!AQ129</f>
        <v>0</v>
      </c>
      <c r="J125" s="215">
        <f>SDGｓマトリクス!AR129</f>
        <v>0</v>
      </c>
      <c r="K125" s="215">
        <f>SDGｓマトリクス!AS129</f>
        <v>0</v>
      </c>
      <c r="L125" s="215">
        <f>SDGｓマトリクス!AT129</f>
        <v>0</v>
      </c>
      <c r="M125" s="215">
        <f>SDGｓマトリクス!AU129</f>
        <v>0</v>
      </c>
      <c r="N125" s="215">
        <f>SDGｓマトリクス!AV129</f>
        <v>0</v>
      </c>
      <c r="O125" s="215">
        <f>SDGｓマトリクス!AW129</f>
        <v>0</v>
      </c>
      <c r="P125" s="215">
        <f>SDGｓマトリクス!AX129</f>
        <v>0</v>
      </c>
      <c r="Q125" s="215">
        <f>SDGｓマトリクス!AY129</f>
        <v>0</v>
      </c>
      <c r="R125" s="215">
        <f>SDGｓマトリクス!AZ129</f>
        <v>0</v>
      </c>
      <c r="S125" s="215">
        <f>SDGｓマトリクス!BA129</f>
        <v>0</v>
      </c>
      <c r="T125" s="215">
        <f>SDGｓマトリクス!BB129</f>
        <v>0</v>
      </c>
      <c r="U125" s="223">
        <f>SDGｓマトリクス!AI129</f>
        <v>0</v>
      </c>
      <c r="V125" s="178"/>
      <c r="W125" s="166"/>
      <c r="X125" s="166"/>
      <c r="Y125" s="166"/>
      <c r="Z125" s="166"/>
      <c r="AA125" s="166"/>
      <c r="AB125" s="170"/>
      <c r="AC125" s="166"/>
      <c r="AD125" s="166"/>
      <c r="AE125" s="166"/>
      <c r="AF125" s="171"/>
      <c r="AG125" s="166"/>
      <c r="AH125" s="166"/>
      <c r="AI125" s="166"/>
      <c r="AJ125" s="166"/>
      <c r="AK125" s="166"/>
      <c r="AL125" s="170"/>
      <c r="AM125" s="166"/>
      <c r="AN125" s="166"/>
      <c r="AO125" s="166"/>
      <c r="AP125" s="171"/>
      <c r="AQ125" s="166"/>
      <c r="AR125" s="166"/>
      <c r="AS125" s="166"/>
      <c r="AT125" s="166"/>
      <c r="AU125" s="166"/>
      <c r="AV125" s="170"/>
      <c r="AW125" s="166"/>
      <c r="AX125" s="166"/>
      <c r="AY125" s="166"/>
      <c r="AZ125" s="171"/>
      <c r="BA125" s="166"/>
      <c r="BB125" s="166"/>
      <c r="BC125" s="166"/>
      <c r="BD125" s="166"/>
      <c r="BE125" s="166"/>
      <c r="BF125" s="170"/>
      <c r="BG125" s="166"/>
      <c r="BH125" s="166"/>
      <c r="BI125" s="166"/>
      <c r="BJ125" s="171"/>
      <c r="BK125" s="166"/>
      <c r="BL125" s="166"/>
      <c r="BM125" s="166"/>
      <c r="BN125" s="166"/>
      <c r="BO125" s="166"/>
      <c r="BP125" s="170"/>
      <c r="BQ125" s="166"/>
      <c r="BR125" s="166"/>
      <c r="BS125" s="166"/>
      <c r="BT125" s="166"/>
      <c r="BU125" s="177"/>
    </row>
    <row r="126" spans="1:73" ht="15" hidden="1" customHeight="1">
      <c r="A126" s="180"/>
      <c r="B126" s="195"/>
      <c r="C126" s="235" t="s">
        <v>69</v>
      </c>
      <c r="D126" s="216"/>
      <c r="E126" s="216"/>
      <c r="F126" s="216"/>
      <c r="G126" s="216"/>
      <c r="H126" s="216"/>
      <c r="I126" s="216"/>
      <c r="J126" s="216"/>
      <c r="K126" s="216"/>
      <c r="L126" s="216"/>
      <c r="M126" s="216"/>
      <c r="N126" s="216"/>
      <c r="O126" s="216"/>
      <c r="P126" s="216"/>
      <c r="Q126" s="216"/>
      <c r="R126" s="216"/>
      <c r="S126" s="216"/>
      <c r="T126" s="216"/>
      <c r="U126" s="223"/>
      <c r="V126" s="178"/>
      <c r="AB126" s="168"/>
      <c r="AF126" s="169"/>
      <c r="AL126" s="168"/>
      <c r="AP126" s="169"/>
      <c r="AV126" s="168"/>
      <c r="AZ126" s="169"/>
      <c r="BF126" s="168"/>
      <c r="BJ126" s="169"/>
      <c r="BP126" s="168"/>
      <c r="BU126" s="177"/>
    </row>
    <row r="127" spans="1:73" ht="15" hidden="1" customHeight="1">
      <c r="A127" s="180"/>
      <c r="B127" s="195"/>
      <c r="C127" s="235" t="s">
        <v>455</v>
      </c>
      <c r="D127" s="216"/>
      <c r="E127" s="216"/>
      <c r="F127" s="216"/>
      <c r="G127" s="216"/>
      <c r="H127" s="216"/>
      <c r="I127" s="216"/>
      <c r="J127" s="216"/>
      <c r="K127" s="216"/>
      <c r="L127" s="216"/>
      <c r="M127" s="216"/>
      <c r="N127" s="216"/>
      <c r="O127" s="216"/>
      <c r="P127" s="216"/>
      <c r="Q127" s="216"/>
      <c r="R127" s="216"/>
      <c r="S127" s="216"/>
      <c r="T127" s="216"/>
      <c r="U127" s="223"/>
      <c r="V127" s="178"/>
      <c r="AB127" s="168"/>
      <c r="AF127" s="169"/>
      <c r="AL127" s="168"/>
      <c r="AP127" s="169"/>
      <c r="AV127" s="168"/>
      <c r="AZ127" s="169"/>
      <c r="BF127" s="168"/>
      <c r="BJ127" s="169"/>
      <c r="BP127" s="168"/>
      <c r="BU127" s="177"/>
    </row>
    <row r="128" spans="1:73" ht="15" hidden="1" customHeight="1">
      <c r="A128" s="180"/>
      <c r="B128" s="195"/>
      <c r="C128" s="235" t="s">
        <v>71</v>
      </c>
      <c r="D128" s="216"/>
      <c r="E128" s="216"/>
      <c r="F128" s="216"/>
      <c r="G128" s="216"/>
      <c r="H128" s="216"/>
      <c r="I128" s="216"/>
      <c r="J128" s="216"/>
      <c r="K128" s="216"/>
      <c r="L128" s="216"/>
      <c r="M128" s="216"/>
      <c r="N128" s="216"/>
      <c r="O128" s="216"/>
      <c r="P128" s="216"/>
      <c r="Q128" s="216"/>
      <c r="R128" s="216"/>
      <c r="S128" s="216"/>
      <c r="T128" s="216"/>
      <c r="U128" s="223"/>
      <c r="V128" s="178"/>
      <c r="AB128" s="168"/>
      <c r="AF128" s="169"/>
      <c r="AL128" s="168"/>
      <c r="AP128" s="169"/>
      <c r="AV128" s="168"/>
      <c r="AZ128" s="169"/>
      <c r="BF128" s="168"/>
      <c r="BJ128" s="169"/>
      <c r="BP128" s="168"/>
      <c r="BU128" s="177"/>
    </row>
    <row r="129" spans="1:73" ht="15" hidden="1" customHeight="1">
      <c r="A129" s="180"/>
      <c r="B129" s="195"/>
      <c r="C129" s="235" t="s">
        <v>72</v>
      </c>
      <c r="D129" s="216"/>
      <c r="E129" s="216"/>
      <c r="F129" s="216"/>
      <c r="G129" s="216"/>
      <c r="H129" s="216"/>
      <c r="I129" s="216"/>
      <c r="J129" s="216"/>
      <c r="K129" s="216"/>
      <c r="L129" s="216"/>
      <c r="M129" s="216"/>
      <c r="N129" s="216"/>
      <c r="O129" s="216"/>
      <c r="P129" s="216"/>
      <c r="Q129" s="216"/>
      <c r="R129" s="216"/>
      <c r="S129" s="216"/>
      <c r="T129" s="216"/>
      <c r="U129" s="223"/>
      <c r="V129" s="178"/>
      <c r="AB129" s="168"/>
      <c r="AF129" s="169"/>
      <c r="AL129" s="168"/>
      <c r="AP129" s="169"/>
      <c r="AV129" s="168"/>
      <c r="AZ129" s="169"/>
      <c r="BF129" s="168"/>
      <c r="BJ129" s="169"/>
      <c r="BP129" s="168"/>
      <c r="BU129" s="177"/>
    </row>
    <row r="130" spans="1:73" ht="15" hidden="1" customHeight="1">
      <c r="A130" s="180"/>
      <c r="B130" s="195"/>
      <c r="C130" s="235" t="s">
        <v>73</v>
      </c>
      <c r="D130" s="216"/>
      <c r="E130" s="216"/>
      <c r="F130" s="216"/>
      <c r="G130" s="216"/>
      <c r="H130" s="216"/>
      <c r="I130" s="216"/>
      <c r="J130" s="216"/>
      <c r="K130" s="216"/>
      <c r="L130" s="216"/>
      <c r="M130" s="216"/>
      <c r="N130" s="216"/>
      <c r="O130" s="216"/>
      <c r="P130" s="216"/>
      <c r="Q130" s="216"/>
      <c r="R130" s="216"/>
      <c r="S130" s="216"/>
      <c r="T130" s="216"/>
      <c r="U130" s="223"/>
      <c r="V130" s="178"/>
      <c r="AB130" s="168"/>
      <c r="AF130" s="169"/>
      <c r="AL130" s="168"/>
      <c r="AP130" s="169"/>
      <c r="AV130" s="168"/>
      <c r="AZ130" s="169"/>
      <c r="BF130" s="168"/>
      <c r="BJ130" s="169"/>
      <c r="BP130" s="168"/>
      <c r="BU130" s="177"/>
    </row>
    <row r="131" spans="1:73" ht="42" customHeight="1" thickTop="1" thickBot="1">
      <c r="A131" s="181"/>
      <c r="B131" s="205" t="s">
        <v>456</v>
      </c>
      <c r="C131" s="239"/>
      <c r="D131" s="221">
        <f>SDGｓマトリクス!AL134</f>
        <v>0</v>
      </c>
      <c r="E131" s="221">
        <f>SDGｓマトリクス!AM134</f>
        <v>0</v>
      </c>
      <c r="F131" s="221">
        <f>SDGｓマトリクス!AN134</f>
        <v>0</v>
      </c>
      <c r="G131" s="221">
        <f>SDGｓマトリクス!AO134</f>
        <v>0</v>
      </c>
      <c r="H131" s="221">
        <f>SDGｓマトリクス!AP134</f>
        <v>0</v>
      </c>
      <c r="I131" s="221">
        <f>SDGｓマトリクス!AQ134</f>
        <v>0</v>
      </c>
      <c r="J131" s="221">
        <f>SDGｓマトリクス!AR134</f>
        <v>0</v>
      </c>
      <c r="K131" s="221">
        <f>SDGｓマトリクス!AS134</f>
        <v>0</v>
      </c>
      <c r="L131" s="221">
        <f>SDGｓマトリクス!AT134</f>
        <v>0</v>
      </c>
      <c r="M131" s="221">
        <f>SDGｓマトリクス!AU134</f>
        <v>0</v>
      </c>
      <c r="N131" s="221">
        <f>SDGｓマトリクス!AV134</f>
        <v>0</v>
      </c>
      <c r="O131" s="221">
        <f>SDGｓマトリクス!AW134</f>
        <v>0</v>
      </c>
      <c r="P131" s="221">
        <f>SDGｓマトリクス!AX134</f>
        <v>0</v>
      </c>
      <c r="Q131" s="221">
        <f>SDGｓマトリクス!AY134</f>
        <v>0</v>
      </c>
      <c r="R131" s="221">
        <f>SDGｓマトリクス!AZ134</f>
        <v>0</v>
      </c>
      <c r="S131" s="221">
        <f>SDGｓマトリクス!BA134</f>
        <v>0</v>
      </c>
      <c r="T131" s="221">
        <f>SDGｓマトリクス!BB134</f>
        <v>0</v>
      </c>
      <c r="U131" s="226">
        <f>SDGｓマトリクス!AI134</f>
        <v>0</v>
      </c>
      <c r="V131" s="178"/>
      <c r="W131" s="167"/>
      <c r="X131" s="167"/>
      <c r="Y131" s="167"/>
      <c r="Z131" s="167"/>
      <c r="AA131" s="167"/>
      <c r="AB131" s="172"/>
      <c r="AC131" s="167"/>
      <c r="AD131" s="167"/>
      <c r="AE131" s="167"/>
      <c r="AF131" s="173"/>
      <c r="AG131" s="167"/>
      <c r="AH131" s="167"/>
      <c r="AI131" s="167"/>
      <c r="AJ131" s="167"/>
      <c r="AK131" s="167"/>
      <c r="AL131" s="172"/>
      <c r="AM131" s="167"/>
      <c r="AN131" s="167"/>
      <c r="AO131" s="167"/>
      <c r="AP131" s="173"/>
      <c r="AQ131" s="167"/>
      <c r="AR131" s="167"/>
      <c r="AS131" s="167"/>
      <c r="AT131" s="167"/>
      <c r="AU131" s="167"/>
      <c r="AV131" s="172"/>
      <c r="AW131" s="167"/>
      <c r="AX131" s="167"/>
      <c r="AY131" s="167"/>
      <c r="AZ131" s="173"/>
      <c r="BA131" s="167"/>
      <c r="BB131" s="167"/>
      <c r="BC131" s="167"/>
      <c r="BD131" s="167"/>
      <c r="BE131" s="167"/>
      <c r="BF131" s="172"/>
      <c r="BG131" s="167"/>
      <c r="BH131" s="167"/>
      <c r="BI131" s="167"/>
      <c r="BJ131" s="173"/>
      <c r="BK131" s="167"/>
      <c r="BL131" s="167"/>
      <c r="BM131" s="167"/>
      <c r="BN131" s="167"/>
      <c r="BO131" s="167"/>
      <c r="BP131" s="172"/>
      <c r="BQ131" s="167"/>
      <c r="BR131" s="167"/>
      <c r="BS131" s="167"/>
      <c r="BT131" s="167"/>
      <c r="BU131" s="198"/>
    </row>
    <row r="132" spans="1:73" ht="15" hidden="1" customHeight="1">
      <c r="A132" s="180"/>
      <c r="B132" s="252"/>
      <c r="C132" s="249" t="s">
        <v>74</v>
      </c>
      <c r="D132" s="253"/>
      <c r="E132" s="253"/>
      <c r="F132" s="253"/>
      <c r="G132" s="253"/>
      <c r="H132" s="253"/>
      <c r="I132" s="253"/>
      <c r="J132" s="253"/>
      <c r="K132" s="253"/>
      <c r="L132" s="253"/>
      <c r="M132" s="253"/>
      <c r="N132" s="253"/>
      <c r="O132" s="253"/>
      <c r="P132" s="253"/>
      <c r="Q132" s="253"/>
      <c r="R132" s="253"/>
      <c r="S132" s="253"/>
      <c r="T132" s="253"/>
      <c r="U132" s="254"/>
      <c r="V132" s="178"/>
      <c r="W132" s="167"/>
      <c r="X132" s="167"/>
      <c r="Y132" s="167"/>
      <c r="Z132" s="167"/>
      <c r="AA132" s="167"/>
      <c r="AB132" s="172"/>
      <c r="AC132" s="167"/>
      <c r="AD132" s="167"/>
      <c r="AE132" s="167"/>
      <c r="AF132" s="173"/>
      <c r="AG132" s="167"/>
      <c r="AH132" s="167"/>
      <c r="AI132" s="167"/>
      <c r="AJ132" s="167"/>
      <c r="AK132" s="167"/>
      <c r="AL132" s="172"/>
      <c r="AM132" s="167"/>
      <c r="AN132" s="167"/>
      <c r="AO132" s="167"/>
      <c r="AP132" s="173"/>
      <c r="AQ132" s="167"/>
      <c r="AR132" s="167"/>
      <c r="AS132" s="167"/>
      <c r="AT132" s="167"/>
      <c r="AU132" s="167"/>
      <c r="AV132" s="172"/>
      <c r="AW132" s="167"/>
      <c r="AX132" s="167"/>
      <c r="AY132" s="167"/>
      <c r="AZ132" s="173"/>
      <c r="BA132" s="167"/>
      <c r="BB132" s="167"/>
      <c r="BC132" s="167"/>
      <c r="BD132" s="167"/>
      <c r="BE132" s="167"/>
      <c r="BF132" s="172"/>
      <c r="BG132" s="167"/>
      <c r="BH132" s="167"/>
      <c r="BI132" s="167"/>
      <c r="BJ132" s="173"/>
      <c r="BK132" s="167"/>
      <c r="BL132" s="167"/>
      <c r="BM132" s="167"/>
      <c r="BN132" s="167"/>
      <c r="BO132" s="167"/>
      <c r="BP132" s="172"/>
      <c r="BQ132" s="167"/>
      <c r="BR132" s="167"/>
      <c r="BS132" s="167"/>
      <c r="BT132" s="167"/>
      <c r="BU132" s="177"/>
    </row>
    <row r="133" spans="1:73" ht="15" hidden="1" customHeight="1">
      <c r="A133" s="180"/>
      <c r="B133" s="195"/>
      <c r="C133" s="235" t="s">
        <v>75</v>
      </c>
      <c r="D133" s="216"/>
      <c r="E133" s="216"/>
      <c r="F133" s="216"/>
      <c r="G133" s="216"/>
      <c r="H133" s="216"/>
      <c r="I133" s="216"/>
      <c r="J133" s="216"/>
      <c r="K133" s="216"/>
      <c r="L133" s="216"/>
      <c r="M133" s="216"/>
      <c r="N133" s="216"/>
      <c r="O133" s="216"/>
      <c r="P133" s="216"/>
      <c r="Q133" s="216"/>
      <c r="R133" s="216"/>
      <c r="S133" s="216"/>
      <c r="T133" s="216"/>
      <c r="U133" s="223"/>
      <c r="V133" s="178"/>
      <c r="W133" s="167"/>
      <c r="X133" s="167"/>
      <c r="Y133" s="167"/>
      <c r="Z133" s="167"/>
      <c r="AA133" s="167"/>
      <c r="AB133" s="172"/>
      <c r="AC133" s="167"/>
      <c r="AD133" s="167"/>
      <c r="AE133" s="167"/>
      <c r="AF133" s="173"/>
      <c r="AG133" s="167"/>
      <c r="AH133" s="167"/>
      <c r="AI133" s="167"/>
      <c r="AJ133" s="167"/>
      <c r="AK133" s="167"/>
      <c r="AL133" s="172"/>
      <c r="AM133" s="167"/>
      <c r="AN133" s="167"/>
      <c r="AO133" s="167"/>
      <c r="AP133" s="173"/>
      <c r="AQ133" s="167"/>
      <c r="AR133" s="167"/>
      <c r="AS133" s="167"/>
      <c r="AT133" s="167"/>
      <c r="AU133" s="167"/>
      <c r="AV133" s="172"/>
      <c r="AW133" s="167"/>
      <c r="AX133" s="167"/>
      <c r="AY133" s="167"/>
      <c r="AZ133" s="173"/>
      <c r="BA133" s="167"/>
      <c r="BB133" s="167"/>
      <c r="BC133" s="167"/>
      <c r="BD133" s="167"/>
      <c r="BE133" s="167"/>
      <c r="BF133" s="172"/>
      <c r="BG133" s="167"/>
      <c r="BH133" s="167"/>
      <c r="BI133" s="167"/>
      <c r="BJ133" s="173"/>
      <c r="BK133" s="167"/>
      <c r="BL133" s="167"/>
      <c r="BM133" s="167"/>
      <c r="BN133" s="167"/>
      <c r="BO133" s="167"/>
      <c r="BP133" s="172"/>
      <c r="BQ133" s="167"/>
      <c r="BR133" s="167"/>
      <c r="BS133" s="167"/>
      <c r="BT133" s="167"/>
      <c r="BU133" s="177"/>
    </row>
    <row r="134" spans="1:73" ht="15" hidden="1" customHeight="1">
      <c r="A134" s="180"/>
      <c r="B134" s="195"/>
      <c r="C134" s="235" t="s">
        <v>76</v>
      </c>
      <c r="D134" s="216"/>
      <c r="E134" s="216"/>
      <c r="F134" s="216"/>
      <c r="G134" s="216"/>
      <c r="H134" s="216"/>
      <c r="I134" s="216"/>
      <c r="J134" s="216"/>
      <c r="K134" s="216"/>
      <c r="L134" s="216"/>
      <c r="M134" s="216"/>
      <c r="N134" s="216"/>
      <c r="O134" s="216"/>
      <c r="P134" s="216"/>
      <c r="Q134" s="216"/>
      <c r="R134" s="216"/>
      <c r="S134" s="216"/>
      <c r="T134" s="216"/>
      <c r="U134" s="223"/>
      <c r="V134" s="178"/>
      <c r="W134" s="167"/>
      <c r="X134" s="167"/>
      <c r="Y134" s="167"/>
      <c r="Z134" s="167"/>
      <c r="AA134" s="167"/>
      <c r="AB134" s="172"/>
      <c r="AC134" s="167"/>
      <c r="AD134" s="167"/>
      <c r="AE134" s="167"/>
      <c r="AF134" s="173"/>
      <c r="AG134" s="167"/>
      <c r="AH134" s="167"/>
      <c r="AI134" s="167"/>
      <c r="AJ134" s="167"/>
      <c r="AK134" s="167"/>
      <c r="AL134" s="172"/>
      <c r="AM134" s="167"/>
      <c r="AN134" s="167"/>
      <c r="AO134" s="167"/>
      <c r="AP134" s="173"/>
      <c r="AQ134" s="167"/>
      <c r="AR134" s="167"/>
      <c r="AS134" s="167"/>
      <c r="AT134" s="167"/>
      <c r="AU134" s="167"/>
      <c r="AV134" s="172"/>
      <c r="AW134" s="167"/>
      <c r="AX134" s="167"/>
      <c r="AY134" s="167"/>
      <c r="AZ134" s="173"/>
      <c r="BA134" s="167"/>
      <c r="BB134" s="167"/>
      <c r="BC134" s="167"/>
      <c r="BD134" s="167"/>
      <c r="BE134" s="167"/>
      <c r="BF134" s="172"/>
      <c r="BG134" s="167"/>
      <c r="BH134" s="167"/>
      <c r="BI134" s="167"/>
      <c r="BJ134" s="173"/>
      <c r="BK134" s="167"/>
      <c r="BL134" s="167"/>
      <c r="BM134" s="167"/>
      <c r="BN134" s="167"/>
      <c r="BO134" s="167"/>
      <c r="BP134" s="172"/>
      <c r="BQ134" s="167"/>
      <c r="BR134" s="167"/>
      <c r="BS134" s="167"/>
      <c r="BT134" s="167"/>
      <c r="BU134" s="177"/>
    </row>
    <row r="135" spans="1:73" ht="15" hidden="1" customHeight="1">
      <c r="A135" s="180"/>
      <c r="B135" s="195"/>
      <c r="C135" s="235" t="s">
        <v>77</v>
      </c>
      <c r="D135" s="216"/>
      <c r="E135" s="216"/>
      <c r="F135" s="216"/>
      <c r="G135" s="216"/>
      <c r="H135" s="216"/>
      <c r="I135" s="216"/>
      <c r="J135" s="216"/>
      <c r="K135" s="216"/>
      <c r="L135" s="216"/>
      <c r="M135" s="216"/>
      <c r="N135" s="216"/>
      <c r="O135" s="216"/>
      <c r="P135" s="216"/>
      <c r="Q135" s="216"/>
      <c r="R135" s="216"/>
      <c r="S135" s="216"/>
      <c r="T135" s="216"/>
      <c r="U135" s="223"/>
      <c r="V135" s="178"/>
      <c r="W135" s="167"/>
      <c r="X135" s="167"/>
      <c r="Y135" s="167"/>
      <c r="Z135" s="167"/>
      <c r="AA135" s="167"/>
      <c r="AB135" s="172"/>
      <c r="AC135" s="167"/>
      <c r="AD135" s="167"/>
      <c r="AE135" s="167"/>
      <c r="AF135" s="173"/>
      <c r="AG135" s="167"/>
      <c r="AH135" s="167"/>
      <c r="AI135" s="167"/>
      <c r="AJ135" s="167"/>
      <c r="AK135" s="167"/>
      <c r="AL135" s="172"/>
      <c r="AM135" s="167"/>
      <c r="AN135" s="167"/>
      <c r="AO135" s="167"/>
      <c r="AP135" s="173"/>
      <c r="AQ135" s="167"/>
      <c r="AR135" s="167"/>
      <c r="AS135" s="167"/>
      <c r="AT135" s="167"/>
      <c r="AU135" s="167"/>
      <c r="AV135" s="172"/>
      <c r="AW135" s="167"/>
      <c r="AX135" s="167"/>
      <c r="AY135" s="167"/>
      <c r="AZ135" s="173"/>
      <c r="BA135" s="167"/>
      <c r="BB135" s="167"/>
      <c r="BC135" s="167"/>
      <c r="BD135" s="167"/>
      <c r="BE135" s="167"/>
      <c r="BF135" s="172"/>
      <c r="BG135" s="167"/>
      <c r="BH135" s="167"/>
      <c r="BI135" s="167"/>
      <c r="BJ135" s="173"/>
      <c r="BK135" s="167"/>
      <c r="BL135" s="167"/>
      <c r="BM135" s="167"/>
      <c r="BN135" s="167"/>
      <c r="BO135" s="167"/>
      <c r="BP135" s="172"/>
      <c r="BQ135" s="167"/>
      <c r="BR135" s="167"/>
      <c r="BS135" s="167"/>
      <c r="BT135" s="167"/>
      <c r="BU135" s="177"/>
    </row>
    <row r="136" spans="1:73" ht="15" hidden="1" customHeight="1">
      <c r="A136" s="180"/>
      <c r="B136" s="195"/>
      <c r="C136" s="235"/>
      <c r="D136" s="216"/>
      <c r="E136" s="216"/>
      <c r="F136" s="216"/>
      <c r="G136" s="216"/>
      <c r="H136" s="216"/>
      <c r="I136" s="216"/>
      <c r="J136" s="216"/>
      <c r="K136" s="216"/>
      <c r="L136" s="216"/>
      <c r="M136" s="216"/>
      <c r="N136" s="216"/>
      <c r="O136" s="216"/>
      <c r="P136" s="216"/>
      <c r="Q136" s="216"/>
      <c r="R136" s="216"/>
      <c r="S136" s="216"/>
      <c r="T136" s="216"/>
      <c r="U136" s="223"/>
      <c r="V136" s="178"/>
      <c r="W136" s="167"/>
      <c r="X136" s="167"/>
      <c r="Y136" s="167"/>
      <c r="Z136" s="167"/>
      <c r="AA136" s="167"/>
      <c r="AB136" s="172"/>
      <c r="AC136" s="167"/>
      <c r="AD136" s="167"/>
      <c r="AE136" s="167"/>
      <c r="AF136" s="173"/>
      <c r="AG136" s="167"/>
      <c r="AH136" s="167"/>
      <c r="AI136" s="167"/>
      <c r="AJ136" s="167"/>
      <c r="AK136" s="167"/>
      <c r="AL136" s="172"/>
      <c r="AM136" s="167"/>
      <c r="AN136" s="167"/>
      <c r="AO136" s="167"/>
      <c r="AP136" s="173"/>
      <c r="AQ136" s="167"/>
      <c r="AR136" s="167"/>
      <c r="AS136" s="167"/>
      <c r="AT136" s="167"/>
      <c r="AU136" s="167"/>
      <c r="AV136" s="172"/>
      <c r="AW136" s="167"/>
      <c r="AX136" s="167"/>
      <c r="AY136" s="167"/>
      <c r="AZ136" s="173"/>
      <c r="BA136" s="167"/>
      <c r="BB136" s="167"/>
      <c r="BC136" s="167"/>
      <c r="BD136" s="167"/>
      <c r="BE136" s="167"/>
      <c r="BF136" s="172"/>
      <c r="BG136" s="167"/>
      <c r="BH136" s="167"/>
      <c r="BI136" s="167"/>
      <c r="BJ136" s="173"/>
      <c r="BK136" s="167"/>
      <c r="BL136" s="167"/>
      <c r="BM136" s="167"/>
      <c r="BN136" s="167"/>
      <c r="BO136" s="167"/>
      <c r="BP136" s="172"/>
      <c r="BQ136" s="167"/>
      <c r="BR136" s="167"/>
      <c r="BS136" s="167"/>
      <c r="BT136" s="167"/>
      <c r="BU136" s="177"/>
    </row>
    <row r="137" spans="1:73" ht="15" hidden="1" customHeight="1">
      <c r="A137" s="180"/>
      <c r="B137" s="195"/>
      <c r="C137" s="235"/>
      <c r="D137" s="216"/>
      <c r="E137" s="216"/>
      <c r="F137" s="216"/>
      <c r="G137" s="216"/>
      <c r="H137" s="216"/>
      <c r="I137" s="216"/>
      <c r="J137" s="216"/>
      <c r="K137" s="216"/>
      <c r="L137" s="216"/>
      <c r="M137" s="216"/>
      <c r="N137" s="216"/>
      <c r="O137" s="216"/>
      <c r="P137" s="216"/>
      <c r="Q137" s="216"/>
      <c r="R137" s="216"/>
      <c r="S137" s="216"/>
      <c r="T137" s="216"/>
      <c r="U137" s="223"/>
      <c r="V137" s="178"/>
      <c r="W137" s="167"/>
      <c r="X137" s="167"/>
      <c r="Y137" s="167"/>
      <c r="Z137" s="167"/>
      <c r="AA137" s="167"/>
      <c r="AB137" s="172"/>
      <c r="AC137" s="167"/>
      <c r="AD137" s="167"/>
      <c r="AE137" s="167"/>
      <c r="AF137" s="173"/>
      <c r="AG137" s="167"/>
      <c r="AH137" s="167"/>
      <c r="AI137" s="167"/>
      <c r="AJ137" s="167"/>
      <c r="AK137" s="167"/>
      <c r="AL137" s="172"/>
      <c r="AM137" s="167"/>
      <c r="AN137" s="167"/>
      <c r="AO137" s="167"/>
      <c r="AP137" s="173"/>
      <c r="AQ137" s="167"/>
      <c r="AR137" s="167"/>
      <c r="AS137" s="167"/>
      <c r="AT137" s="167"/>
      <c r="AU137" s="167"/>
      <c r="AV137" s="172"/>
      <c r="AW137" s="167"/>
      <c r="AX137" s="167"/>
      <c r="AY137" s="167"/>
      <c r="AZ137" s="173"/>
      <c r="BA137" s="167"/>
      <c r="BB137" s="167"/>
      <c r="BC137" s="167"/>
      <c r="BD137" s="167"/>
      <c r="BE137" s="167"/>
      <c r="BF137" s="172"/>
      <c r="BG137" s="167"/>
      <c r="BH137" s="167"/>
      <c r="BI137" s="167"/>
      <c r="BJ137" s="173"/>
      <c r="BK137" s="167"/>
      <c r="BL137" s="167"/>
      <c r="BM137" s="167"/>
      <c r="BN137" s="167"/>
      <c r="BO137" s="167"/>
      <c r="BP137" s="172"/>
      <c r="BQ137" s="167"/>
      <c r="BR137" s="167"/>
      <c r="BS137" s="167"/>
      <c r="BT137" s="167"/>
      <c r="BU137" s="177"/>
    </row>
    <row r="138" spans="1:73" ht="15" hidden="1" customHeight="1">
      <c r="A138" s="180"/>
      <c r="B138" s="195"/>
      <c r="C138" s="235"/>
      <c r="D138" s="216"/>
      <c r="E138" s="216"/>
      <c r="F138" s="216"/>
      <c r="G138" s="216"/>
      <c r="H138" s="216"/>
      <c r="I138" s="216"/>
      <c r="J138" s="216"/>
      <c r="K138" s="216"/>
      <c r="L138" s="216"/>
      <c r="M138" s="216"/>
      <c r="N138" s="216"/>
      <c r="O138" s="216"/>
      <c r="P138" s="216"/>
      <c r="Q138" s="216"/>
      <c r="R138" s="216"/>
      <c r="S138" s="216"/>
      <c r="T138" s="216"/>
      <c r="U138" s="223"/>
      <c r="V138" s="178"/>
      <c r="W138" s="167"/>
      <c r="X138" s="167"/>
      <c r="Y138" s="167"/>
      <c r="Z138" s="167"/>
      <c r="AA138" s="167"/>
      <c r="AB138" s="172"/>
      <c r="AC138" s="167"/>
      <c r="AD138" s="167"/>
      <c r="AE138" s="167"/>
      <c r="AF138" s="173"/>
      <c r="AG138" s="167"/>
      <c r="AH138" s="167"/>
      <c r="AI138" s="167"/>
      <c r="AJ138" s="167"/>
      <c r="AK138" s="167"/>
      <c r="AL138" s="172"/>
      <c r="AM138" s="167"/>
      <c r="AN138" s="167"/>
      <c r="AO138" s="167"/>
      <c r="AP138" s="173"/>
      <c r="AQ138" s="167"/>
      <c r="AR138" s="167"/>
      <c r="AS138" s="167"/>
      <c r="AT138" s="167"/>
      <c r="AU138" s="167"/>
      <c r="AV138" s="172"/>
      <c r="AW138" s="167"/>
      <c r="AX138" s="167"/>
      <c r="AY138" s="167"/>
      <c r="AZ138" s="173"/>
      <c r="BA138" s="167"/>
      <c r="BB138" s="167"/>
      <c r="BC138" s="167"/>
      <c r="BD138" s="167"/>
      <c r="BE138" s="167"/>
      <c r="BF138" s="172"/>
      <c r="BG138" s="167"/>
      <c r="BH138" s="167"/>
      <c r="BI138" s="167"/>
      <c r="BJ138" s="173"/>
      <c r="BK138" s="167"/>
      <c r="BL138" s="167"/>
      <c r="BM138" s="167"/>
      <c r="BN138" s="167"/>
      <c r="BO138" s="167"/>
      <c r="BP138" s="172"/>
      <c r="BQ138" s="167"/>
      <c r="BR138" s="167"/>
      <c r="BS138" s="167"/>
      <c r="BT138" s="167"/>
      <c r="BU138" s="177"/>
    </row>
    <row r="139" spans="1:73" ht="15" hidden="1" customHeight="1">
      <c r="A139" s="180"/>
      <c r="B139" s="195"/>
      <c r="C139" s="235"/>
      <c r="D139" s="216"/>
      <c r="E139" s="216"/>
      <c r="F139" s="216"/>
      <c r="G139" s="216"/>
      <c r="H139" s="216"/>
      <c r="I139" s="216"/>
      <c r="J139" s="216"/>
      <c r="K139" s="216"/>
      <c r="L139" s="216"/>
      <c r="M139" s="216"/>
      <c r="N139" s="216"/>
      <c r="O139" s="216"/>
      <c r="P139" s="216"/>
      <c r="Q139" s="216"/>
      <c r="R139" s="216"/>
      <c r="S139" s="216"/>
      <c r="T139" s="216"/>
      <c r="U139" s="223"/>
      <c r="V139" s="178"/>
      <c r="W139" s="167"/>
      <c r="X139" s="167"/>
      <c r="Y139" s="167"/>
      <c r="Z139" s="167"/>
      <c r="AA139" s="167"/>
      <c r="AB139" s="172"/>
      <c r="AC139" s="167"/>
      <c r="AD139" s="167"/>
      <c r="AE139" s="167"/>
      <c r="AF139" s="173"/>
      <c r="AG139" s="167"/>
      <c r="AH139" s="167"/>
      <c r="AI139" s="167"/>
      <c r="AJ139" s="167"/>
      <c r="AK139" s="167"/>
      <c r="AL139" s="172"/>
      <c r="AM139" s="167"/>
      <c r="AN139" s="167"/>
      <c r="AO139" s="167"/>
      <c r="AP139" s="173"/>
      <c r="AQ139" s="167"/>
      <c r="AR139" s="167"/>
      <c r="AS139" s="167"/>
      <c r="AT139" s="167"/>
      <c r="AU139" s="167"/>
      <c r="AV139" s="172"/>
      <c r="AW139" s="167"/>
      <c r="AX139" s="167"/>
      <c r="AY139" s="167"/>
      <c r="AZ139" s="173"/>
      <c r="BA139" s="167"/>
      <c r="BB139" s="167"/>
      <c r="BC139" s="167"/>
      <c r="BD139" s="167"/>
      <c r="BE139" s="167"/>
      <c r="BF139" s="172"/>
      <c r="BG139" s="167"/>
      <c r="BH139" s="167"/>
      <c r="BI139" s="167"/>
      <c r="BJ139" s="173"/>
      <c r="BK139" s="167"/>
      <c r="BL139" s="167"/>
      <c r="BM139" s="167"/>
      <c r="BN139" s="167"/>
      <c r="BO139" s="167"/>
      <c r="BP139" s="172"/>
      <c r="BQ139" s="167"/>
      <c r="BR139" s="167"/>
      <c r="BS139" s="167"/>
      <c r="BT139" s="167"/>
      <c r="BU139" s="177"/>
    </row>
    <row r="140" spans="1:73" ht="42" customHeight="1" thickTop="1" thickBot="1">
      <c r="A140" s="228" t="s">
        <v>488</v>
      </c>
      <c r="B140" s="195" t="s">
        <v>457</v>
      </c>
      <c r="C140" s="235"/>
      <c r="D140" s="215">
        <f>SDGｓマトリクス!AL142</f>
        <v>0</v>
      </c>
      <c r="E140" s="215">
        <f>SDGｓマトリクス!AM142</f>
        <v>0</v>
      </c>
      <c r="F140" s="215">
        <f>SDGｓマトリクス!AN142</f>
        <v>0</v>
      </c>
      <c r="G140" s="215">
        <f>SDGｓマトリクス!AO142</f>
        <v>0</v>
      </c>
      <c r="H140" s="215">
        <f>SDGｓマトリクス!AP142</f>
        <v>0</v>
      </c>
      <c r="I140" s="215">
        <f>SDGｓマトリクス!AQ142</f>
        <v>0</v>
      </c>
      <c r="J140" s="215">
        <f>SDGｓマトリクス!AR142</f>
        <v>0</v>
      </c>
      <c r="K140" s="215">
        <f>SDGｓマトリクス!AS142</f>
        <v>0</v>
      </c>
      <c r="L140" s="215">
        <f>SDGｓマトリクス!AT142</f>
        <v>0</v>
      </c>
      <c r="M140" s="215">
        <f>SDGｓマトリクス!AU142</f>
        <v>0</v>
      </c>
      <c r="N140" s="215">
        <f>SDGｓマトリクス!AV142</f>
        <v>0</v>
      </c>
      <c r="O140" s="215">
        <f>SDGｓマトリクス!AW142</f>
        <v>0</v>
      </c>
      <c r="P140" s="215">
        <f>SDGｓマトリクス!AX142</f>
        <v>0</v>
      </c>
      <c r="Q140" s="215">
        <f>SDGｓマトリクス!AY142</f>
        <v>0</v>
      </c>
      <c r="R140" s="215">
        <f>SDGｓマトリクス!AZ142</f>
        <v>0</v>
      </c>
      <c r="S140" s="215">
        <f>SDGｓマトリクス!BA142</f>
        <v>0</v>
      </c>
      <c r="T140" s="215">
        <f>SDGｓマトリクス!BB142</f>
        <v>0</v>
      </c>
      <c r="U140" s="223">
        <f>SDGｓマトリクス!AI142</f>
        <v>0</v>
      </c>
      <c r="V140" s="178"/>
      <c r="W140" s="167"/>
      <c r="X140" s="167"/>
      <c r="Y140" s="167"/>
      <c r="Z140" s="167"/>
      <c r="AA140" s="167"/>
      <c r="AB140" s="172"/>
      <c r="AC140" s="167"/>
      <c r="AD140" s="167"/>
      <c r="AE140" s="167"/>
      <c r="AF140" s="173"/>
      <c r="AG140" s="167"/>
      <c r="AH140" s="167"/>
      <c r="AI140" s="167"/>
      <c r="AJ140" s="167"/>
      <c r="AK140" s="167"/>
      <c r="AL140" s="172"/>
      <c r="AM140" s="167"/>
      <c r="AN140" s="167"/>
      <c r="AO140" s="167"/>
      <c r="AP140" s="173"/>
      <c r="AQ140" s="167"/>
      <c r="AR140" s="167"/>
      <c r="AS140" s="167"/>
      <c r="AT140" s="167"/>
      <c r="AU140" s="167"/>
      <c r="AV140" s="172"/>
      <c r="AW140" s="167"/>
      <c r="AX140" s="167"/>
      <c r="AY140" s="167"/>
      <c r="AZ140" s="173"/>
      <c r="BA140" s="167"/>
      <c r="BB140" s="167"/>
      <c r="BC140" s="167"/>
      <c r="BD140" s="167"/>
      <c r="BE140" s="167"/>
      <c r="BF140" s="172"/>
      <c r="BG140" s="167"/>
      <c r="BH140" s="167"/>
      <c r="BI140" s="167"/>
      <c r="BJ140" s="173"/>
      <c r="BK140" s="167"/>
      <c r="BL140" s="167"/>
      <c r="BM140" s="167"/>
      <c r="BN140" s="167"/>
      <c r="BO140" s="167"/>
      <c r="BP140" s="172"/>
      <c r="BQ140" s="167"/>
      <c r="BR140" s="167"/>
      <c r="BS140" s="167"/>
      <c r="BT140" s="167"/>
      <c r="BU140" s="197"/>
    </row>
    <row r="141" spans="1:73" ht="15" hidden="1" customHeight="1">
      <c r="A141" s="180"/>
      <c r="B141" s="195"/>
      <c r="C141" s="235" t="s">
        <v>79</v>
      </c>
      <c r="D141" s="216"/>
      <c r="E141" s="216"/>
      <c r="F141" s="216"/>
      <c r="G141" s="216"/>
      <c r="H141" s="216"/>
      <c r="I141" s="216"/>
      <c r="J141" s="216"/>
      <c r="K141" s="216"/>
      <c r="L141" s="216"/>
      <c r="M141" s="216"/>
      <c r="N141" s="216"/>
      <c r="O141" s="216"/>
      <c r="P141" s="216"/>
      <c r="Q141" s="216"/>
      <c r="R141" s="216"/>
      <c r="S141" s="216"/>
      <c r="T141" s="216"/>
      <c r="U141" s="223"/>
      <c r="V141" s="178"/>
      <c r="W141" s="167"/>
      <c r="X141" s="167"/>
      <c r="Y141" s="167"/>
      <c r="Z141" s="167"/>
      <c r="AA141" s="167"/>
      <c r="AB141" s="172"/>
      <c r="AC141" s="167"/>
      <c r="AD141" s="167"/>
      <c r="AE141" s="167"/>
      <c r="AF141" s="173"/>
      <c r="AG141" s="167"/>
      <c r="AH141" s="167"/>
      <c r="AI141" s="167"/>
      <c r="AJ141" s="167"/>
      <c r="AK141" s="167"/>
      <c r="AL141" s="172"/>
      <c r="AM141" s="167"/>
      <c r="AN141" s="167"/>
      <c r="AO141" s="167"/>
      <c r="AP141" s="173"/>
      <c r="AQ141" s="167"/>
      <c r="AR141" s="167"/>
      <c r="AS141" s="167"/>
      <c r="AT141" s="167"/>
      <c r="AU141" s="167"/>
      <c r="AV141" s="172"/>
      <c r="AW141" s="167"/>
      <c r="AX141" s="167"/>
      <c r="AY141" s="167"/>
      <c r="AZ141" s="173"/>
      <c r="BA141" s="167"/>
      <c r="BB141" s="167"/>
      <c r="BC141" s="167"/>
      <c r="BD141" s="167"/>
      <c r="BE141" s="167"/>
      <c r="BF141" s="172"/>
      <c r="BG141" s="167"/>
      <c r="BH141" s="167"/>
      <c r="BI141" s="167"/>
      <c r="BJ141" s="173"/>
      <c r="BK141" s="167"/>
      <c r="BL141" s="167"/>
      <c r="BM141" s="167"/>
      <c r="BN141" s="167"/>
      <c r="BO141" s="167"/>
      <c r="BP141" s="172"/>
      <c r="BQ141" s="167"/>
      <c r="BR141" s="167"/>
      <c r="BS141" s="167"/>
      <c r="BT141" s="167"/>
      <c r="BU141" s="177"/>
    </row>
    <row r="142" spans="1:73" ht="15" hidden="1" customHeight="1">
      <c r="A142" s="180"/>
      <c r="B142" s="195"/>
      <c r="C142" s="235" t="s">
        <v>80</v>
      </c>
      <c r="D142" s="216"/>
      <c r="E142" s="216"/>
      <c r="F142" s="216"/>
      <c r="G142" s="216"/>
      <c r="H142" s="216"/>
      <c r="I142" s="216"/>
      <c r="J142" s="216"/>
      <c r="K142" s="216"/>
      <c r="L142" s="216"/>
      <c r="M142" s="216"/>
      <c r="N142" s="216"/>
      <c r="O142" s="216"/>
      <c r="P142" s="216"/>
      <c r="Q142" s="216"/>
      <c r="R142" s="216"/>
      <c r="S142" s="216"/>
      <c r="T142" s="216"/>
      <c r="U142" s="223"/>
      <c r="V142" s="178"/>
      <c r="W142" s="167"/>
      <c r="X142" s="167"/>
      <c r="Y142" s="167"/>
      <c r="Z142" s="167"/>
      <c r="AA142" s="167"/>
      <c r="AB142" s="172"/>
      <c r="AC142" s="167"/>
      <c r="AD142" s="167"/>
      <c r="AE142" s="167"/>
      <c r="AF142" s="173"/>
      <c r="AG142" s="167"/>
      <c r="AH142" s="167"/>
      <c r="AI142" s="167"/>
      <c r="AJ142" s="167"/>
      <c r="AK142" s="167"/>
      <c r="AL142" s="172"/>
      <c r="AM142" s="167"/>
      <c r="AN142" s="167"/>
      <c r="AO142" s="167"/>
      <c r="AP142" s="173"/>
      <c r="AQ142" s="167"/>
      <c r="AR142" s="167"/>
      <c r="AS142" s="167"/>
      <c r="AT142" s="167"/>
      <c r="AU142" s="167"/>
      <c r="AV142" s="172"/>
      <c r="AW142" s="167"/>
      <c r="AX142" s="167"/>
      <c r="AY142" s="167"/>
      <c r="AZ142" s="173"/>
      <c r="BA142" s="167"/>
      <c r="BB142" s="167"/>
      <c r="BC142" s="167"/>
      <c r="BD142" s="167"/>
      <c r="BE142" s="167"/>
      <c r="BF142" s="172"/>
      <c r="BG142" s="167"/>
      <c r="BH142" s="167"/>
      <c r="BI142" s="167"/>
      <c r="BJ142" s="173"/>
      <c r="BK142" s="167"/>
      <c r="BL142" s="167"/>
      <c r="BM142" s="167"/>
      <c r="BN142" s="167"/>
      <c r="BO142" s="167"/>
      <c r="BP142" s="172"/>
      <c r="BQ142" s="167"/>
      <c r="BR142" s="167"/>
      <c r="BS142" s="167"/>
      <c r="BT142" s="167"/>
      <c r="BU142" s="177"/>
    </row>
    <row r="143" spans="1:73" ht="15" hidden="1" customHeight="1">
      <c r="A143" s="180"/>
      <c r="B143" s="195"/>
      <c r="C143" s="235" t="s">
        <v>407</v>
      </c>
      <c r="D143" s="216"/>
      <c r="E143" s="216"/>
      <c r="F143" s="216"/>
      <c r="G143" s="216"/>
      <c r="H143" s="216"/>
      <c r="I143" s="216"/>
      <c r="J143" s="216"/>
      <c r="K143" s="216"/>
      <c r="L143" s="216"/>
      <c r="M143" s="216"/>
      <c r="N143" s="216"/>
      <c r="O143" s="216"/>
      <c r="P143" s="216"/>
      <c r="Q143" s="216"/>
      <c r="R143" s="216"/>
      <c r="S143" s="216"/>
      <c r="T143" s="216"/>
      <c r="U143" s="223"/>
      <c r="V143" s="178"/>
      <c r="W143" s="167"/>
      <c r="X143" s="167"/>
      <c r="Y143" s="167"/>
      <c r="Z143" s="167"/>
      <c r="AA143" s="167"/>
      <c r="AB143" s="172"/>
      <c r="AC143" s="167"/>
      <c r="AD143" s="167"/>
      <c r="AE143" s="167"/>
      <c r="AF143" s="173"/>
      <c r="AG143" s="167"/>
      <c r="AH143" s="167"/>
      <c r="AI143" s="167"/>
      <c r="AJ143" s="167"/>
      <c r="AK143" s="167"/>
      <c r="AL143" s="172"/>
      <c r="AM143" s="167"/>
      <c r="AN143" s="167"/>
      <c r="AO143" s="167"/>
      <c r="AP143" s="173"/>
      <c r="AQ143" s="167"/>
      <c r="AR143" s="167"/>
      <c r="AS143" s="167"/>
      <c r="AT143" s="167"/>
      <c r="AU143" s="167"/>
      <c r="AV143" s="172"/>
      <c r="AW143" s="167"/>
      <c r="AX143" s="167"/>
      <c r="AY143" s="167"/>
      <c r="AZ143" s="173"/>
      <c r="BA143" s="167"/>
      <c r="BB143" s="167"/>
      <c r="BC143" s="167"/>
      <c r="BD143" s="167"/>
      <c r="BE143" s="167"/>
      <c r="BF143" s="172"/>
      <c r="BG143" s="167"/>
      <c r="BH143" s="167"/>
      <c r="BI143" s="167"/>
      <c r="BJ143" s="173"/>
      <c r="BK143" s="167"/>
      <c r="BL143" s="167"/>
      <c r="BM143" s="167"/>
      <c r="BN143" s="167"/>
      <c r="BO143" s="167"/>
      <c r="BP143" s="172"/>
      <c r="BQ143" s="167"/>
      <c r="BR143" s="167"/>
      <c r="BS143" s="167"/>
      <c r="BT143" s="167"/>
      <c r="BU143" s="177"/>
    </row>
    <row r="144" spans="1:73" ht="42" customHeight="1" thickTop="1" thickBot="1">
      <c r="A144" s="180"/>
      <c r="B144" s="195" t="s">
        <v>458</v>
      </c>
      <c r="C144" s="235"/>
      <c r="D144" s="215">
        <f>SDGｓマトリクス!AL146</f>
        <v>0</v>
      </c>
      <c r="E144" s="215">
        <f>SDGｓマトリクス!AM146</f>
        <v>0</v>
      </c>
      <c r="F144" s="215">
        <f>SDGｓマトリクス!AN146</f>
        <v>0</v>
      </c>
      <c r="G144" s="215">
        <f>SDGｓマトリクス!AO146</f>
        <v>0</v>
      </c>
      <c r="H144" s="215">
        <f>SDGｓマトリクス!AP146</f>
        <v>0</v>
      </c>
      <c r="I144" s="215">
        <f>SDGｓマトリクス!AQ146</f>
        <v>0</v>
      </c>
      <c r="J144" s="215">
        <f>SDGｓマトリクス!AR146</f>
        <v>0</v>
      </c>
      <c r="K144" s="215">
        <f>SDGｓマトリクス!AS146</f>
        <v>0</v>
      </c>
      <c r="L144" s="215">
        <f>SDGｓマトリクス!AT146</f>
        <v>0</v>
      </c>
      <c r="M144" s="215">
        <f>SDGｓマトリクス!AU146</f>
        <v>0</v>
      </c>
      <c r="N144" s="215">
        <f>SDGｓマトリクス!AV146</f>
        <v>0</v>
      </c>
      <c r="O144" s="215">
        <f>SDGｓマトリクス!AW146</f>
        <v>0</v>
      </c>
      <c r="P144" s="215">
        <f>SDGｓマトリクス!AX146</f>
        <v>0</v>
      </c>
      <c r="Q144" s="215">
        <f>SDGｓマトリクス!AY146</f>
        <v>0</v>
      </c>
      <c r="R144" s="215">
        <f>SDGｓマトリクス!AZ146</f>
        <v>0</v>
      </c>
      <c r="S144" s="215">
        <f>SDGｓマトリクス!BA146</f>
        <v>0</v>
      </c>
      <c r="T144" s="215">
        <f>SDGｓマトリクス!BB146</f>
        <v>0</v>
      </c>
      <c r="U144" s="223">
        <f>SDGｓマトリクス!AI146</f>
        <v>0</v>
      </c>
      <c r="V144" s="178"/>
      <c r="W144" s="167"/>
      <c r="X144" s="167"/>
      <c r="Y144" s="167"/>
      <c r="Z144" s="167"/>
      <c r="AA144" s="167"/>
      <c r="AB144" s="172"/>
      <c r="AC144" s="167"/>
      <c r="AD144" s="167"/>
      <c r="AE144" s="167"/>
      <c r="AF144" s="173"/>
      <c r="AG144" s="167"/>
      <c r="AH144" s="167"/>
      <c r="AI144" s="167"/>
      <c r="AJ144" s="167"/>
      <c r="AK144" s="167"/>
      <c r="AL144" s="172"/>
      <c r="AM144" s="167"/>
      <c r="AN144" s="167"/>
      <c r="AO144" s="167"/>
      <c r="AP144" s="173"/>
      <c r="AQ144" s="167"/>
      <c r="AR144" s="167"/>
      <c r="AS144" s="167"/>
      <c r="AT144" s="167"/>
      <c r="AU144" s="167"/>
      <c r="AV144" s="172"/>
      <c r="AW144" s="167"/>
      <c r="AX144" s="167"/>
      <c r="AY144" s="167"/>
      <c r="AZ144" s="173"/>
      <c r="BA144" s="167"/>
      <c r="BB144" s="167"/>
      <c r="BC144" s="167"/>
      <c r="BD144" s="167"/>
      <c r="BE144" s="167"/>
      <c r="BF144" s="172"/>
      <c r="BG144" s="167"/>
      <c r="BH144" s="167"/>
      <c r="BI144" s="167"/>
      <c r="BJ144" s="173"/>
      <c r="BK144" s="167"/>
      <c r="BL144" s="167"/>
      <c r="BM144" s="167"/>
      <c r="BN144" s="167"/>
      <c r="BO144" s="167"/>
      <c r="BP144" s="172"/>
      <c r="BQ144" s="167"/>
      <c r="BR144" s="167"/>
      <c r="BS144" s="167"/>
      <c r="BT144" s="167"/>
      <c r="BU144" s="177"/>
    </row>
    <row r="145" spans="1:73" ht="15" hidden="1" customHeight="1">
      <c r="A145" s="180"/>
      <c r="B145" s="195"/>
      <c r="C145" s="235" t="s">
        <v>81</v>
      </c>
      <c r="D145" s="216"/>
      <c r="E145" s="216"/>
      <c r="F145" s="216"/>
      <c r="G145" s="216"/>
      <c r="H145" s="216"/>
      <c r="I145" s="216"/>
      <c r="J145" s="216"/>
      <c r="K145" s="216"/>
      <c r="L145" s="216"/>
      <c r="M145" s="216"/>
      <c r="N145" s="216"/>
      <c r="O145" s="216"/>
      <c r="P145" s="216"/>
      <c r="Q145" s="216"/>
      <c r="R145" s="216"/>
      <c r="S145" s="216"/>
      <c r="T145" s="216"/>
      <c r="U145" s="223"/>
      <c r="V145" s="178"/>
      <c r="W145" s="167"/>
      <c r="X145" s="167"/>
      <c r="Y145" s="167"/>
      <c r="Z145" s="167"/>
      <c r="AA145" s="167"/>
      <c r="AB145" s="172"/>
      <c r="AC145" s="167"/>
      <c r="AD145" s="167"/>
      <c r="AE145" s="167"/>
      <c r="AF145" s="173"/>
      <c r="AG145" s="167"/>
      <c r="AH145" s="167"/>
      <c r="AI145" s="167"/>
      <c r="AJ145" s="167"/>
      <c r="AK145" s="167"/>
      <c r="AL145" s="172"/>
      <c r="AM145" s="167"/>
      <c r="AN145" s="167"/>
      <c r="AO145" s="167"/>
      <c r="AP145" s="173"/>
      <c r="AQ145" s="167"/>
      <c r="AR145" s="167"/>
      <c r="AS145" s="167"/>
      <c r="AT145" s="167"/>
      <c r="AU145" s="167"/>
      <c r="AV145" s="172"/>
      <c r="AW145" s="167"/>
      <c r="AX145" s="167"/>
      <c r="AY145" s="167"/>
      <c r="AZ145" s="173"/>
      <c r="BA145" s="167"/>
      <c r="BB145" s="167"/>
      <c r="BC145" s="167"/>
      <c r="BD145" s="167"/>
      <c r="BE145" s="167"/>
      <c r="BF145" s="172"/>
      <c r="BG145" s="167"/>
      <c r="BH145" s="167"/>
      <c r="BI145" s="167"/>
      <c r="BJ145" s="173"/>
      <c r="BK145" s="167"/>
      <c r="BL145" s="167"/>
      <c r="BM145" s="167"/>
      <c r="BN145" s="167"/>
      <c r="BO145" s="167"/>
      <c r="BP145" s="172"/>
      <c r="BQ145" s="167"/>
      <c r="BR145" s="167"/>
      <c r="BS145" s="167"/>
      <c r="BT145" s="167"/>
      <c r="BU145" s="177"/>
    </row>
    <row r="146" spans="1:73" ht="15" hidden="1" customHeight="1">
      <c r="A146" s="180"/>
      <c r="B146" s="195"/>
      <c r="C146" s="235" t="s">
        <v>82</v>
      </c>
      <c r="D146" s="216"/>
      <c r="E146" s="216"/>
      <c r="F146" s="216"/>
      <c r="G146" s="216"/>
      <c r="H146" s="216"/>
      <c r="I146" s="216"/>
      <c r="J146" s="216"/>
      <c r="K146" s="216"/>
      <c r="L146" s="216"/>
      <c r="M146" s="216"/>
      <c r="N146" s="216"/>
      <c r="O146" s="216"/>
      <c r="P146" s="216"/>
      <c r="Q146" s="216"/>
      <c r="R146" s="216"/>
      <c r="S146" s="216"/>
      <c r="T146" s="216"/>
      <c r="U146" s="223"/>
      <c r="V146" s="178"/>
      <c r="W146" s="167"/>
      <c r="X146" s="167"/>
      <c r="Y146" s="167"/>
      <c r="Z146" s="167"/>
      <c r="AA146" s="167"/>
      <c r="AB146" s="172"/>
      <c r="AC146" s="167"/>
      <c r="AD146" s="167"/>
      <c r="AE146" s="167"/>
      <c r="AF146" s="173"/>
      <c r="AG146" s="167"/>
      <c r="AH146" s="167"/>
      <c r="AI146" s="167"/>
      <c r="AJ146" s="167"/>
      <c r="AK146" s="167"/>
      <c r="AL146" s="172"/>
      <c r="AM146" s="167"/>
      <c r="AN146" s="167"/>
      <c r="AO146" s="167"/>
      <c r="AP146" s="173"/>
      <c r="AQ146" s="167"/>
      <c r="AR146" s="167"/>
      <c r="AS146" s="167"/>
      <c r="AT146" s="167"/>
      <c r="AU146" s="167"/>
      <c r="AV146" s="172"/>
      <c r="AW146" s="167"/>
      <c r="AX146" s="167"/>
      <c r="AY146" s="167"/>
      <c r="AZ146" s="173"/>
      <c r="BA146" s="167"/>
      <c r="BB146" s="167"/>
      <c r="BC146" s="167"/>
      <c r="BD146" s="167"/>
      <c r="BE146" s="167"/>
      <c r="BF146" s="172"/>
      <c r="BG146" s="167"/>
      <c r="BH146" s="167"/>
      <c r="BI146" s="167"/>
      <c r="BJ146" s="173"/>
      <c r="BK146" s="167"/>
      <c r="BL146" s="167"/>
      <c r="BM146" s="167"/>
      <c r="BN146" s="167"/>
      <c r="BO146" s="167"/>
      <c r="BP146" s="172"/>
      <c r="BQ146" s="167"/>
      <c r="BR146" s="167"/>
      <c r="BS146" s="167"/>
      <c r="BT146" s="167"/>
      <c r="BU146" s="177"/>
    </row>
    <row r="147" spans="1:73" ht="15" hidden="1" customHeight="1">
      <c r="A147" s="180"/>
      <c r="B147" s="195"/>
      <c r="C147" s="235" t="s">
        <v>83</v>
      </c>
      <c r="D147" s="216"/>
      <c r="E147" s="216"/>
      <c r="F147" s="216"/>
      <c r="G147" s="216"/>
      <c r="H147" s="216"/>
      <c r="I147" s="216"/>
      <c r="J147" s="216"/>
      <c r="K147" s="216"/>
      <c r="L147" s="216"/>
      <c r="M147" s="216"/>
      <c r="N147" s="216"/>
      <c r="O147" s="216"/>
      <c r="P147" s="216"/>
      <c r="Q147" s="216"/>
      <c r="R147" s="216"/>
      <c r="S147" s="216"/>
      <c r="T147" s="216"/>
      <c r="U147" s="223"/>
      <c r="V147" s="178"/>
      <c r="W147" s="167"/>
      <c r="X147" s="167"/>
      <c r="Y147" s="167"/>
      <c r="Z147" s="167"/>
      <c r="AA147" s="167"/>
      <c r="AB147" s="172"/>
      <c r="AC147" s="167"/>
      <c r="AD147" s="167"/>
      <c r="AE147" s="167"/>
      <c r="AF147" s="173"/>
      <c r="AG147" s="167"/>
      <c r="AH147" s="167"/>
      <c r="AI147" s="167"/>
      <c r="AJ147" s="167"/>
      <c r="AK147" s="167"/>
      <c r="AL147" s="172"/>
      <c r="AM147" s="167"/>
      <c r="AN147" s="167"/>
      <c r="AO147" s="167"/>
      <c r="AP147" s="173"/>
      <c r="AQ147" s="167"/>
      <c r="AR147" s="167"/>
      <c r="AS147" s="167"/>
      <c r="AT147" s="167"/>
      <c r="AU147" s="167"/>
      <c r="AV147" s="172"/>
      <c r="AW147" s="167"/>
      <c r="AX147" s="167"/>
      <c r="AY147" s="167"/>
      <c r="AZ147" s="173"/>
      <c r="BA147" s="167"/>
      <c r="BB147" s="167"/>
      <c r="BC147" s="167"/>
      <c r="BD147" s="167"/>
      <c r="BE147" s="167"/>
      <c r="BF147" s="172"/>
      <c r="BG147" s="167"/>
      <c r="BH147" s="167"/>
      <c r="BI147" s="167"/>
      <c r="BJ147" s="173"/>
      <c r="BK147" s="167"/>
      <c r="BL147" s="167"/>
      <c r="BM147" s="167"/>
      <c r="BN147" s="167"/>
      <c r="BO147" s="167"/>
      <c r="BP147" s="172"/>
      <c r="BQ147" s="167"/>
      <c r="BR147" s="167"/>
      <c r="BS147" s="167"/>
      <c r="BT147" s="167"/>
      <c r="BU147" s="177"/>
    </row>
    <row r="148" spans="1:73" ht="42" customHeight="1" thickTop="1" thickBot="1">
      <c r="A148" s="180"/>
      <c r="B148" s="195" t="s">
        <v>459</v>
      </c>
      <c r="C148" s="235"/>
      <c r="D148" s="215">
        <f>SDGｓマトリクス!AL148</f>
        <v>0</v>
      </c>
      <c r="E148" s="215">
        <f>SDGｓマトリクス!AM148</f>
        <v>0</v>
      </c>
      <c r="F148" s="215">
        <f>SDGｓマトリクス!AN148</f>
        <v>0</v>
      </c>
      <c r="G148" s="215">
        <f>SDGｓマトリクス!AO148</f>
        <v>0</v>
      </c>
      <c r="H148" s="215">
        <f>SDGｓマトリクス!AP148</f>
        <v>0</v>
      </c>
      <c r="I148" s="215">
        <f>SDGｓマトリクス!AQ148</f>
        <v>0</v>
      </c>
      <c r="J148" s="215">
        <f>SDGｓマトリクス!AR148</f>
        <v>0</v>
      </c>
      <c r="K148" s="215">
        <f>SDGｓマトリクス!AS148</f>
        <v>0</v>
      </c>
      <c r="L148" s="215">
        <f>SDGｓマトリクス!AT148</f>
        <v>0</v>
      </c>
      <c r="M148" s="215">
        <f>SDGｓマトリクス!AU148</f>
        <v>0</v>
      </c>
      <c r="N148" s="215">
        <f>SDGｓマトリクス!AV148</f>
        <v>0</v>
      </c>
      <c r="O148" s="215">
        <f>SDGｓマトリクス!AW148</f>
        <v>0</v>
      </c>
      <c r="P148" s="215">
        <f>SDGｓマトリクス!AX148</f>
        <v>0</v>
      </c>
      <c r="Q148" s="215">
        <f>SDGｓマトリクス!AY148</f>
        <v>0</v>
      </c>
      <c r="R148" s="215">
        <f>SDGｓマトリクス!AZ148</f>
        <v>0</v>
      </c>
      <c r="S148" s="215">
        <f>SDGｓマトリクス!BA148</f>
        <v>0</v>
      </c>
      <c r="T148" s="215">
        <f>SDGｓマトリクス!BB148</f>
        <v>0</v>
      </c>
      <c r="U148" s="223">
        <f>SDGｓマトリクス!AI148</f>
        <v>0</v>
      </c>
      <c r="V148" s="178"/>
      <c r="W148" s="167"/>
      <c r="X148" s="167"/>
      <c r="Y148" s="167"/>
      <c r="Z148" s="167"/>
      <c r="AA148" s="167"/>
      <c r="AB148" s="172"/>
      <c r="AC148" s="167"/>
      <c r="AD148" s="167"/>
      <c r="AE148" s="167"/>
      <c r="AF148" s="173"/>
      <c r="AG148" s="167"/>
      <c r="AH148" s="167"/>
      <c r="AI148" s="167"/>
      <c r="AJ148" s="167"/>
      <c r="AK148" s="167"/>
      <c r="AL148" s="172"/>
      <c r="AM148" s="167"/>
      <c r="AN148" s="167"/>
      <c r="AO148" s="167"/>
      <c r="AP148" s="173"/>
      <c r="AQ148" s="167"/>
      <c r="AR148" s="167"/>
      <c r="AS148" s="167"/>
      <c r="AT148" s="167"/>
      <c r="AU148" s="167"/>
      <c r="AV148" s="172"/>
      <c r="AW148" s="167"/>
      <c r="AX148" s="167"/>
      <c r="AY148" s="167"/>
      <c r="AZ148" s="173"/>
      <c r="BA148" s="167"/>
      <c r="BB148" s="167"/>
      <c r="BC148" s="167"/>
      <c r="BD148" s="167"/>
      <c r="BE148" s="167"/>
      <c r="BF148" s="172"/>
      <c r="BG148" s="167"/>
      <c r="BH148" s="167"/>
      <c r="BI148" s="167"/>
      <c r="BJ148" s="173"/>
      <c r="BK148" s="167"/>
      <c r="BL148" s="167"/>
      <c r="BM148" s="167"/>
      <c r="BN148" s="167"/>
      <c r="BO148" s="167"/>
      <c r="BP148" s="172"/>
      <c r="BQ148" s="167"/>
      <c r="BR148" s="167"/>
      <c r="BS148" s="167"/>
      <c r="BT148" s="167"/>
      <c r="BU148" s="177"/>
    </row>
    <row r="149" spans="1:73" ht="15" hidden="1" customHeight="1">
      <c r="A149" s="180"/>
      <c r="B149" s="195"/>
      <c r="C149" s="235" t="s">
        <v>84</v>
      </c>
      <c r="D149" s="216"/>
      <c r="E149" s="216"/>
      <c r="F149" s="216"/>
      <c r="G149" s="216"/>
      <c r="H149" s="216"/>
      <c r="I149" s="216"/>
      <c r="J149" s="216"/>
      <c r="K149" s="216"/>
      <c r="L149" s="216"/>
      <c r="M149" s="216"/>
      <c r="N149" s="216"/>
      <c r="O149" s="216"/>
      <c r="P149" s="216"/>
      <c r="Q149" s="216"/>
      <c r="R149" s="216"/>
      <c r="S149" s="216"/>
      <c r="T149" s="216"/>
      <c r="U149" s="223"/>
      <c r="V149" s="178"/>
      <c r="W149" s="167"/>
      <c r="X149" s="167"/>
      <c r="Y149" s="167"/>
      <c r="Z149" s="167"/>
      <c r="AA149" s="167"/>
      <c r="AB149" s="172"/>
      <c r="AC149" s="167"/>
      <c r="AD149" s="167"/>
      <c r="AE149" s="167"/>
      <c r="AF149" s="173"/>
      <c r="AG149" s="167"/>
      <c r="AH149" s="167"/>
      <c r="AI149" s="167"/>
      <c r="AJ149" s="167"/>
      <c r="AK149" s="167"/>
      <c r="AL149" s="172"/>
      <c r="AM149" s="167"/>
      <c r="AN149" s="167"/>
      <c r="AO149" s="167"/>
      <c r="AP149" s="173"/>
      <c r="AQ149" s="167"/>
      <c r="AR149" s="167"/>
      <c r="AS149" s="167"/>
      <c r="AT149" s="167"/>
      <c r="AU149" s="167"/>
      <c r="AV149" s="172"/>
      <c r="AW149" s="167"/>
      <c r="AX149" s="167"/>
      <c r="AY149" s="167"/>
      <c r="AZ149" s="173"/>
      <c r="BA149" s="167"/>
      <c r="BB149" s="167"/>
      <c r="BC149" s="167"/>
      <c r="BD149" s="167"/>
      <c r="BE149" s="167"/>
      <c r="BF149" s="172"/>
      <c r="BG149" s="167"/>
      <c r="BH149" s="167"/>
      <c r="BI149" s="167"/>
      <c r="BJ149" s="173"/>
      <c r="BK149" s="167"/>
      <c r="BL149" s="167"/>
      <c r="BM149" s="167"/>
      <c r="BN149" s="167"/>
      <c r="BO149" s="167"/>
      <c r="BP149" s="172"/>
      <c r="BQ149" s="167"/>
      <c r="BR149" s="167"/>
      <c r="BS149" s="167"/>
      <c r="BT149" s="167"/>
      <c r="BU149" s="177"/>
    </row>
    <row r="150" spans="1:73" ht="42" customHeight="1" thickTop="1" thickBot="1">
      <c r="A150" s="180"/>
      <c r="B150" s="195" t="s">
        <v>460</v>
      </c>
      <c r="C150" s="235"/>
      <c r="D150" s="215">
        <f>SDGｓマトリクス!AL157</f>
        <v>0</v>
      </c>
      <c r="E150" s="215">
        <f>SDGｓマトリクス!AM157</f>
        <v>0</v>
      </c>
      <c r="F150" s="215">
        <f>SDGｓマトリクス!AN157</f>
        <v>0</v>
      </c>
      <c r="G150" s="215">
        <f>SDGｓマトリクス!AO157</f>
        <v>0</v>
      </c>
      <c r="H150" s="215">
        <f>SDGｓマトリクス!AP157</f>
        <v>0</v>
      </c>
      <c r="I150" s="215">
        <f>SDGｓマトリクス!AQ157</f>
        <v>0</v>
      </c>
      <c r="J150" s="215">
        <f>SDGｓマトリクス!AR157</f>
        <v>0</v>
      </c>
      <c r="K150" s="215">
        <f>SDGｓマトリクス!AS157</f>
        <v>0</v>
      </c>
      <c r="L150" s="215">
        <f>SDGｓマトリクス!AT157</f>
        <v>0</v>
      </c>
      <c r="M150" s="215">
        <f>SDGｓマトリクス!AU157</f>
        <v>0</v>
      </c>
      <c r="N150" s="215">
        <f>SDGｓマトリクス!AV157</f>
        <v>0</v>
      </c>
      <c r="O150" s="215">
        <f>SDGｓマトリクス!AW157</f>
        <v>0</v>
      </c>
      <c r="P150" s="215">
        <f>SDGｓマトリクス!AX157</f>
        <v>0</v>
      </c>
      <c r="Q150" s="215">
        <f>SDGｓマトリクス!AY157</f>
        <v>0</v>
      </c>
      <c r="R150" s="215">
        <f>SDGｓマトリクス!AZ157</f>
        <v>0</v>
      </c>
      <c r="S150" s="215">
        <f>SDGｓマトリクス!BA157</f>
        <v>0</v>
      </c>
      <c r="T150" s="215">
        <f>SDGｓマトリクス!BB157</f>
        <v>0</v>
      </c>
      <c r="U150" s="223">
        <f>SDGｓマトリクス!AI157</f>
        <v>0</v>
      </c>
      <c r="V150" s="178"/>
      <c r="W150" s="167"/>
      <c r="X150" s="167"/>
      <c r="Y150" s="167"/>
      <c r="Z150" s="167"/>
      <c r="AA150" s="167"/>
      <c r="AB150" s="172"/>
      <c r="AC150" s="167"/>
      <c r="AD150" s="167"/>
      <c r="AE150" s="167"/>
      <c r="AF150" s="173"/>
      <c r="AG150" s="167"/>
      <c r="AH150" s="167"/>
      <c r="AI150" s="167"/>
      <c r="AJ150" s="167"/>
      <c r="AK150" s="167"/>
      <c r="AL150" s="172"/>
      <c r="AM150" s="167"/>
      <c r="AN150" s="167"/>
      <c r="AO150" s="167"/>
      <c r="AP150" s="173"/>
      <c r="AQ150" s="167"/>
      <c r="AR150" s="167"/>
      <c r="AS150" s="167"/>
      <c r="AT150" s="167"/>
      <c r="AU150" s="167"/>
      <c r="AV150" s="172"/>
      <c r="AW150" s="167"/>
      <c r="AX150" s="167"/>
      <c r="AY150" s="167"/>
      <c r="AZ150" s="173"/>
      <c r="BA150" s="167"/>
      <c r="BB150" s="167"/>
      <c r="BC150" s="167"/>
      <c r="BD150" s="167"/>
      <c r="BE150" s="167"/>
      <c r="BF150" s="172"/>
      <c r="BG150" s="167"/>
      <c r="BH150" s="167"/>
      <c r="BI150" s="167"/>
      <c r="BJ150" s="173"/>
      <c r="BK150" s="167"/>
      <c r="BL150" s="167"/>
      <c r="BM150" s="167"/>
      <c r="BN150" s="167"/>
      <c r="BO150" s="167"/>
      <c r="BP150" s="172"/>
      <c r="BQ150" s="167"/>
      <c r="BR150" s="167"/>
      <c r="BS150" s="167"/>
      <c r="BT150" s="167"/>
      <c r="BU150" s="177"/>
    </row>
    <row r="151" spans="1:73" ht="15" hidden="1" customHeight="1">
      <c r="A151" s="180"/>
      <c r="B151" s="195"/>
      <c r="C151" s="235" t="s">
        <v>85</v>
      </c>
      <c r="D151" s="216"/>
      <c r="E151" s="216"/>
      <c r="F151" s="216"/>
      <c r="G151" s="216"/>
      <c r="H151" s="216"/>
      <c r="I151" s="216"/>
      <c r="J151" s="216"/>
      <c r="K151" s="216"/>
      <c r="L151" s="216"/>
      <c r="M151" s="216"/>
      <c r="N151" s="216"/>
      <c r="O151" s="216"/>
      <c r="P151" s="216"/>
      <c r="Q151" s="216"/>
      <c r="R151" s="216"/>
      <c r="S151" s="216"/>
      <c r="T151" s="216"/>
      <c r="U151" s="223"/>
      <c r="V151" s="178"/>
      <c r="W151" s="167"/>
      <c r="X151" s="167"/>
      <c r="Y151" s="167"/>
      <c r="Z151" s="167"/>
      <c r="AA151" s="167"/>
      <c r="AB151" s="172"/>
      <c r="AC151" s="167"/>
      <c r="AD151" s="167"/>
      <c r="AE151" s="167"/>
      <c r="AF151" s="173"/>
      <c r="AG151" s="167"/>
      <c r="AH151" s="167"/>
      <c r="AI151" s="167"/>
      <c r="AJ151" s="167"/>
      <c r="AK151" s="167"/>
      <c r="AL151" s="172"/>
      <c r="AM151" s="167"/>
      <c r="AN151" s="167"/>
      <c r="AO151" s="167"/>
      <c r="AP151" s="173"/>
      <c r="AQ151" s="167"/>
      <c r="AR151" s="167"/>
      <c r="AS151" s="167"/>
      <c r="AT151" s="167"/>
      <c r="AU151" s="167"/>
      <c r="AV151" s="172"/>
      <c r="AW151" s="167"/>
      <c r="AX151" s="167"/>
      <c r="AY151" s="167"/>
      <c r="AZ151" s="173"/>
      <c r="BA151" s="167"/>
      <c r="BB151" s="167"/>
      <c r="BC151" s="167"/>
      <c r="BD151" s="167"/>
      <c r="BE151" s="167"/>
      <c r="BF151" s="172"/>
      <c r="BG151" s="167"/>
      <c r="BH151" s="167"/>
      <c r="BI151" s="167"/>
      <c r="BJ151" s="173"/>
      <c r="BK151" s="167"/>
      <c r="BL151" s="167"/>
      <c r="BM151" s="167"/>
      <c r="BN151" s="167"/>
      <c r="BO151" s="167"/>
      <c r="BP151" s="172"/>
      <c r="BQ151" s="167"/>
      <c r="BR151" s="167"/>
      <c r="BS151" s="167"/>
      <c r="BT151" s="167"/>
      <c r="BU151" s="177"/>
    </row>
    <row r="152" spans="1:73" ht="15" hidden="1" customHeight="1">
      <c r="A152" s="180"/>
      <c r="B152" s="195"/>
      <c r="C152" s="235" t="s">
        <v>86</v>
      </c>
      <c r="D152" s="216"/>
      <c r="E152" s="216"/>
      <c r="F152" s="216"/>
      <c r="G152" s="216"/>
      <c r="H152" s="216"/>
      <c r="I152" s="216"/>
      <c r="J152" s="216"/>
      <c r="K152" s="216"/>
      <c r="L152" s="216"/>
      <c r="M152" s="216"/>
      <c r="N152" s="216"/>
      <c r="O152" s="216"/>
      <c r="P152" s="216"/>
      <c r="Q152" s="216"/>
      <c r="R152" s="216"/>
      <c r="S152" s="216"/>
      <c r="T152" s="216"/>
      <c r="U152" s="223"/>
      <c r="V152" s="178"/>
      <c r="W152" s="167"/>
      <c r="X152" s="167"/>
      <c r="Y152" s="167"/>
      <c r="Z152" s="167"/>
      <c r="AA152" s="167"/>
      <c r="AB152" s="172"/>
      <c r="AC152" s="167"/>
      <c r="AD152" s="167"/>
      <c r="AE152" s="167"/>
      <c r="AF152" s="173"/>
      <c r="AG152" s="167"/>
      <c r="AH152" s="167"/>
      <c r="AI152" s="167"/>
      <c r="AJ152" s="167"/>
      <c r="AK152" s="167"/>
      <c r="AL152" s="172"/>
      <c r="AM152" s="167"/>
      <c r="AN152" s="167"/>
      <c r="AO152" s="167"/>
      <c r="AP152" s="173"/>
      <c r="AQ152" s="167"/>
      <c r="AR152" s="167"/>
      <c r="AS152" s="167"/>
      <c r="AT152" s="167"/>
      <c r="AU152" s="167"/>
      <c r="AV152" s="172"/>
      <c r="AW152" s="167"/>
      <c r="AX152" s="167"/>
      <c r="AY152" s="167"/>
      <c r="AZ152" s="173"/>
      <c r="BA152" s="167"/>
      <c r="BB152" s="167"/>
      <c r="BC152" s="167"/>
      <c r="BD152" s="167"/>
      <c r="BE152" s="167"/>
      <c r="BF152" s="172"/>
      <c r="BG152" s="167"/>
      <c r="BH152" s="167"/>
      <c r="BI152" s="167"/>
      <c r="BJ152" s="173"/>
      <c r="BK152" s="167"/>
      <c r="BL152" s="167"/>
      <c r="BM152" s="167"/>
      <c r="BN152" s="167"/>
      <c r="BO152" s="167"/>
      <c r="BP152" s="172"/>
      <c r="BQ152" s="167"/>
      <c r="BR152" s="167"/>
      <c r="BS152" s="167"/>
      <c r="BT152" s="167"/>
      <c r="BU152" s="177"/>
    </row>
    <row r="153" spans="1:73" ht="15" hidden="1" customHeight="1">
      <c r="A153" s="180"/>
      <c r="B153" s="195"/>
      <c r="C153" s="235" t="s">
        <v>87</v>
      </c>
      <c r="D153" s="216"/>
      <c r="E153" s="216"/>
      <c r="F153" s="216"/>
      <c r="G153" s="216"/>
      <c r="H153" s="216"/>
      <c r="I153" s="216"/>
      <c r="J153" s="216"/>
      <c r="K153" s="216"/>
      <c r="L153" s="216"/>
      <c r="M153" s="216"/>
      <c r="N153" s="216"/>
      <c r="O153" s="216"/>
      <c r="P153" s="216"/>
      <c r="Q153" s="216"/>
      <c r="R153" s="216"/>
      <c r="S153" s="216"/>
      <c r="T153" s="216"/>
      <c r="U153" s="223"/>
      <c r="V153" s="178"/>
      <c r="W153" s="167"/>
      <c r="X153" s="167"/>
      <c r="Y153" s="167"/>
      <c r="Z153" s="167"/>
      <c r="AA153" s="167"/>
      <c r="AB153" s="172"/>
      <c r="AC153" s="167"/>
      <c r="AD153" s="167"/>
      <c r="AE153" s="167"/>
      <c r="AF153" s="173"/>
      <c r="AG153" s="167"/>
      <c r="AH153" s="167"/>
      <c r="AI153" s="167"/>
      <c r="AJ153" s="167"/>
      <c r="AK153" s="167"/>
      <c r="AL153" s="172"/>
      <c r="AM153" s="167"/>
      <c r="AN153" s="167"/>
      <c r="AO153" s="167"/>
      <c r="AP153" s="173"/>
      <c r="AQ153" s="167"/>
      <c r="AR153" s="167"/>
      <c r="AS153" s="167"/>
      <c r="AT153" s="167"/>
      <c r="AU153" s="167"/>
      <c r="AV153" s="172"/>
      <c r="AW153" s="167"/>
      <c r="AX153" s="167"/>
      <c r="AY153" s="167"/>
      <c r="AZ153" s="173"/>
      <c r="BA153" s="167"/>
      <c r="BB153" s="167"/>
      <c r="BC153" s="167"/>
      <c r="BD153" s="167"/>
      <c r="BE153" s="167"/>
      <c r="BF153" s="172"/>
      <c r="BG153" s="167"/>
      <c r="BH153" s="167"/>
      <c r="BI153" s="167"/>
      <c r="BJ153" s="173"/>
      <c r="BK153" s="167"/>
      <c r="BL153" s="167"/>
      <c r="BM153" s="167"/>
      <c r="BN153" s="167"/>
      <c r="BO153" s="167"/>
      <c r="BP153" s="172"/>
      <c r="BQ153" s="167"/>
      <c r="BR153" s="167"/>
      <c r="BS153" s="167"/>
      <c r="BT153" s="167"/>
      <c r="BU153" s="177"/>
    </row>
    <row r="154" spans="1:73" ht="15" hidden="1" customHeight="1">
      <c r="A154" s="180"/>
      <c r="B154" s="195"/>
      <c r="C154" s="235" t="s">
        <v>88</v>
      </c>
      <c r="D154" s="216"/>
      <c r="E154" s="216"/>
      <c r="F154" s="216"/>
      <c r="G154" s="216"/>
      <c r="H154" s="216"/>
      <c r="I154" s="216"/>
      <c r="J154" s="216"/>
      <c r="K154" s="216"/>
      <c r="L154" s="216"/>
      <c r="M154" s="216"/>
      <c r="N154" s="216"/>
      <c r="O154" s="216"/>
      <c r="P154" s="216"/>
      <c r="Q154" s="216"/>
      <c r="R154" s="216"/>
      <c r="S154" s="216"/>
      <c r="T154" s="216"/>
      <c r="U154" s="223"/>
      <c r="V154" s="178"/>
      <c r="W154" s="167"/>
      <c r="X154" s="167"/>
      <c r="Y154" s="167"/>
      <c r="Z154" s="167"/>
      <c r="AA154" s="167"/>
      <c r="AB154" s="172"/>
      <c r="AC154" s="167"/>
      <c r="AD154" s="167"/>
      <c r="AE154" s="167"/>
      <c r="AF154" s="173"/>
      <c r="AG154" s="167"/>
      <c r="AH154" s="167"/>
      <c r="AI154" s="167"/>
      <c r="AJ154" s="167"/>
      <c r="AK154" s="167"/>
      <c r="AL154" s="172"/>
      <c r="AM154" s="167"/>
      <c r="AN154" s="167"/>
      <c r="AO154" s="167"/>
      <c r="AP154" s="173"/>
      <c r="AQ154" s="167"/>
      <c r="AR154" s="167"/>
      <c r="AS154" s="167"/>
      <c r="AT154" s="167"/>
      <c r="AU154" s="167"/>
      <c r="AV154" s="172"/>
      <c r="AW154" s="167"/>
      <c r="AX154" s="167"/>
      <c r="AY154" s="167"/>
      <c r="AZ154" s="173"/>
      <c r="BA154" s="167"/>
      <c r="BB154" s="167"/>
      <c r="BC154" s="167"/>
      <c r="BD154" s="167"/>
      <c r="BE154" s="167"/>
      <c r="BF154" s="172"/>
      <c r="BG154" s="167"/>
      <c r="BH154" s="167"/>
      <c r="BI154" s="167"/>
      <c r="BJ154" s="173"/>
      <c r="BK154" s="167"/>
      <c r="BL154" s="167"/>
      <c r="BM154" s="167"/>
      <c r="BN154" s="167"/>
      <c r="BO154" s="167"/>
      <c r="BP154" s="172"/>
      <c r="BQ154" s="167"/>
      <c r="BR154" s="167"/>
      <c r="BS154" s="167"/>
      <c r="BT154" s="167"/>
      <c r="BU154" s="177"/>
    </row>
    <row r="155" spans="1:73" ht="15" hidden="1" customHeight="1">
      <c r="A155" s="180"/>
      <c r="B155" s="195"/>
      <c r="C155" s="235" t="s">
        <v>89</v>
      </c>
      <c r="D155" s="216"/>
      <c r="E155" s="216"/>
      <c r="F155" s="216"/>
      <c r="G155" s="216"/>
      <c r="H155" s="216"/>
      <c r="I155" s="216"/>
      <c r="J155" s="216"/>
      <c r="K155" s="216"/>
      <c r="L155" s="216"/>
      <c r="M155" s="216"/>
      <c r="N155" s="216"/>
      <c r="O155" s="216"/>
      <c r="P155" s="216"/>
      <c r="Q155" s="216"/>
      <c r="R155" s="216"/>
      <c r="S155" s="216"/>
      <c r="T155" s="216"/>
      <c r="U155" s="223"/>
      <c r="V155" s="178"/>
      <c r="W155" s="167"/>
      <c r="X155" s="167"/>
      <c r="Y155" s="167"/>
      <c r="Z155" s="167"/>
      <c r="AA155" s="167"/>
      <c r="AB155" s="172"/>
      <c r="AC155" s="167"/>
      <c r="AD155" s="167"/>
      <c r="AE155" s="167"/>
      <c r="AF155" s="173"/>
      <c r="AG155" s="167"/>
      <c r="AH155" s="167"/>
      <c r="AI155" s="167"/>
      <c r="AJ155" s="167"/>
      <c r="AK155" s="167"/>
      <c r="AL155" s="172"/>
      <c r="AM155" s="167"/>
      <c r="AN155" s="167"/>
      <c r="AO155" s="167"/>
      <c r="AP155" s="173"/>
      <c r="AQ155" s="167"/>
      <c r="AR155" s="167"/>
      <c r="AS155" s="167"/>
      <c r="AT155" s="167"/>
      <c r="AU155" s="167"/>
      <c r="AV155" s="172"/>
      <c r="AW155" s="167"/>
      <c r="AX155" s="167"/>
      <c r="AY155" s="167"/>
      <c r="AZ155" s="173"/>
      <c r="BA155" s="167"/>
      <c r="BB155" s="167"/>
      <c r="BC155" s="167"/>
      <c r="BD155" s="167"/>
      <c r="BE155" s="167"/>
      <c r="BF155" s="172"/>
      <c r="BG155" s="167"/>
      <c r="BH155" s="167"/>
      <c r="BI155" s="167"/>
      <c r="BJ155" s="173"/>
      <c r="BK155" s="167"/>
      <c r="BL155" s="167"/>
      <c r="BM155" s="167"/>
      <c r="BN155" s="167"/>
      <c r="BO155" s="167"/>
      <c r="BP155" s="172"/>
      <c r="BQ155" s="167"/>
      <c r="BR155" s="167"/>
      <c r="BS155" s="167"/>
      <c r="BT155" s="167"/>
      <c r="BU155" s="177"/>
    </row>
    <row r="156" spans="1:73" ht="15" hidden="1" customHeight="1">
      <c r="A156" s="180"/>
      <c r="B156" s="195"/>
      <c r="C156" s="235" t="s">
        <v>90</v>
      </c>
      <c r="D156" s="216"/>
      <c r="E156" s="216"/>
      <c r="F156" s="216"/>
      <c r="G156" s="216"/>
      <c r="H156" s="216"/>
      <c r="I156" s="216"/>
      <c r="J156" s="216"/>
      <c r="K156" s="216"/>
      <c r="L156" s="216"/>
      <c r="M156" s="216"/>
      <c r="N156" s="216"/>
      <c r="O156" s="216"/>
      <c r="P156" s="216"/>
      <c r="Q156" s="216"/>
      <c r="R156" s="216"/>
      <c r="S156" s="216"/>
      <c r="T156" s="216"/>
      <c r="U156" s="223"/>
      <c r="V156" s="178"/>
      <c r="W156" s="167"/>
      <c r="X156" s="167"/>
      <c r="Y156" s="167"/>
      <c r="Z156" s="167"/>
      <c r="AA156" s="167"/>
      <c r="AB156" s="172"/>
      <c r="AC156" s="167"/>
      <c r="AD156" s="167"/>
      <c r="AE156" s="167"/>
      <c r="AF156" s="173"/>
      <c r="AG156" s="167"/>
      <c r="AH156" s="167"/>
      <c r="AI156" s="167"/>
      <c r="AJ156" s="167"/>
      <c r="AK156" s="167"/>
      <c r="AL156" s="172"/>
      <c r="AM156" s="167"/>
      <c r="AN156" s="167"/>
      <c r="AO156" s="167"/>
      <c r="AP156" s="173"/>
      <c r="AQ156" s="167"/>
      <c r="AR156" s="167"/>
      <c r="AS156" s="167"/>
      <c r="AT156" s="167"/>
      <c r="AU156" s="167"/>
      <c r="AV156" s="172"/>
      <c r="AW156" s="167"/>
      <c r="AX156" s="167"/>
      <c r="AY156" s="167"/>
      <c r="AZ156" s="173"/>
      <c r="BA156" s="167"/>
      <c r="BB156" s="167"/>
      <c r="BC156" s="167"/>
      <c r="BD156" s="167"/>
      <c r="BE156" s="167"/>
      <c r="BF156" s="172"/>
      <c r="BG156" s="167"/>
      <c r="BH156" s="167"/>
      <c r="BI156" s="167"/>
      <c r="BJ156" s="173"/>
      <c r="BK156" s="167"/>
      <c r="BL156" s="167"/>
      <c r="BM156" s="167"/>
      <c r="BN156" s="167"/>
      <c r="BO156" s="167"/>
      <c r="BP156" s="172"/>
      <c r="BQ156" s="167"/>
      <c r="BR156" s="167"/>
      <c r="BS156" s="167"/>
      <c r="BT156" s="167"/>
      <c r="BU156" s="177"/>
    </row>
    <row r="157" spans="1:73" ht="15" hidden="1" customHeight="1">
      <c r="A157" s="180"/>
      <c r="B157" s="195"/>
      <c r="C157" s="235" t="s">
        <v>91</v>
      </c>
      <c r="D157" s="216"/>
      <c r="E157" s="216"/>
      <c r="F157" s="216"/>
      <c r="G157" s="216"/>
      <c r="H157" s="216"/>
      <c r="I157" s="216"/>
      <c r="J157" s="216"/>
      <c r="K157" s="216"/>
      <c r="L157" s="216"/>
      <c r="M157" s="216"/>
      <c r="N157" s="216"/>
      <c r="O157" s="216"/>
      <c r="P157" s="216"/>
      <c r="Q157" s="216"/>
      <c r="R157" s="216"/>
      <c r="S157" s="216"/>
      <c r="T157" s="216"/>
      <c r="U157" s="223"/>
      <c r="V157" s="178"/>
      <c r="W157" s="167"/>
      <c r="X157" s="167"/>
      <c r="Y157" s="167"/>
      <c r="Z157" s="167"/>
      <c r="AA157" s="167"/>
      <c r="AB157" s="172"/>
      <c r="AC157" s="167"/>
      <c r="AD157" s="167"/>
      <c r="AE157" s="167"/>
      <c r="AF157" s="173"/>
      <c r="AG157" s="167"/>
      <c r="AH157" s="167"/>
      <c r="AI157" s="167"/>
      <c r="AJ157" s="167"/>
      <c r="AK157" s="167"/>
      <c r="AL157" s="172"/>
      <c r="AM157" s="167"/>
      <c r="AN157" s="167"/>
      <c r="AO157" s="167"/>
      <c r="AP157" s="173"/>
      <c r="AQ157" s="167"/>
      <c r="AR157" s="167"/>
      <c r="AS157" s="167"/>
      <c r="AT157" s="167"/>
      <c r="AU157" s="167"/>
      <c r="AV157" s="172"/>
      <c r="AW157" s="167"/>
      <c r="AX157" s="167"/>
      <c r="AY157" s="167"/>
      <c r="AZ157" s="173"/>
      <c r="BA157" s="167"/>
      <c r="BB157" s="167"/>
      <c r="BC157" s="167"/>
      <c r="BD157" s="167"/>
      <c r="BE157" s="167"/>
      <c r="BF157" s="172"/>
      <c r="BG157" s="167"/>
      <c r="BH157" s="167"/>
      <c r="BI157" s="167"/>
      <c r="BJ157" s="173"/>
      <c r="BK157" s="167"/>
      <c r="BL157" s="167"/>
      <c r="BM157" s="167"/>
      <c r="BN157" s="167"/>
      <c r="BO157" s="167"/>
      <c r="BP157" s="172"/>
      <c r="BQ157" s="167"/>
      <c r="BR157" s="167"/>
      <c r="BS157" s="167"/>
      <c r="BT157" s="167"/>
      <c r="BU157" s="177"/>
    </row>
    <row r="158" spans="1:73" ht="15" hidden="1" customHeight="1">
      <c r="A158" s="180"/>
      <c r="B158" s="195"/>
      <c r="C158" s="235" t="s">
        <v>92</v>
      </c>
      <c r="D158" s="216"/>
      <c r="E158" s="216"/>
      <c r="F158" s="216"/>
      <c r="G158" s="216"/>
      <c r="H158" s="216"/>
      <c r="I158" s="216"/>
      <c r="J158" s="216"/>
      <c r="K158" s="216"/>
      <c r="L158" s="216"/>
      <c r="M158" s="216"/>
      <c r="N158" s="216"/>
      <c r="O158" s="216"/>
      <c r="P158" s="216"/>
      <c r="Q158" s="216"/>
      <c r="R158" s="216"/>
      <c r="S158" s="216"/>
      <c r="T158" s="216"/>
      <c r="U158" s="223"/>
      <c r="V158" s="178"/>
      <c r="W158" s="167"/>
      <c r="X158" s="167"/>
      <c r="Y158" s="167"/>
      <c r="Z158" s="167"/>
      <c r="AA158" s="167"/>
      <c r="AB158" s="172"/>
      <c r="AC158" s="167"/>
      <c r="AD158" s="167"/>
      <c r="AE158" s="167"/>
      <c r="AF158" s="173"/>
      <c r="AG158" s="167"/>
      <c r="AH158" s="167"/>
      <c r="AI158" s="167"/>
      <c r="AJ158" s="167"/>
      <c r="AK158" s="167"/>
      <c r="AL158" s="172"/>
      <c r="AM158" s="167"/>
      <c r="AN158" s="167"/>
      <c r="AO158" s="167"/>
      <c r="AP158" s="173"/>
      <c r="AQ158" s="167"/>
      <c r="AR158" s="167"/>
      <c r="AS158" s="167"/>
      <c r="AT158" s="167"/>
      <c r="AU158" s="167"/>
      <c r="AV158" s="172"/>
      <c r="AW158" s="167"/>
      <c r="AX158" s="167"/>
      <c r="AY158" s="167"/>
      <c r="AZ158" s="173"/>
      <c r="BA158" s="167"/>
      <c r="BB158" s="167"/>
      <c r="BC158" s="167"/>
      <c r="BD158" s="167"/>
      <c r="BE158" s="167"/>
      <c r="BF158" s="172"/>
      <c r="BG158" s="167"/>
      <c r="BH158" s="167"/>
      <c r="BI158" s="167"/>
      <c r="BJ158" s="173"/>
      <c r="BK158" s="167"/>
      <c r="BL158" s="167"/>
      <c r="BM158" s="167"/>
      <c r="BN158" s="167"/>
      <c r="BO158" s="167"/>
      <c r="BP158" s="172"/>
      <c r="BQ158" s="167"/>
      <c r="BR158" s="167"/>
      <c r="BS158" s="167"/>
      <c r="BT158" s="167"/>
      <c r="BU158" s="177"/>
    </row>
    <row r="159" spans="1:73" ht="42" customHeight="1" thickTop="1" thickBot="1">
      <c r="A159" s="180"/>
      <c r="B159" s="195" t="s">
        <v>461</v>
      </c>
      <c r="C159" s="235"/>
      <c r="D159" s="215">
        <f>SDGｓマトリクス!AL161</f>
        <v>0</v>
      </c>
      <c r="E159" s="215">
        <f>SDGｓマトリクス!AM161</f>
        <v>0</v>
      </c>
      <c r="F159" s="215">
        <f>SDGｓマトリクス!AN161</f>
        <v>0</v>
      </c>
      <c r="G159" s="215">
        <f>SDGｓマトリクス!AO161</f>
        <v>0</v>
      </c>
      <c r="H159" s="215">
        <f>SDGｓマトリクス!AP161</f>
        <v>0</v>
      </c>
      <c r="I159" s="215">
        <f>SDGｓマトリクス!AQ161</f>
        <v>0</v>
      </c>
      <c r="J159" s="215">
        <f>SDGｓマトリクス!AR161</f>
        <v>0</v>
      </c>
      <c r="K159" s="215">
        <f>SDGｓマトリクス!AS161</f>
        <v>0</v>
      </c>
      <c r="L159" s="215">
        <f>SDGｓマトリクス!AT161</f>
        <v>0</v>
      </c>
      <c r="M159" s="215">
        <f>SDGｓマトリクス!AU161</f>
        <v>0</v>
      </c>
      <c r="N159" s="215">
        <f>SDGｓマトリクス!AV161</f>
        <v>0</v>
      </c>
      <c r="O159" s="215">
        <f>SDGｓマトリクス!AW161</f>
        <v>0</v>
      </c>
      <c r="P159" s="215">
        <f>SDGｓマトリクス!AX161</f>
        <v>0</v>
      </c>
      <c r="Q159" s="215">
        <f>SDGｓマトリクス!AY161</f>
        <v>0</v>
      </c>
      <c r="R159" s="215">
        <f>SDGｓマトリクス!AZ161</f>
        <v>0</v>
      </c>
      <c r="S159" s="215">
        <f>SDGｓマトリクス!BA161</f>
        <v>0</v>
      </c>
      <c r="T159" s="215">
        <f>SDGｓマトリクス!BB161</f>
        <v>0</v>
      </c>
      <c r="U159" s="223">
        <f>SDGｓマトリクス!AI161</f>
        <v>0</v>
      </c>
      <c r="V159" s="178"/>
      <c r="W159" s="167"/>
      <c r="X159" s="167"/>
      <c r="Y159" s="167"/>
      <c r="Z159" s="167"/>
      <c r="AA159" s="167"/>
      <c r="AB159" s="172"/>
      <c r="AC159" s="167"/>
      <c r="AD159" s="167"/>
      <c r="AE159" s="167"/>
      <c r="AF159" s="173"/>
      <c r="AG159" s="167"/>
      <c r="AH159" s="167"/>
      <c r="AI159" s="167"/>
      <c r="AJ159" s="167"/>
      <c r="AK159" s="167"/>
      <c r="AL159" s="172"/>
      <c r="AM159" s="167"/>
      <c r="AN159" s="167"/>
      <c r="AO159" s="167"/>
      <c r="AP159" s="173"/>
      <c r="AQ159" s="167"/>
      <c r="AR159" s="167"/>
      <c r="AS159" s="167"/>
      <c r="AT159" s="167"/>
      <c r="AU159" s="167"/>
      <c r="AV159" s="172"/>
      <c r="AW159" s="167"/>
      <c r="AX159" s="167"/>
      <c r="AY159" s="167"/>
      <c r="AZ159" s="173"/>
      <c r="BA159" s="167"/>
      <c r="BB159" s="167"/>
      <c r="BC159" s="167"/>
      <c r="BD159" s="167"/>
      <c r="BE159" s="167"/>
      <c r="BF159" s="172"/>
      <c r="BG159" s="167"/>
      <c r="BH159" s="167"/>
      <c r="BI159" s="167"/>
      <c r="BJ159" s="173"/>
      <c r="BK159" s="167"/>
      <c r="BL159" s="167"/>
      <c r="BM159" s="167"/>
      <c r="BN159" s="167"/>
      <c r="BO159" s="167"/>
      <c r="BP159" s="172"/>
      <c r="BQ159" s="167"/>
      <c r="BR159" s="167"/>
      <c r="BS159" s="167"/>
      <c r="BT159" s="167"/>
      <c r="BU159" s="177"/>
    </row>
    <row r="160" spans="1:73" ht="15" hidden="1" customHeight="1">
      <c r="A160" s="180"/>
      <c r="B160" s="195"/>
      <c r="C160" s="235" t="s">
        <v>93</v>
      </c>
      <c r="D160" s="216"/>
      <c r="E160" s="216"/>
      <c r="F160" s="216"/>
      <c r="G160" s="216"/>
      <c r="H160" s="216"/>
      <c r="I160" s="216"/>
      <c r="J160" s="216"/>
      <c r="K160" s="216"/>
      <c r="L160" s="216"/>
      <c r="M160" s="216"/>
      <c r="N160" s="216"/>
      <c r="O160" s="216"/>
      <c r="P160" s="216"/>
      <c r="Q160" s="216"/>
      <c r="R160" s="216"/>
      <c r="S160" s="216"/>
      <c r="T160" s="216"/>
      <c r="U160" s="223"/>
      <c r="V160" s="178"/>
      <c r="W160" s="167"/>
      <c r="X160" s="167"/>
      <c r="Y160" s="167"/>
      <c r="Z160" s="167"/>
      <c r="AA160" s="167"/>
      <c r="AB160" s="172"/>
      <c r="AC160" s="167"/>
      <c r="AD160" s="167"/>
      <c r="AE160" s="167"/>
      <c r="AF160" s="173"/>
      <c r="AG160" s="167"/>
      <c r="AH160" s="167"/>
      <c r="AI160" s="167"/>
      <c r="AJ160" s="167"/>
      <c r="AK160" s="167"/>
      <c r="AL160" s="172"/>
      <c r="AM160" s="167"/>
      <c r="AN160" s="167"/>
      <c r="AO160" s="167"/>
      <c r="AP160" s="173"/>
      <c r="AQ160" s="167"/>
      <c r="AR160" s="167"/>
      <c r="AS160" s="167"/>
      <c r="AT160" s="167"/>
      <c r="AU160" s="167"/>
      <c r="AV160" s="172"/>
      <c r="AW160" s="167"/>
      <c r="AX160" s="167"/>
      <c r="AY160" s="167"/>
      <c r="AZ160" s="173"/>
      <c r="BA160" s="167"/>
      <c r="BB160" s="167"/>
      <c r="BC160" s="167"/>
      <c r="BD160" s="167"/>
      <c r="BE160" s="167"/>
      <c r="BF160" s="172"/>
      <c r="BG160" s="167"/>
      <c r="BH160" s="167"/>
      <c r="BI160" s="167"/>
      <c r="BJ160" s="173"/>
      <c r="BK160" s="167"/>
      <c r="BL160" s="167"/>
      <c r="BM160" s="167"/>
      <c r="BN160" s="167"/>
      <c r="BO160" s="167"/>
      <c r="BP160" s="172"/>
      <c r="BQ160" s="167"/>
      <c r="BR160" s="167"/>
      <c r="BS160" s="167"/>
      <c r="BT160" s="167"/>
      <c r="BU160" s="177"/>
    </row>
    <row r="161" spans="1:73" ht="15" hidden="1" customHeight="1">
      <c r="A161" s="180"/>
      <c r="B161" s="195"/>
      <c r="C161" s="235" t="s">
        <v>94</v>
      </c>
      <c r="D161" s="216"/>
      <c r="E161" s="216"/>
      <c r="F161" s="216"/>
      <c r="G161" s="216"/>
      <c r="H161" s="216"/>
      <c r="I161" s="216"/>
      <c r="J161" s="216"/>
      <c r="K161" s="216"/>
      <c r="L161" s="216"/>
      <c r="M161" s="216"/>
      <c r="N161" s="216"/>
      <c r="O161" s="216"/>
      <c r="P161" s="216"/>
      <c r="Q161" s="216"/>
      <c r="R161" s="216"/>
      <c r="S161" s="216"/>
      <c r="T161" s="216"/>
      <c r="U161" s="223"/>
      <c r="V161" s="178"/>
      <c r="W161" s="167"/>
      <c r="X161" s="167"/>
      <c r="Y161" s="167"/>
      <c r="Z161" s="167"/>
      <c r="AA161" s="167"/>
      <c r="AB161" s="172"/>
      <c r="AC161" s="167"/>
      <c r="AD161" s="167"/>
      <c r="AE161" s="167"/>
      <c r="AF161" s="173"/>
      <c r="AG161" s="167"/>
      <c r="AH161" s="167"/>
      <c r="AI161" s="167"/>
      <c r="AJ161" s="167"/>
      <c r="AK161" s="167"/>
      <c r="AL161" s="172"/>
      <c r="AM161" s="167"/>
      <c r="AN161" s="167"/>
      <c r="AO161" s="167"/>
      <c r="AP161" s="173"/>
      <c r="AQ161" s="167"/>
      <c r="AR161" s="167"/>
      <c r="AS161" s="167"/>
      <c r="AT161" s="167"/>
      <c r="AU161" s="167"/>
      <c r="AV161" s="172"/>
      <c r="AW161" s="167"/>
      <c r="AX161" s="167"/>
      <c r="AY161" s="167"/>
      <c r="AZ161" s="173"/>
      <c r="BA161" s="167"/>
      <c r="BB161" s="167"/>
      <c r="BC161" s="167"/>
      <c r="BD161" s="167"/>
      <c r="BE161" s="167"/>
      <c r="BF161" s="172"/>
      <c r="BG161" s="167"/>
      <c r="BH161" s="167"/>
      <c r="BI161" s="167"/>
      <c r="BJ161" s="173"/>
      <c r="BK161" s="167"/>
      <c r="BL161" s="167"/>
      <c r="BM161" s="167"/>
      <c r="BN161" s="167"/>
      <c r="BO161" s="167"/>
      <c r="BP161" s="172"/>
      <c r="BQ161" s="167"/>
      <c r="BR161" s="167"/>
      <c r="BS161" s="167"/>
      <c r="BT161" s="167"/>
      <c r="BU161" s="177"/>
    </row>
    <row r="162" spans="1:73" ht="15" hidden="1" customHeight="1">
      <c r="A162" s="180"/>
      <c r="B162" s="195"/>
      <c r="C162" s="235" t="s">
        <v>95</v>
      </c>
      <c r="D162" s="216"/>
      <c r="E162" s="216"/>
      <c r="F162" s="216"/>
      <c r="G162" s="216"/>
      <c r="H162" s="216"/>
      <c r="I162" s="216"/>
      <c r="J162" s="216"/>
      <c r="K162" s="216"/>
      <c r="L162" s="216"/>
      <c r="M162" s="216"/>
      <c r="N162" s="216"/>
      <c r="O162" s="216"/>
      <c r="P162" s="216"/>
      <c r="Q162" s="216"/>
      <c r="R162" s="216"/>
      <c r="S162" s="216"/>
      <c r="T162" s="216"/>
      <c r="U162" s="223"/>
      <c r="V162" s="178"/>
      <c r="W162" s="167"/>
      <c r="X162" s="167"/>
      <c r="Y162" s="167"/>
      <c r="Z162" s="167"/>
      <c r="AA162" s="167"/>
      <c r="AB162" s="172"/>
      <c r="AC162" s="167"/>
      <c r="AD162" s="167"/>
      <c r="AE162" s="167"/>
      <c r="AF162" s="173"/>
      <c r="AG162" s="167"/>
      <c r="AH162" s="167"/>
      <c r="AI162" s="167"/>
      <c r="AJ162" s="167"/>
      <c r="AK162" s="167"/>
      <c r="AL162" s="172"/>
      <c r="AM162" s="167"/>
      <c r="AN162" s="167"/>
      <c r="AO162" s="167"/>
      <c r="AP162" s="173"/>
      <c r="AQ162" s="167"/>
      <c r="AR162" s="167"/>
      <c r="AS162" s="167"/>
      <c r="AT162" s="167"/>
      <c r="AU162" s="167"/>
      <c r="AV162" s="172"/>
      <c r="AW162" s="167"/>
      <c r="AX162" s="167"/>
      <c r="AY162" s="167"/>
      <c r="AZ162" s="173"/>
      <c r="BA162" s="167"/>
      <c r="BB162" s="167"/>
      <c r="BC162" s="167"/>
      <c r="BD162" s="167"/>
      <c r="BE162" s="167"/>
      <c r="BF162" s="172"/>
      <c r="BG162" s="167"/>
      <c r="BH162" s="167"/>
      <c r="BI162" s="167"/>
      <c r="BJ162" s="173"/>
      <c r="BK162" s="167"/>
      <c r="BL162" s="167"/>
      <c r="BM162" s="167"/>
      <c r="BN162" s="167"/>
      <c r="BO162" s="167"/>
      <c r="BP162" s="172"/>
      <c r="BQ162" s="167"/>
      <c r="BR162" s="167"/>
      <c r="BS162" s="167"/>
      <c r="BT162" s="167"/>
      <c r="BU162" s="177"/>
    </row>
    <row r="163" spans="1:73" ht="42" customHeight="1" thickTop="1" thickBot="1">
      <c r="A163" s="196"/>
      <c r="B163" s="194" t="s">
        <v>462</v>
      </c>
      <c r="C163" s="236"/>
      <c r="D163" s="217">
        <f>SDGｓマトリクス!AL165</f>
        <v>0</v>
      </c>
      <c r="E163" s="217">
        <f>SDGｓマトリクス!AM165</f>
        <v>0</v>
      </c>
      <c r="F163" s="217">
        <f>SDGｓマトリクス!AN165</f>
        <v>0</v>
      </c>
      <c r="G163" s="217">
        <f>SDGｓマトリクス!AO165</f>
        <v>0</v>
      </c>
      <c r="H163" s="217">
        <f>SDGｓマトリクス!AP165</f>
        <v>0</v>
      </c>
      <c r="I163" s="217">
        <f>SDGｓマトリクス!AQ165</f>
        <v>0</v>
      </c>
      <c r="J163" s="217">
        <f>SDGｓマトリクス!AR165</f>
        <v>0</v>
      </c>
      <c r="K163" s="217">
        <f>SDGｓマトリクス!AS165</f>
        <v>0</v>
      </c>
      <c r="L163" s="217">
        <f>SDGｓマトリクス!AT165</f>
        <v>0</v>
      </c>
      <c r="M163" s="217">
        <f>SDGｓマトリクス!AU165</f>
        <v>0</v>
      </c>
      <c r="N163" s="217">
        <f>SDGｓマトリクス!AV165</f>
        <v>0</v>
      </c>
      <c r="O163" s="217">
        <f>SDGｓマトリクス!AW165</f>
        <v>0</v>
      </c>
      <c r="P163" s="217">
        <f>SDGｓマトリクス!AX165</f>
        <v>0</v>
      </c>
      <c r="Q163" s="217">
        <f>SDGｓマトリクス!AY165</f>
        <v>0</v>
      </c>
      <c r="R163" s="217">
        <f>SDGｓマトリクス!AZ165</f>
        <v>0</v>
      </c>
      <c r="S163" s="217">
        <f>SDGｓマトリクス!BA165</f>
        <v>0</v>
      </c>
      <c r="T163" s="217">
        <f>SDGｓマトリクス!BB165</f>
        <v>0</v>
      </c>
      <c r="U163" s="224">
        <f>SDGｓマトリクス!AI165</f>
        <v>0</v>
      </c>
      <c r="V163" s="178"/>
      <c r="W163" s="167"/>
      <c r="X163" s="167"/>
      <c r="Y163" s="167"/>
      <c r="Z163" s="167"/>
      <c r="AA163" s="167"/>
      <c r="AB163" s="172"/>
      <c r="AC163" s="167"/>
      <c r="AD163" s="167"/>
      <c r="AE163" s="167"/>
      <c r="AF163" s="173"/>
      <c r="AG163" s="167"/>
      <c r="AH163" s="167"/>
      <c r="AI163" s="167"/>
      <c r="AJ163" s="167"/>
      <c r="AK163" s="167"/>
      <c r="AL163" s="172"/>
      <c r="AM163" s="167"/>
      <c r="AN163" s="167"/>
      <c r="AO163" s="167"/>
      <c r="AP163" s="173"/>
      <c r="AQ163" s="167"/>
      <c r="AR163" s="167"/>
      <c r="AS163" s="167"/>
      <c r="AT163" s="167"/>
      <c r="AU163" s="167"/>
      <c r="AV163" s="172"/>
      <c r="AW163" s="167"/>
      <c r="AX163" s="167"/>
      <c r="AY163" s="167"/>
      <c r="AZ163" s="173"/>
      <c r="BA163" s="167"/>
      <c r="BB163" s="167"/>
      <c r="BC163" s="167"/>
      <c r="BD163" s="167"/>
      <c r="BE163" s="167"/>
      <c r="BF163" s="172"/>
      <c r="BG163" s="167"/>
      <c r="BH163" s="167"/>
      <c r="BI163" s="167"/>
      <c r="BJ163" s="173"/>
      <c r="BK163" s="167"/>
      <c r="BL163" s="167"/>
      <c r="BM163" s="167"/>
      <c r="BN163" s="167"/>
      <c r="BO163" s="167"/>
      <c r="BP163" s="172"/>
      <c r="BQ163" s="167"/>
      <c r="BR163" s="167"/>
      <c r="BS163" s="167"/>
      <c r="BT163" s="167"/>
      <c r="BU163" s="198"/>
    </row>
    <row r="164" spans="1:73" ht="15" hidden="1" customHeight="1">
      <c r="A164" s="180"/>
      <c r="B164" s="193"/>
      <c r="C164" s="237" t="s">
        <v>96</v>
      </c>
      <c r="D164" s="218"/>
      <c r="E164" s="218"/>
      <c r="F164" s="218"/>
      <c r="G164" s="218"/>
      <c r="H164" s="218"/>
      <c r="I164" s="218"/>
      <c r="J164" s="218"/>
      <c r="K164" s="218"/>
      <c r="L164" s="218"/>
      <c r="M164" s="218"/>
      <c r="N164" s="218"/>
      <c r="O164" s="218"/>
      <c r="P164" s="218"/>
      <c r="Q164" s="218"/>
      <c r="R164" s="218"/>
      <c r="S164" s="218"/>
      <c r="T164" s="218"/>
      <c r="U164" s="225"/>
      <c r="V164" s="178"/>
      <c r="W164" s="167"/>
      <c r="X164" s="167"/>
      <c r="Y164" s="167"/>
      <c r="Z164" s="167"/>
      <c r="AA164" s="167"/>
      <c r="AB164" s="172"/>
      <c r="AC164" s="167"/>
      <c r="AD164" s="167"/>
      <c r="AE164" s="167"/>
      <c r="AF164" s="173"/>
      <c r="AG164" s="167"/>
      <c r="AH164" s="167"/>
      <c r="AI164" s="167"/>
      <c r="AJ164" s="167"/>
      <c r="AK164" s="167"/>
      <c r="AL164" s="172"/>
      <c r="AM164" s="167"/>
      <c r="AN164" s="167"/>
      <c r="AO164" s="167"/>
      <c r="AP164" s="173"/>
      <c r="AQ164" s="167"/>
      <c r="AR164" s="167"/>
      <c r="AS164" s="167"/>
      <c r="AT164" s="167"/>
      <c r="AU164" s="167"/>
      <c r="AV164" s="172"/>
      <c r="AW164" s="167"/>
      <c r="AX164" s="167"/>
      <c r="AY164" s="167"/>
      <c r="AZ164" s="173"/>
      <c r="BA164" s="167"/>
      <c r="BB164" s="167"/>
      <c r="BC164" s="167"/>
      <c r="BD164" s="167"/>
      <c r="BE164" s="167"/>
      <c r="BF164" s="172"/>
      <c r="BG164" s="167"/>
      <c r="BH164" s="167"/>
      <c r="BI164" s="167"/>
      <c r="BJ164" s="173"/>
      <c r="BK164" s="167"/>
      <c r="BL164" s="167"/>
      <c r="BM164" s="167"/>
      <c r="BN164" s="167"/>
      <c r="BO164" s="167"/>
      <c r="BP164" s="172"/>
      <c r="BQ164" s="167"/>
      <c r="BR164" s="167"/>
      <c r="BS164" s="167"/>
      <c r="BT164" s="167"/>
      <c r="BU164" s="177"/>
    </row>
    <row r="165" spans="1:73" ht="15" hidden="1" customHeight="1">
      <c r="A165" s="180"/>
      <c r="B165" s="193"/>
      <c r="C165" s="237" t="s">
        <v>97</v>
      </c>
      <c r="D165" s="218"/>
      <c r="E165" s="218"/>
      <c r="F165" s="218"/>
      <c r="G165" s="218"/>
      <c r="H165" s="218"/>
      <c r="I165" s="218"/>
      <c r="J165" s="218"/>
      <c r="K165" s="218"/>
      <c r="L165" s="218"/>
      <c r="M165" s="218"/>
      <c r="N165" s="218"/>
      <c r="O165" s="218"/>
      <c r="P165" s="218"/>
      <c r="Q165" s="218"/>
      <c r="R165" s="218"/>
      <c r="S165" s="218"/>
      <c r="T165" s="218"/>
      <c r="U165" s="225"/>
      <c r="V165" s="178"/>
      <c r="W165" s="167"/>
      <c r="X165" s="167"/>
      <c r="Y165" s="167"/>
      <c r="Z165" s="167"/>
      <c r="AA165" s="167"/>
      <c r="AB165" s="172"/>
      <c r="AC165" s="167"/>
      <c r="AD165" s="167"/>
      <c r="AE165" s="167"/>
      <c r="AF165" s="173"/>
      <c r="AG165" s="167"/>
      <c r="AH165" s="167"/>
      <c r="AI165" s="167"/>
      <c r="AJ165" s="167"/>
      <c r="AK165" s="167"/>
      <c r="AL165" s="172"/>
      <c r="AM165" s="167"/>
      <c r="AN165" s="167"/>
      <c r="AO165" s="167"/>
      <c r="AP165" s="173"/>
      <c r="AQ165" s="167"/>
      <c r="AR165" s="167"/>
      <c r="AS165" s="167"/>
      <c r="AT165" s="167"/>
      <c r="AU165" s="167"/>
      <c r="AV165" s="172"/>
      <c r="AW165" s="167"/>
      <c r="AX165" s="167"/>
      <c r="AY165" s="167"/>
      <c r="AZ165" s="173"/>
      <c r="BA165" s="167"/>
      <c r="BB165" s="167"/>
      <c r="BC165" s="167"/>
      <c r="BD165" s="167"/>
      <c r="BE165" s="167"/>
      <c r="BF165" s="172"/>
      <c r="BG165" s="167"/>
      <c r="BH165" s="167"/>
      <c r="BI165" s="167"/>
      <c r="BJ165" s="173"/>
      <c r="BK165" s="167"/>
      <c r="BL165" s="167"/>
      <c r="BM165" s="167"/>
      <c r="BN165" s="167"/>
      <c r="BO165" s="167"/>
      <c r="BP165" s="172"/>
      <c r="BQ165" s="167"/>
      <c r="BR165" s="167"/>
      <c r="BS165" s="167"/>
      <c r="BT165" s="167"/>
      <c r="BU165" s="177"/>
    </row>
    <row r="166" spans="1:73" ht="15" hidden="1" customHeight="1">
      <c r="A166" s="180"/>
      <c r="B166" s="193"/>
      <c r="C166" s="237" t="s">
        <v>98</v>
      </c>
      <c r="D166" s="218"/>
      <c r="E166" s="218"/>
      <c r="F166" s="218"/>
      <c r="G166" s="218"/>
      <c r="H166" s="218"/>
      <c r="I166" s="218"/>
      <c r="J166" s="218"/>
      <c r="K166" s="218"/>
      <c r="L166" s="218"/>
      <c r="M166" s="218"/>
      <c r="N166" s="218"/>
      <c r="O166" s="218"/>
      <c r="P166" s="218"/>
      <c r="Q166" s="218"/>
      <c r="R166" s="218"/>
      <c r="S166" s="218"/>
      <c r="T166" s="218"/>
      <c r="U166" s="225"/>
      <c r="V166" s="178"/>
      <c r="W166" s="167"/>
      <c r="X166" s="167"/>
      <c r="Y166" s="167"/>
      <c r="Z166" s="167"/>
      <c r="AA166" s="167"/>
      <c r="AB166" s="172"/>
      <c r="AC166" s="167"/>
      <c r="AD166" s="167"/>
      <c r="AE166" s="167"/>
      <c r="AF166" s="173"/>
      <c r="AG166" s="167"/>
      <c r="AH166" s="167"/>
      <c r="AI166" s="167"/>
      <c r="AJ166" s="167"/>
      <c r="AK166" s="167"/>
      <c r="AL166" s="172"/>
      <c r="AM166" s="167"/>
      <c r="AN166" s="167"/>
      <c r="AO166" s="167"/>
      <c r="AP166" s="173"/>
      <c r="AQ166" s="167"/>
      <c r="AR166" s="167"/>
      <c r="AS166" s="167"/>
      <c r="AT166" s="167"/>
      <c r="AU166" s="167"/>
      <c r="AV166" s="172"/>
      <c r="AW166" s="167"/>
      <c r="AX166" s="167"/>
      <c r="AY166" s="167"/>
      <c r="AZ166" s="173"/>
      <c r="BA166" s="167"/>
      <c r="BB166" s="167"/>
      <c r="BC166" s="167"/>
      <c r="BD166" s="167"/>
      <c r="BE166" s="167"/>
      <c r="BF166" s="172"/>
      <c r="BG166" s="167"/>
      <c r="BH166" s="167"/>
      <c r="BI166" s="167"/>
      <c r="BJ166" s="173"/>
      <c r="BK166" s="167"/>
      <c r="BL166" s="167"/>
      <c r="BM166" s="167"/>
      <c r="BN166" s="167"/>
      <c r="BO166" s="167"/>
      <c r="BP166" s="172"/>
      <c r="BQ166" s="167"/>
      <c r="BR166" s="167"/>
      <c r="BS166" s="167"/>
      <c r="BT166" s="167"/>
      <c r="BU166" s="177"/>
    </row>
    <row r="167" spans="1:73" ht="15" hidden="1" customHeight="1">
      <c r="A167" s="180"/>
      <c r="B167" s="193"/>
      <c r="C167" s="237"/>
      <c r="D167" s="218"/>
      <c r="E167" s="218"/>
      <c r="F167" s="218"/>
      <c r="G167" s="218"/>
      <c r="H167" s="218"/>
      <c r="I167" s="218"/>
      <c r="J167" s="218"/>
      <c r="K167" s="218"/>
      <c r="L167" s="218"/>
      <c r="M167" s="218"/>
      <c r="N167" s="218"/>
      <c r="O167" s="218"/>
      <c r="P167" s="218"/>
      <c r="Q167" s="218"/>
      <c r="R167" s="218"/>
      <c r="S167" s="218"/>
      <c r="T167" s="218"/>
      <c r="U167" s="225"/>
      <c r="V167" s="178"/>
      <c r="W167" s="167"/>
      <c r="X167" s="167"/>
      <c r="Y167" s="167"/>
      <c r="Z167" s="167"/>
      <c r="AA167" s="167"/>
      <c r="AB167" s="172"/>
      <c r="AC167" s="167"/>
      <c r="AD167" s="167"/>
      <c r="AE167" s="167"/>
      <c r="AF167" s="173"/>
      <c r="AG167" s="167"/>
      <c r="AH167" s="167"/>
      <c r="AI167" s="167"/>
      <c r="AJ167" s="167"/>
      <c r="AK167" s="167"/>
      <c r="AL167" s="172"/>
      <c r="AM167" s="167"/>
      <c r="AN167" s="167"/>
      <c r="AO167" s="167"/>
      <c r="AP167" s="173"/>
      <c r="AQ167" s="167"/>
      <c r="AR167" s="167"/>
      <c r="AS167" s="167"/>
      <c r="AT167" s="167"/>
      <c r="AU167" s="167"/>
      <c r="AV167" s="172"/>
      <c r="AW167" s="167"/>
      <c r="AX167" s="167"/>
      <c r="AY167" s="167"/>
      <c r="AZ167" s="173"/>
      <c r="BA167" s="167"/>
      <c r="BB167" s="167"/>
      <c r="BC167" s="167"/>
      <c r="BD167" s="167"/>
      <c r="BE167" s="167"/>
      <c r="BF167" s="172"/>
      <c r="BG167" s="167"/>
      <c r="BH167" s="167"/>
      <c r="BI167" s="167"/>
      <c r="BJ167" s="173"/>
      <c r="BK167" s="167"/>
      <c r="BL167" s="167"/>
      <c r="BM167" s="167"/>
      <c r="BN167" s="167"/>
      <c r="BO167" s="167"/>
      <c r="BP167" s="172"/>
      <c r="BQ167" s="167"/>
      <c r="BR167" s="167"/>
      <c r="BS167" s="167"/>
      <c r="BT167" s="167"/>
      <c r="BU167" s="177"/>
    </row>
    <row r="168" spans="1:73" ht="15" hidden="1" customHeight="1">
      <c r="A168" s="180"/>
      <c r="B168" s="193"/>
      <c r="C168" s="237"/>
      <c r="D168" s="218"/>
      <c r="E168" s="218"/>
      <c r="F168" s="218"/>
      <c r="G168" s="218"/>
      <c r="H168" s="218"/>
      <c r="I168" s="218"/>
      <c r="J168" s="218"/>
      <c r="K168" s="218"/>
      <c r="L168" s="218"/>
      <c r="M168" s="218"/>
      <c r="N168" s="218"/>
      <c r="O168" s="218"/>
      <c r="P168" s="218"/>
      <c r="Q168" s="218"/>
      <c r="R168" s="218"/>
      <c r="S168" s="218"/>
      <c r="T168" s="218"/>
      <c r="U168" s="225"/>
      <c r="V168" s="178"/>
      <c r="W168" s="167"/>
      <c r="X168" s="167"/>
      <c r="Y168" s="167"/>
      <c r="Z168" s="167"/>
      <c r="AA168" s="167"/>
      <c r="AB168" s="172"/>
      <c r="AC168" s="167"/>
      <c r="AD168" s="167"/>
      <c r="AE168" s="167"/>
      <c r="AF168" s="173"/>
      <c r="AG168" s="167"/>
      <c r="AH168" s="167"/>
      <c r="AI168" s="167"/>
      <c r="AJ168" s="167"/>
      <c r="AK168" s="167"/>
      <c r="AL168" s="172"/>
      <c r="AM168" s="167"/>
      <c r="AN168" s="167"/>
      <c r="AO168" s="167"/>
      <c r="AP168" s="173"/>
      <c r="AQ168" s="167"/>
      <c r="AR168" s="167"/>
      <c r="AS168" s="167"/>
      <c r="AT168" s="167"/>
      <c r="AU168" s="167"/>
      <c r="AV168" s="172"/>
      <c r="AW168" s="167"/>
      <c r="AX168" s="167"/>
      <c r="AY168" s="167"/>
      <c r="AZ168" s="173"/>
      <c r="BA168" s="167"/>
      <c r="BB168" s="167"/>
      <c r="BC168" s="167"/>
      <c r="BD168" s="167"/>
      <c r="BE168" s="167"/>
      <c r="BF168" s="172"/>
      <c r="BG168" s="167"/>
      <c r="BH168" s="167"/>
      <c r="BI168" s="167"/>
      <c r="BJ168" s="173"/>
      <c r="BK168" s="167"/>
      <c r="BL168" s="167"/>
      <c r="BM168" s="167"/>
      <c r="BN168" s="167"/>
      <c r="BO168" s="167"/>
      <c r="BP168" s="172"/>
      <c r="BQ168" s="167"/>
      <c r="BR168" s="167"/>
      <c r="BS168" s="167"/>
      <c r="BT168" s="167"/>
      <c r="BU168" s="177"/>
    </row>
    <row r="169" spans="1:73" ht="15" hidden="1" customHeight="1">
      <c r="A169" s="180"/>
      <c r="B169" s="193"/>
      <c r="C169" s="237"/>
      <c r="D169" s="218"/>
      <c r="E169" s="218"/>
      <c r="F169" s="218"/>
      <c r="G169" s="218"/>
      <c r="H169" s="218"/>
      <c r="I169" s="218"/>
      <c r="J169" s="218"/>
      <c r="K169" s="218"/>
      <c r="L169" s="218"/>
      <c r="M169" s="218"/>
      <c r="N169" s="218"/>
      <c r="O169" s="218"/>
      <c r="P169" s="218"/>
      <c r="Q169" s="218"/>
      <c r="R169" s="218"/>
      <c r="S169" s="218"/>
      <c r="T169" s="218"/>
      <c r="U169" s="225"/>
      <c r="V169" s="178"/>
      <c r="W169" s="167"/>
      <c r="X169" s="167"/>
      <c r="Y169" s="167"/>
      <c r="Z169" s="167"/>
      <c r="AA169" s="167"/>
      <c r="AB169" s="172"/>
      <c r="AC169" s="167"/>
      <c r="AD169" s="167"/>
      <c r="AE169" s="167"/>
      <c r="AF169" s="173"/>
      <c r="AG169" s="167"/>
      <c r="AH169" s="167"/>
      <c r="AI169" s="167"/>
      <c r="AJ169" s="167"/>
      <c r="AK169" s="167"/>
      <c r="AL169" s="172"/>
      <c r="AM169" s="167"/>
      <c r="AN169" s="167"/>
      <c r="AO169" s="167"/>
      <c r="AP169" s="173"/>
      <c r="AQ169" s="167"/>
      <c r="AR169" s="167"/>
      <c r="AS169" s="167"/>
      <c r="AT169" s="167"/>
      <c r="AU169" s="167"/>
      <c r="AV169" s="172"/>
      <c r="AW169" s="167"/>
      <c r="AX169" s="167"/>
      <c r="AY169" s="167"/>
      <c r="AZ169" s="173"/>
      <c r="BA169" s="167"/>
      <c r="BB169" s="167"/>
      <c r="BC169" s="167"/>
      <c r="BD169" s="167"/>
      <c r="BE169" s="167"/>
      <c r="BF169" s="172"/>
      <c r="BG169" s="167"/>
      <c r="BH169" s="167"/>
      <c r="BI169" s="167"/>
      <c r="BJ169" s="173"/>
      <c r="BK169" s="167"/>
      <c r="BL169" s="167"/>
      <c r="BM169" s="167"/>
      <c r="BN169" s="167"/>
      <c r="BO169" s="167"/>
      <c r="BP169" s="172"/>
      <c r="BQ169" s="167"/>
      <c r="BR169" s="167"/>
      <c r="BS169" s="167"/>
      <c r="BT169" s="167"/>
      <c r="BU169" s="177"/>
    </row>
    <row r="170" spans="1:73" ht="15" hidden="1" customHeight="1">
      <c r="A170" s="180"/>
      <c r="B170" s="193"/>
      <c r="C170" s="237"/>
      <c r="D170" s="218"/>
      <c r="E170" s="218"/>
      <c r="F170" s="218"/>
      <c r="G170" s="218"/>
      <c r="H170" s="218"/>
      <c r="I170" s="218"/>
      <c r="J170" s="218"/>
      <c r="K170" s="218"/>
      <c r="L170" s="218"/>
      <c r="M170" s="218"/>
      <c r="N170" s="218"/>
      <c r="O170" s="218"/>
      <c r="P170" s="218"/>
      <c r="Q170" s="218"/>
      <c r="R170" s="218"/>
      <c r="S170" s="218"/>
      <c r="T170" s="218"/>
      <c r="U170" s="225"/>
      <c r="V170" s="178"/>
      <c r="W170" s="167"/>
      <c r="X170" s="167"/>
      <c r="Y170" s="167"/>
      <c r="Z170" s="167"/>
      <c r="AA170" s="167"/>
      <c r="AB170" s="172"/>
      <c r="AC170" s="167"/>
      <c r="AD170" s="167"/>
      <c r="AE170" s="167"/>
      <c r="AF170" s="173"/>
      <c r="AG170" s="167"/>
      <c r="AH170" s="167"/>
      <c r="AI170" s="167"/>
      <c r="AJ170" s="167"/>
      <c r="AK170" s="167"/>
      <c r="AL170" s="172"/>
      <c r="AM170" s="167"/>
      <c r="AN170" s="167"/>
      <c r="AO170" s="167"/>
      <c r="AP170" s="173"/>
      <c r="AQ170" s="167"/>
      <c r="AR170" s="167"/>
      <c r="AS170" s="167"/>
      <c r="AT170" s="167"/>
      <c r="AU170" s="167"/>
      <c r="AV170" s="172"/>
      <c r="AW170" s="167"/>
      <c r="AX170" s="167"/>
      <c r="AY170" s="167"/>
      <c r="AZ170" s="173"/>
      <c r="BA170" s="167"/>
      <c r="BB170" s="167"/>
      <c r="BC170" s="167"/>
      <c r="BD170" s="167"/>
      <c r="BE170" s="167"/>
      <c r="BF170" s="172"/>
      <c r="BG170" s="167"/>
      <c r="BH170" s="167"/>
      <c r="BI170" s="167"/>
      <c r="BJ170" s="173"/>
      <c r="BK170" s="167"/>
      <c r="BL170" s="167"/>
      <c r="BM170" s="167"/>
      <c r="BN170" s="167"/>
      <c r="BO170" s="167"/>
      <c r="BP170" s="172"/>
      <c r="BQ170" s="167"/>
      <c r="BR170" s="167"/>
      <c r="BS170" s="167"/>
      <c r="BT170" s="167"/>
      <c r="BU170" s="177"/>
    </row>
    <row r="171" spans="1:73" ht="15" hidden="1" customHeight="1">
      <c r="A171" s="180"/>
      <c r="B171" s="193"/>
      <c r="C171" s="237"/>
      <c r="D171" s="218"/>
      <c r="E171" s="218"/>
      <c r="F171" s="218"/>
      <c r="G171" s="218"/>
      <c r="H171" s="218"/>
      <c r="I171" s="218"/>
      <c r="J171" s="218"/>
      <c r="K171" s="218"/>
      <c r="L171" s="218"/>
      <c r="M171" s="218"/>
      <c r="N171" s="218"/>
      <c r="O171" s="218"/>
      <c r="P171" s="218"/>
      <c r="Q171" s="218"/>
      <c r="R171" s="218"/>
      <c r="S171" s="218"/>
      <c r="T171" s="218"/>
      <c r="U171" s="225"/>
      <c r="V171" s="178"/>
      <c r="W171" s="167"/>
      <c r="X171" s="167"/>
      <c r="Y171" s="167"/>
      <c r="Z171" s="167"/>
      <c r="AA171" s="167"/>
      <c r="AB171" s="172"/>
      <c r="AC171" s="167"/>
      <c r="AD171" s="167"/>
      <c r="AE171" s="167"/>
      <c r="AF171" s="173"/>
      <c r="AG171" s="167"/>
      <c r="AH171" s="167"/>
      <c r="AI171" s="167"/>
      <c r="AJ171" s="167"/>
      <c r="AK171" s="167"/>
      <c r="AL171" s="172"/>
      <c r="AM171" s="167"/>
      <c r="AN171" s="167"/>
      <c r="AO171" s="167"/>
      <c r="AP171" s="173"/>
      <c r="AQ171" s="167"/>
      <c r="AR171" s="167"/>
      <c r="AS171" s="167"/>
      <c r="AT171" s="167"/>
      <c r="AU171" s="167"/>
      <c r="AV171" s="172"/>
      <c r="AW171" s="167"/>
      <c r="AX171" s="167"/>
      <c r="AY171" s="167"/>
      <c r="AZ171" s="173"/>
      <c r="BA171" s="167"/>
      <c r="BB171" s="167"/>
      <c r="BC171" s="167"/>
      <c r="BD171" s="167"/>
      <c r="BE171" s="167"/>
      <c r="BF171" s="172"/>
      <c r="BG171" s="167"/>
      <c r="BH171" s="167"/>
      <c r="BI171" s="167"/>
      <c r="BJ171" s="173"/>
      <c r="BK171" s="167"/>
      <c r="BL171" s="167"/>
      <c r="BM171" s="167"/>
      <c r="BN171" s="167"/>
      <c r="BO171" s="167"/>
      <c r="BP171" s="172"/>
      <c r="BQ171" s="167"/>
      <c r="BR171" s="167"/>
      <c r="BS171" s="167"/>
      <c r="BT171" s="167"/>
      <c r="BU171" s="177"/>
    </row>
    <row r="172" spans="1:73" ht="42" customHeight="1" thickTop="1" thickBot="1">
      <c r="A172" s="229" t="s">
        <v>489</v>
      </c>
      <c r="B172" s="203" t="s">
        <v>463</v>
      </c>
      <c r="C172" s="238"/>
      <c r="D172" s="219">
        <f>SDGｓマトリクス!AL174</f>
        <v>0</v>
      </c>
      <c r="E172" s="219">
        <f>SDGｓマトリクス!AM174</f>
        <v>0</v>
      </c>
      <c r="F172" s="219">
        <f>SDGｓマトリクス!AN174</f>
        <v>0</v>
      </c>
      <c r="G172" s="219">
        <f>SDGｓマトリクス!AO174</f>
        <v>0</v>
      </c>
      <c r="H172" s="219">
        <f>SDGｓマトリクス!AP174</f>
        <v>0</v>
      </c>
      <c r="I172" s="219">
        <f>SDGｓマトリクス!AQ174</f>
        <v>0</v>
      </c>
      <c r="J172" s="219">
        <f>SDGｓマトリクス!AR174</f>
        <v>0</v>
      </c>
      <c r="K172" s="219">
        <f>SDGｓマトリクス!AS174</f>
        <v>0</v>
      </c>
      <c r="L172" s="219">
        <f>SDGｓマトリクス!AT174</f>
        <v>0</v>
      </c>
      <c r="M172" s="219">
        <f>SDGｓマトリクス!AU174</f>
        <v>0</v>
      </c>
      <c r="N172" s="219">
        <f>SDGｓマトリクス!AV174</f>
        <v>0</v>
      </c>
      <c r="O172" s="219">
        <f>SDGｓマトリクス!AW174</f>
        <v>0</v>
      </c>
      <c r="P172" s="219">
        <f>SDGｓマトリクス!AX174</f>
        <v>0</v>
      </c>
      <c r="Q172" s="219">
        <f>SDGｓマトリクス!AY174</f>
        <v>0</v>
      </c>
      <c r="R172" s="219">
        <f>SDGｓマトリクス!AZ174</f>
        <v>0</v>
      </c>
      <c r="S172" s="219">
        <f>SDGｓマトリクス!BA174</f>
        <v>0</v>
      </c>
      <c r="T172" s="219">
        <f>SDGｓマトリクス!BB174</f>
        <v>0</v>
      </c>
      <c r="U172" s="222">
        <f>SDGｓマトリクス!AI174</f>
        <v>0</v>
      </c>
      <c r="V172" s="178"/>
      <c r="W172" s="167"/>
      <c r="X172" s="167"/>
      <c r="Y172" s="167"/>
      <c r="Z172" s="167"/>
      <c r="AA172" s="167"/>
      <c r="AB172" s="172"/>
      <c r="AC172" s="167"/>
      <c r="AD172" s="167"/>
      <c r="AE172" s="167"/>
      <c r="AF172" s="173"/>
      <c r="AG172" s="167"/>
      <c r="AH172" s="167"/>
      <c r="AI172" s="167"/>
      <c r="AJ172" s="167"/>
      <c r="AK172" s="167"/>
      <c r="AL172" s="172"/>
      <c r="AM172" s="167"/>
      <c r="AN172" s="167"/>
      <c r="AO172" s="167"/>
      <c r="AP172" s="173"/>
      <c r="AQ172" s="167"/>
      <c r="AR172" s="167"/>
      <c r="AS172" s="167"/>
      <c r="AT172" s="167"/>
      <c r="AU172" s="167"/>
      <c r="AV172" s="172"/>
      <c r="AW172" s="167"/>
      <c r="AX172" s="167"/>
      <c r="AY172" s="167"/>
      <c r="AZ172" s="173"/>
      <c r="BA172" s="167"/>
      <c r="BB172" s="167"/>
      <c r="BC172" s="167"/>
      <c r="BD172" s="167"/>
      <c r="BE172" s="167"/>
      <c r="BF172" s="172"/>
      <c r="BG172" s="167"/>
      <c r="BH172" s="167"/>
      <c r="BI172" s="167"/>
      <c r="BJ172" s="173"/>
      <c r="BK172" s="167"/>
      <c r="BL172" s="167"/>
      <c r="BM172" s="167"/>
      <c r="BN172" s="167"/>
      <c r="BO172" s="167"/>
      <c r="BP172" s="172"/>
      <c r="BQ172" s="167"/>
      <c r="BR172" s="167"/>
      <c r="BS172" s="167"/>
      <c r="BT172" s="167"/>
      <c r="BU172" s="197"/>
    </row>
    <row r="173" spans="1:73" ht="15" hidden="1" customHeight="1">
      <c r="A173" s="180"/>
      <c r="B173" s="195"/>
      <c r="C173" s="235" t="s">
        <v>99</v>
      </c>
      <c r="D173" s="216"/>
      <c r="E173" s="216"/>
      <c r="F173" s="216"/>
      <c r="G173" s="216"/>
      <c r="H173" s="216"/>
      <c r="I173" s="216"/>
      <c r="J173" s="216"/>
      <c r="K173" s="216"/>
      <c r="L173" s="216"/>
      <c r="M173" s="216"/>
      <c r="N173" s="216"/>
      <c r="O173" s="216"/>
      <c r="P173" s="216"/>
      <c r="Q173" s="216"/>
      <c r="R173" s="216"/>
      <c r="S173" s="216"/>
      <c r="T173" s="216"/>
      <c r="U173" s="223"/>
      <c r="V173" s="178"/>
      <c r="W173" s="167"/>
      <c r="X173" s="167"/>
      <c r="Y173" s="167"/>
      <c r="Z173" s="167"/>
      <c r="AA173" s="167"/>
      <c r="AB173" s="172"/>
      <c r="AC173" s="167"/>
      <c r="AD173" s="167"/>
      <c r="AE173" s="167"/>
      <c r="AF173" s="173"/>
      <c r="AG173" s="167"/>
      <c r="AH173" s="167"/>
      <c r="AI173" s="167"/>
      <c r="AJ173" s="167"/>
      <c r="AK173" s="167"/>
      <c r="AL173" s="172"/>
      <c r="AM173" s="167"/>
      <c r="AN173" s="167"/>
      <c r="AO173" s="167"/>
      <c r="AP173" s="173"/>
      <c r="AQ173" s="167"/>
      <c r="AR173" s="167"/>
      <c r="AS173" s="167"/>
      <c r="AT173" s="167"/>
      <c r="AU173" s="167"/>
      <c r="AV173" s="172"/>
      <c r="AW173" s="167"/>
      <c r="AX173" s="167"/>
      <c r="AY173" s="167"/>
      <c r="AZ173" s="173"/>
      <c r="BA173" s="167"/>
      <c r="BB173" s="167"/>
      <c r="BC173" s="167"/>
      <c r="BD173" s="167"/>
      <c r="BE173" s="167"/>
      <c r="BF173" s="172"/>
      <c r="BG173" s="167"/>
      <c r="BH173" s="167"/>
      <c r="BI173" s="167"/>
      <c r="BJ173" s="173"/>
      <c r="BK173" s="167"/>
      <c r="BL173" s="167"/>
      <c r="BM173" s="167"/>
      <c r="BN173" s="167"/>
      <c r="BO173" s="167"/>
      <c r="BP173" s="172"/>
      <c r="BQ173" s="167"/>
      <c r="BR173" s="167"/>
      <c r="BS173" s="167"/>
      <c r="BT173" s="167"/>
      <c r="BU173" s="177"/>
    </row>
    <row r="174" spans="1:73" ht="15" hidden="1" customHeight="1">
      <c r="A174" s="180"/>
      <c r="B174" s="195"/>
      <c r="C174" s="235" t="s">
        <v>100</v>
      </c>
      <c r="D174" s="216"/>
      <c r="E174" s="216"/>
      <c r="F174" s="216"/>
      <c r="G174" s="216"/>
      <c r="H174" s="216"/>
      <c r="I174" s="216"/>
      <c r="J174" s="216"/>
      <c r="K174" s="216"/>
      <c r="L174" s="216"/>
      <c r="M174" s="216"/>
      <c r="N174" s="216"/>
      <c r="O174" s="216"/>
      <c r="P174" s="216"/>
      <c r="Q174" s="216"/>
      <c r="R174" s="216"/>
      <c r="S174" s="216"/>
      <c r="T174" s="216"/>
      <c r="U174" s="223"/>
      <c r="V174" s="178"/>
      <c r="W174" s="167"/>
      <c r="X174" s="167"/>
      <c r="Y174" s="167"/>
      <c r="Z174" s="167"/>
      <c r="AA174" s="167"/>
      <c r="AB174" s="172"/>
      <c r="AC174" s="167"/>
      <c r="AD174" s="167"/>
      <c r="AE174" s="167"/>
      <c r="AF174" s="173"/>
      <c r="AG174" s="167"/>
      <c r="AH174" s="167"/>
      <c r="AI174" s="167"/>
      <c r="AJ174" s="167"/>
      <c r="AK174" s="167"/>
      <c r="AL174" s="172"/>
      <c r="AM174" s="167"/>
      <c r="AN174" s="167"/>
      <c r="AO174" s="167"/>
      <c r="AP174" s="173"/>
      <c r="AQ174" s="167"/>
      <c r="AR174" s="167"/>
      <c r="AS174" s="167"/>
      <c r="AT174" s="167"/>
      <c r="AU174" s="167"/>
      <c r="AV174" s="172"/>
      <c r="AW174" s="167"/>
      <c r="AX174" s="167"/>
      <c r="AY174" s="167"/>
      <c r="AZ174" s="173"/>
      <c r="BA174" s="167"/>
      <c r="BB174" s="167"/>
      <c r="BC174" s="167"/>
      <c r="BD174" s="167"/>
      <c r="BE174" s="167"/>
      <c r="BF174" s="172"/>
      <c r="BG174" s="167"/>
      <c r="BH174" s="167"/>
      <c r="BI174" s="167"/>
      <c r="BJ174" s="173"/>
      <c r="BK174" s="167"/>
      <c r="BL174" s="167"/>
      <c r="BM174" s="167"/>
      <c r="BN174" s="167"/>
      <c r="BO174" s="167"/>
      <c r="BP174" s="172"/>
      <c r="BQ174" s="167"/>
      <c r="BR174" s="167"/>
      <c r="BS174" s="167"/>
      <c r="BT174" s="167"/>
      <c r="BU174" s="177"/>
    </row>
    <row r="175" spans="1:73" ht="15" hidden="1" customHeight="1">
      <c r="A175" s="180"/>
      <c r="B175" s="195"/>
      <c r="C175" s="235" t="s">
        <v>101</v>
      </c>
      <c r="D175" s="216"/>
      <c r="E175" s="216"/>
      <c r="F175" s="216"/>
      <c r="G175" s="216"/>
      <c r="H175" s="216"/>
      <c r="I175" s="216"/>
      <c r="J175" s="216"/>
      <c r="K175" s="216"/>
      <c r="L175" s="216"/>
      <c r="M175" s="216"/>
      <c r="N175" s="216"/>
      <c r="O175" s="216"/>
      <c r="P175" s="216"/>
      <c r="Q175" s="216"/>
      <c r="R175" s="216"/>
      <c r="S175" s="216"/>
      <c r="T175" s="216"/>
      <c r="U175" s="223"/>
      <c r="V175" s="178"/>
      <c r="W175" s="167"/>
      <c r="X175" s="167"/>
      <c r="Y175" s="167"/>
      <c r="Z175" s="167"/>
      <c r="AA175" s="167"/>
      <c r="AB175" s="172"/>
      <c r="AC175" s="167"/>
      <c r="AD175" s="167"/>
      <c r="AE175" s="167"/>
      <c r="AF175" s="173"/>
      <c r="AG175" s="167"/>
      <c r="AH175" s="167"/>
      <c r="AI175" s="167"/>
      <c r="AJ175" s="167"/>
      <c r="AK175" s="167"/>
      <c r="AL175" s="172"/>
      <c r="AM175" s="167"/>
      <c r="AN175" s="167"/>
      <c r="AO175" s="167"/>
      <c r="AP175" s="173"/>
      <c r="AQ175" s="167"/>
      <c r="AR175" s="167"/>
      <c r="AS175" s="167"/>
      <c r="AT175" s="167"/>
      <c r="AU175" s="167"/>
      <c r="AV175" s="172"/>
      <c r="AW175" s="167"/>
      <c r="AX175" s="167"/>
      <c r="AY175" s="167"/>
      <c r="AZ175" s="173"/>
      <c r="BA175" s="167"/>
      <c r="BB175" s="167"/>
      <c r="BC175" s="167"/>
      <c r="BD175" s="167"/>
      <c r="BE175" s="167"/>
      <c r="BF175" s="172"/>
      <c r="BG175" s="167"/>
      <c r="BH175" s="167"/>
      <c r="BI175" s="167"/>
      <c r="BJ175" s="173"/>
      <c r="BK175" s="167"/>
      <c r="BL175" s="167"/>
      <c r="BM175" s="167"/>
      <c r="BN175" s="167"/>
      <c r="BO175" s="167"/>
      <c r="BP175" s="172"/>
      <c r="BQ175" s="167"/>
      <c r="BR175" s="167"/>
      <c r="BS175" s="167"/>
      <c r="BT175" s="167"/>
      <c r="BU175" s="177"/>
    </row>
    <row r="176" spans="1:73" ht="42" customHeight="1" thickTop="1" thickBot="1">
      <c r="A176" s="180"/>
      <c r="B176" s="195" t="s">
        <v>464</v>
      </c>
      <c r="C176" s="235"/>
      <c r="D176" s="215">
        <f>SDGｓマトリクス!AL180</f>
        <v>0</v>
      </c>
      <c r="E176" s="215">
        <f>SDGｓマトリクス!AM180</f>
        <v>0</v>
      </c>
      <c r="F176" s="215">
        <f>SDGｓマトリクス!AN180</f>
        <v>0</v>
      </c>
      <c r="G176" s="215">
        <f>SDGｓマトリクス!AO180</f>
        <v>0</v>
      </c>
      <c r="H176" s="215">
        <f>SDGｓマトリクス!AP180</f>
        <v>0</v>
      </c>
      <c r="I176" s="215">
        <f>SDGｓマトリクス!AQ180</f>
        <v>0</v>
      </c>
      <c r="J176" s="215">
        <f>SDGｓマトリクス!AR180</f>
        <v>0</v>
      </c>
      <c r="K176" s="215">
        <f>SDGｓマトリクス!AS180</f>
        <v>0</v>
      </c>
      <c r="L176" s="215">
        <f>SDGｓマトリクス!AT180</f>
        <v>0</v>
      </c>
      <c r="M176" s="215">
        <f>SDGｓマトリクス!AU180</f>
        <v>0</v>
      </c>
      <c r="N176" s="215">
        <f>SDGｓマトリクス!AV180</f>
        <v>0</v>
      </c>
      <c r="O176" s="215">
        <f>SDGｓマトリクス!AW180</f>
        <v>0</v>
      </c>
      <c r="P176" s="215">
        <f>SDGｓマトリクス!AX180</f>
        <v>0</v>
      </c>
      <c r="Q176" s="215">
        <f>SDGｓマトリクス!AY180</f>
        <v>0</v>
      </c>
      <c r="R176" s="215">
        <f>SDGｓマトリクス!AZ180</f>
        <v>0</v>
      </c>
      <c r="S176" s="215">
        <f>SDGｓマトリクス!BA180</f>
        <v>0</v>
      </c>
      <c r="T176" s="215">
        <f>SDGｓマトリクス!BB180</f>
        <v>0</v>
      </c>
      <c r="U176" s="223">
        <f>SDGｓマトリクス!AI180</f>
        <v>0</v>
      </c>
      <c r="V176" s="178"/>
      <c r="W176" s="167"/>
      <c r="X176" s="167"/>
      <c r="Y176" s="167"/>
      <c r="Z176" s="167"/>
      <c r="AA176" s="167"/>
      <c r="AB176" s="172"/>
      <c r="AC176" s="167"/>
      <c r="AD176" s="167"/>
      <c r="AE176" s="167"/>
      <c r="AF176" s="173"/>
      <c r="AG176" s="167"/>
      <c r="AH176" s="167"/>
      <c r="AI176" s="167"/>
      <c r="AJ176" s="167"/>
      <c r="AK176" s="167"/>
      <c r="AL176" s="172"/>
      <c r="AM176" s="167"/>
      <c r="AN176" s="167"/>
      <c r="AO176" s="167"/>
      <c r="AP176" s="173"/>
      <c r="AQ176" s="167"/>
      <c r="AR176" s="167"/>
      <c r="AS176" s="167"/>
      <c r="AT176" s="167"/>
      <c r="AU176" s="167"/>
      <c r="AV176" s="172"/>
      <c r="AW176" s="167"/>
      <c r="AX176" s="167"/>
      <c r="AY176" s="167"/>
      <c r="AZ176" s="173"/>
      <c r="BA176" s="167"/>
      <c r="BB176" s="167"/>
      <c r="BC176" s="167"/>
      <c r="BD176" s="167"/>
      <c r="BE176" s="167"/>
      <c r="BF176" s="172"/>
      <c r="BG176" s="167"/>
      <c r="BH176" s="167"/>
      <c r="BI176" s="167"/>
      <c r="BJ176" s="173"/>
      <c r="BK176" s="167"/>
      <c r="BL176" s="167"/>
      <c r="BM176" s="167"/>
      <c r="BN176" s="167"/>
      <c r="BO176" s="167"/>
      <c r="BP176" s="172"/>
      <c r="BQ176" s="167"/>
      <c r="BR176" s="167"/>
      <c r="BS176" s="167"/>
      <c r="BT176" s="167"/>
      <c r="BU176" s="177"/>
    </row>
    <row r="177" spans="1:73" ht="15" hidden="1" customHeight="1">
      <c r="A177" s="180"/>
      <c r="B177" s="195"/>
      <c r="C177" s="235" t="s">
        <v>102</v>
      </c>
      <c r="D177" s="216"/>
      <c r="E177" s="216"/>
      <c r="F177" s="216"/>
      <c r="G177" s="216"/>
      <c r="H177" s="216"/>
      <c r="I177" s="216"/>
      <c r="J177" s="216"/>
      <c r="K177" s="216"/>
      <c r="L177" s="216"/>
      <c r="M177" s="216"/>
      <c r="N177" s="216"/>
      <c r="O177" s="216"/>
      <c r="P177" s="216"/>
      <c r="Q177" s="216"/>
      <c r="R177" s="216"/>
      <c r="S177" s="216"/>
      <c r="T177" s="216"/>
      <c r="U177" s="223"/>
      <c r="V177" s="178"/>
      <c r="W177" s="167"/>
      <c r="X177" s="167"/>
      <c r="Y177" s="167"/>
      <c r="Z177" s="167"/>
      <c r="AA177" s="167"/>
      <c r="AB177" s="172"/>
      <c r="AC177" s="167"/>
      <c r="AD177" s="167"/>
      <c r="AE177" s="167"/>
      <c r="AF177" s="173"/>
      <c r="AG177" s="167"/>
      <c r="AH177" s="167"/>
      <c r="AI177" s="167"/>
      <c r="AJ177" s="167"/>
      <c r="AK177" s="167"/>
      <c r="AL177" s="172"/>
      <c r="AM177" s="167"/>
      <c r="AN177" s="167"/>
      <c r="AO177" s="167"/>
      <c r="AP177" s="173"/>
      <c r="AQ177" s="167"/>
      <c r="AR177" s="167"/>
      <c r="AS177" s="167"/>
      <c r="AT177" s="167"/>
      <c r="AU177" s="167"/>
      <c r="AV177" s="172"/>
      <c r="AW177" s="167"/>
      <c r="AX177" s="167"/>
      <c r="AY177" s="167"/>
      <c r="AZ177" s="173"/>
      <c r="BA177" s="167"/>
      <c r="BB177" s="167"/>
      <c r="BC177" s="167"/>
      <c r="BD177" s="167"/>
      <c r="BE177" s="167"/>
      <c r="BF177" s="172"/>
      <c r="BG177" s="167"/>
      <c r="BH177" s="167"/>
      <c r="BI177" s="167"/>
      <c r="BJ177" s="173"/>
      <c r="BK177" s="167"/>
      <c r="BL177" s="167"/>
      <c r="BM177" s="167"/>
      <c r="BN177" s="167"/>
      <c r="BO177" s="167"/>
      <c r="BP177" s="172"/>
      <c r="BQ177" s="167"/>
      <c r="BR177" s="167"/>
      <c r="BS177" s="167"/>
      <c r="BT177" s="167"/>
      <c r="BU177" s="177"/>
    </row>
    <row r="178" spans="1:73" ht="15" hidden="1" customHeight="1">
      <c r="A178" s="180"/>
      <c r="B178" s="195"/>
      <c r="C178" s="235" t="s">
        <v>408</v>
      </c>
      <c r="D178" s="216"/>
      <c r="E178" s="216"/>
      <c r="F178" s="216"/>
      <c r="G178" s="216"/>
      <c r="H178" s="216"/>
      <c r="I178" s="216"/>
      <c r="J178" s="216"/>
      <c r="K178" s="216"/>
      <c r="L178" s="216"/>
      <c r="M178" s="216"/>
      <c r="N178" s="216"/>
      <c r="O178" s="216"/>
      <c r="P178" s="216"/>
      <c r="Q178" s="216"/>
      <c r="R178" s="216"/>
      <c r="S178" s="216"/>
      <c r="T178" s="216"/>
      <c r="U178" s="223"/>
      <c r="V178" s="178"/>
      <c r="W178" s="167"/>
      <c r="X178" s="167"/>
      <c r="Y178" s="167"/>
      <c r="Z178" s="167"/>
      <c r="AA178" s="167"/>
      <c r="AB178" s="172"/>
      <c r="AC178" s="167"/>
      <c r="AD178" s="167"/>
      <c r="AE178" s="167"/>
      <c r="AF178" s="173"/>
      <c r="AG178" s="167"/>
      <c r="AH178" s="167"/>
      <c r="AI178" s="167"/>
      <c r="AJ178" s="167"/>
      <c r="AK178" s="167"/>
      <c r="AL178" s="172"/>
      <c r="AM178" s="167"/>
      <c r="AN178" s="167"/>
      <c r="AO178" s="167"/>
      <c r="AP178" s="173"/>
      <c r="AQ178" s="167"/>
      <c r="AR178" s="167"/>
      <c r="AS178" s="167"/>
      <c r="AT178" s="167"/>
      <c r="AU178" s="167"/>
      <c r="AV178" s="172"/>
      <c r="AW178" s="167"/>
      <c r="AX178" s="167"/>
      <c r="AY178" s="167"/>
      <c r="AZ178" s="173"/>
      <c r="BA178" s="167"/>
      <c r="BB178" s="167"/>
      <c r="BC178" s="167"/>
      <c r="BD178" s="167"/>
      <c r="BE178" s="167"/>
      <c r="BF178" s="172"/>
      <c r="BG178" s="167"/>
      <c r="BH178" s="167"/>
      <c r="BI178" s="167"/>
      <c r="BJ178" s="173"/>
      <c r="BK178" s="167"/>
      <c r="BL178" s="167"/>
      <c r="BM178" s="167"/>
      <c r="BN178" s="167"/>
      <c r="BO178" s="167"/>
      <c r="BP178" s="172"/>
      <c r="BQ178" s="167"/>
      <c r="BR178" s="167"/>
      <c r="BS178" s="167"/>
      <c r="BT178" s="167"/>
      <c r="BU178" s="177"/>
    </row>
    <row r="179" spans="1:73" ht="15" hidden="1" customHeight="1">
      <c r="A179" s="180"/>
      <c r="B179" s="195"/>
      <c r="C179" s="235" t="s">
        <v>103</v>
      </c>
      <c r="D179" s="216"/>
      <c r="E179" s="216"/>
      <c r="F179" s="216"/>
      <c r="G179" s="216"/>
      <c r="H179" s="216"/>
      <c r="I179" s="216"/>
      <c r="J179" s="216"/>
      <c r="K179" s="216"/>
      <c r="L179" s="216"/>
      <c r="M179" s="216"/>
      <c r="N179" s="216"/>
      <c r="O179" s="216"/>
      <c r="P179" s="216"/>
      <c r="Q179" s="216"/>
      <c r="R179" s="216"/>
      <c r="S179" s="216"/>
      <c r="T179" s="216"/>
      <c r="U179" s="223"/>
      <c r="V179" s="178"/>
      <c r="W179" s="167"/>
      <c r="X179" s="167"/>
      <c r="Y179" s="167"/>
      <c r="Z179" s="167"/>
      <c r="AA179" s="167"/>
      <c r="AB179" s="172"/>
      <c r="AC179" s="167"/>
      <c r="AD179" s="167"/>
      <c r="AE179" s="167"/>
      <c r="AF179" s="173"/>
      <c r="AG179" s="167"/>
      <c r="AH179" s="167"/>
      <c r="AI179" s="167"/>
      <c r="AJ179" s="167"/>
      <c r="AK179" s="167"/>
      <c r="AL179" s="172"/>
      <c r="AM179" s="167"/>
      <c r="AN179" s="167"/>
      <c r="AO179" s="167"/>
      <c r="AP179" s="173"/>
      <c r="AQ179" s="167"/>
      <c r="AR179" s="167"/>
      <c r="AS179" s="167"/>
      <c r="AT179" s="167"/>
      <c r="AU179" s="167"/>
      <c r="AV179" s="172"/>
      <c r="AW179" s="167"/>
      <c r="AX179" s="167"/>
      <c r="AY179" s="167"/>
      <c r="AZ179" s="173"/>
      <c r="BA179" s="167"/>
      <c r="BB179" s="167"/>
      <c r="BC179" s="167"/>
      <c r="BD179" s="167"/>
      <c r="BE179" s="167"/>
      <c r="BF179" s="172"/>
      <c r="BG179" s="167"/>
      <c r="BH179" s="167"/>
      <c r="BI179" s="167"/>
      <c r="BJ179" s="173"/>
      <c r="BK179" s="167"/>
      <c r="BL179" s="167"/>
      <c r="BM179" s="167"/>
      <c r="BN179" s="167"/>
      <c r="BO179" s="167"/>
      <c r="BP179" s="172"/>
      <c r="BQ179" s="167"/>
      <c r="BR179" s="167"/>
      <c r="BS179" s="167"/>
      <c r="BT179" s="167"/>
      <c r="BU179" s="177"/>
    </row>
    <row r="180" spans="1:73" ht="15" hidden="1" customHeight="1">
      <c r="A180" s="180"/>
      <c r="B180" s="195"/>
      <c r="C180" s="235" t="s">
        <v>104</v>
      </c>
      <c r="D180" s="216"/>
      <c r="E180" s="216"/>
      <c r="F180" s="216"/>
      <c r="G180" s="216"/>
      <c r="H180" s="216"/>
      <c r="I180" s="216"/>
      <c r="J180" s="216"/>
      <c r="K180" s="216"/>
      <c r="L180" s="216"/>
      <c r="M180" s="216"/>
      <c r="N180" s="216"/>
      <c r="O180" s="216"/>
      <c r="P180" s="216"/>
      <c r="Q180" s="216"/>
      <c r="R180" s="216"/>
      <c r="S180" s="216"/>
      <c r="T180" s="216"/>
      <c r="U180" s="223"/>
      <c r="V180" s="178"/>
      <c r="W180" s="167"/>
      <c r="X180" s="167"/>
      <c r="Y180" s="167"/>
      <c r="Z180" s="167"/>
      <c r="AA180" s="167"/>
      <c r="AB180" s="172"/>
      <c r="AC180" s="167"/>
      <c r="AD180" s="167"/>
      <c r="AE180" s="167"/>
      <c r="AF180" s="173"/>
      <c r="AG180" s="167"/>
      <c r="AH180" s="167"/>
      <c r="AI180" s="167"/>
      <c r="AJ180" s="167"/>
      <c r="AK180" s="167"/>
      <c r="AL180" s="172"/>
      <c r="AM180" s="167"/>
      <c r="AN180" s="167"/>
      <c r="AO180" s="167"/>
      <c r="AP180" s="173"/>
      <c r="AQ180" s="167"/>
      <c r="AR180" s="167"/>
      <c r="AS180" s="167"/>
      <c r="AT180" s="167"/>
      <c r="AU180" s="167"/>
      <c r="AV180" s="172"/>
      <c r="AW180" s="167"/>
      <c r="AX180" s="167"/>
      <c r="AY180" s="167"/>
      <c r="AZ180" s="173"/>
      <c r="BA180" s="167"/>
      <c r="BB180" s="167"/>
      <c r="BC180" s="167"/>
      <c r="BD180" s="167"/>
      <c r="BE180" s="167"/>
      <c r="BF180" s="172"/>
      <c r="BG180" s="167"/>
      <c r="BH180" s="167"/>
      <c r="BI180" s="167"/>
      <c r="BJ180" s="173"/>
      <c r="BK180" s="167"/>
      <c r="BL180" s="167"/>
      <c r="BM180" s="167"/>
      <c r="BN180" s="167"/>
      <c r="BO180" s="167"/>
      <c r="BP180" s="172"/>
      <c r="BQ180" s="167"/>
      <c r="BR180" s="167"/>
      <c r="BS180" s="167"/>
      <c r="BT180" s="167"/>
      <c r="BU180" s="177"/>
    </row>
    <row r="181" spans="1:73" ht="15" hidden="1" customHeight="1">
      <c r="A181" s="180"/>
      <c r="B181" s="195"/>
      <c r="C181" s="235" t="s">
        <v>105</v>
      </c>
      <c r="D181" s="216"/>
      <c r="E181" s="216"/>
      <c r="F181" s="216"/>
      <c r="G181" s="216"/>
      <c r="H181" s="216"/>
      <c r="I181" s="216"/>
      <c r="J181" s="216"/>
      <c r="K181" s="216"/>
      <c r="L181" s="216"/>
      <c r="M181" s="216"/>
      <c r="N181" s="216"/>
      <c r="O181" s="216"/>
      <c r="P181" s="216"/>
      <c r="Q181" s="216"/>
      <c r="R181" s="216"/>
      <c r="S181" s="216"/>
      <c r="T181" s="216"/>
      <c r="U181" s="223"/>
      <c r="V181" s="178"/>
      <c r="W181" s="167"/>
      <c r="X181" s="167"/>
      <c r="Y181" s="167"/>
      <c r="Z181" s="167"/>
      <c r="AA181" s="167"/>
      <c r="AB181" s="172"/>
      <c r="AC181" s="167"/>
      <c r="AD181" s="167"/>
      <c r="AE181" s="167"/>
      <c r="AF181" s="173"/>
      <c r="AG181" s="167"/>
      <c r="AH181" s="167"/>
      <c r="AI181" s="167"/>
      <c r="AJ181" s="167"/>
      <c r="AK181" s="167"/>
      <c r="AL181" s="172"/>
      <c r="AM181" s="167"/>
      <c r="AN181" s="167"/>
      <c r="AO181" s="167"/>
      <c r="AP181" s="173"/>
      <c r="AQ181" s="167"/>
      <c r="AR181" s="167"/>
      <c r="AS181" s="167"/>
      <c r="AT181" s="167"/>
      <c r="AU181" s="167"/>
      <c r="AV181" s="172"/>
      <c r="AW181" s="167"/>
      <c r="AX181" s="167"/>
      <c r="AY181" s="167"/>
      <c r="AZ181" s="173"/>
      <c r="BA181" s="167"/>
      <c r="BB181" s="167"/>
      <c r="BC181" s="167"/>
      <c r="BD181" s="167"/>
      <c r="BE181" s="167"/>
      <c r="BF181" s="172"/>
      <c r="BG181" s="167"/>
      <c r="BH181" s="167"/>
      <c r="BI181" s="167"/>
      <c r="BJ181" s="173"/>
      <c r="BK181" s="167"/>
      <c r="BL181" s="167"/>
      <c r="BM181" s="167"/>
      <c r="BN181" s="167"/>
      <c r="BO181" s="167"/>
      <c r="BP181" s="172"/>
      <c r="BQ181" s="167"/>
      <c r="BR181" s="167"/>
      <c r="BS181" s="167"/>
      <c r="BT181" s="167"/>
      <c r="BU181" s="177"/>
    </row>
    <row r="182" spans="1:73" ht="42" customHeight="1" thickTop="1" thickBot="1">
      <c r="A182" s="181"/>
      <c r="B182" s="205" t="s">
        <v>465</v>
      </c>
      <c r="C182" s="239"/>
      <c r="D182" s="221">
        <f>SDGｓマトリクス!AL184</f>
        <v>0</v>
      </c>
      <c r="E182" s="221">
        <f>SDGｓマトリクス!AM184</f>
        <v>0</v>
      </c>
      <c r="F182" s="221">
        <f>SDGｓマトリクス!AN184</f>
        <v>0</v>
      </c>
      <c r="G182" s="221">
        <f>SDGｓマトリクス!AO184</f>
        <v>0</v>
      </c>
      <c r="H182" s="221">
        <f>SDGｓマトリクス!AP184</f>
        <v>0</v>
      </c>
      <c r="I182" s="221">
        <f>SDGｓマトリクス!AQ184</f>
        <v>0</v>
      </c>
      <c r="J182" s="221">
        <f>SDGｓマトリクス!AR184</f>
        <v>0</v>
      </c>
      <c r="K182" s="221">
        <f>SDGｓマトリクス!AS184</f>
        <v>0</v>
      </c>
      <c r="L182" s="221">
        <f>SDGｓマトリクス!AT184</f>
        <v>0</v>
      </c>
      <c r="M182" s="221">
        <f>SDGｓマトリクス!AU184</f>
        <v>0</v>
      </c>
      <c r="N182" s="221">
        <f>SDGｓマトリクス!AV184</f>
        <v>0</v>
      </c>
      <c r="O182" s="221">
        <f>SDGｓマトリクス!AW184</f>
        <v>0</v>
      </c>
      <c r="P182" s="221">
        <f>SDGｓマトリクス!AX184</f>
        <v>0</v>
      </c>
      <c r="Q182" s="221">
        <f>SDGｓマトリクス!AY184</f>
        <v>0</v>
      </c>
      <c r="R182" s="221">
        <f>SDGｓマトリクス!AZ184</f>
        <v>0</v>
      </c>
      <c r="S182" s="221">
        <f>SDGｓマトリクス!BA184</f>
        <v>0</v>
      </c>
      <c r="T182" s="221">
        <f>SDGｓマトリクス!BB184</f>
        <v>0</v>
      </c>
      <c r="U182" s="226">
        <f>SDGｓマトリクス!AI184</f>
        <v>0</v>
      </c>
      <c r="V182" s="178"/>
      <c r="W182" s="167"/>
      <c r="X182" s="167"/>
      <c r="Y182" s="167"/>
      <c r="Z182" s="167"/>
      <c r="AA182" s="167"/>
      <c r="AB182" s="172"/>
      <c r="AC182" s="167"/>
      <c r="AD182" s="167"/>
      <c r="AE182" s="167"/>
      <c r="AF182" s="173"/>
      <c r="AG182" s="167"/>
      <c r="AH182" s="167"/>
      <c r="AI182" s="167"/>
      <c r="AJ182" s="167"/>
      <c r="AK182" s="167"/>
      <c r="AL182" s="172"/>
      <c r="AM182" s="167"/>
      <c r="AN182" s="167"/>
      <c r="AO182" s="167"/>
      <c r="AP182" s="173"/>
      <c r="AQ182" s="167"/>
      <c r="AR182" s="167"/>
      <c r="AS182" s="167"/>
      <c r="AT182" s="167"/>
      <c r="AU182" s="167"/>
      <c r="AV182" s="172"/>
      <c r="AW182" s="167"/>
      <c r="AX182" s="167"/>
      <c r="AY182" s="167"/>
      <c r="AZ182" s="173"/>
      <c r="BA182" s="167"/>
      <c r="BB182" s="167"/>
      <c r="BC182" s="167"/>
      <c r="BD182" s="167"/>
      <c r="BE182" s="167"/>
      <c r="BF182" s="172"/>
      <c r="BG182" s="167"/>
      <c r="BH182" s="167"/>
      <c r="BI182" s="167"/>
      <c r="BJ182" s="173"/>
      <c r="BK182" s="167"/>
      <c r="BL182" s="167"/>
      <c r="BM182" s="167"/>
      <c r="BN182" s="167"/>
      <c r="BO182" s="167"/>
      <c r="BP182" s="172"/>
      <c r="BQ182" s="167"/>
      <c r="BR182" s="167"/>
      <c r="BS182" s="167"/>
      <c r="BT182" s="167"/>
      <c r="BU182" s="198"/>
    </row>
    <row r="183" spans="1:73" ht="15" hidden="1" customHeight="1">
      <c r="A183" s="180"/>
      <c r="B183" s="252"/>
      <c r="C183" s="249" t="s">
        <v>106</v>
      </c>
      <c r="D183" s="253"/>
      <c r="E183" s="253"/>
      <c r="F183" s="253"/>
      <c r="G183" s="253"/>
      <c r="H183" s="253"/>
      <c r="I183" s="253"/>
      <c r="J183" s="253"/>
      <c r="K183" s="253"/>
      <c r="L183" s="253"/>
      <c r="M183" s="253"/>
      <c r="N183" s="253"/>
      <c r="O183" s="253"/>
      <c r="P183" s="253"/>
      <c r="Q183" s="253"/>
      <c r="R183" s="253"/>
      <c r="S183" s="253"/>
      <c r="T183" s="253"/>
      <c r="U183" s="254"/>
      <c r="V183" s="178"/>
      <c r="W183" s="167"/>
      <c r="X183" s="167"/>
      <c r="Y183" s="167"/>
      <c r="Z183" s="167"/>
      <c r="AA183" s="167"/>
      <c r="AB183" s="172"/>
      <c r="AC183" s="167"/>
      <c r="AD183" s="167"/>
      <c r="AE183" s="167"/>
      <c r="AF183" s="173"/>
      <c r="AG183" s="167"/>
      <c r="AH183" s="167"/>
      <c r="AI183" s="167"/>
      <c r="AJ183" s="167"/>
      <c r="AK183" s="167"/>
      <c r="AL183" s="172"/>
      <c r="AM183" s="167"/>
      <c r="AN183" s="167"/>
      <c r="AO183" s="167"/>
      <c r="AP183" s="173"/>
      <c r="AQ183" s="167"/>
      <c r="AR183" s="167"/>
      <c r="AS183" s="167"/>
      <c r="AT183" s="167"/>
      <c r="AU183" s="167"/>
      <c r="AV183" s="172"/>
      <c r="AW183" s="167"/>
      <c r="AX183" s="167"/>
      <c r="AY183" s="167"/>
      <c r="AZ183" s="173"/>
      <c r="BA183" s="167"/>
      <c r="BB183" s="167"/>
      <c r="BC183" s="167"/>
      <c r="BD183" s="167"/>
      <c r="BE183" s="167"/>
      <c r="BF183" s="172"/>
      <c r="BG183" s="167"/>
      <c r="BH183" s="167"/>
      <c r="BI183" s="167"/>
      <c r="BJ183" s="173"/>
      <c r="BK183" s="167"/>
      <c r="BL183" s="167"/>
      <c r="BM183" s="167"/>
      <c r="BN183" s="167"/>
      <c r="BO183" s="167"/>
      <c r="BP183" s="172"/>
      <c r="BQ183" s="167"/>
      <c r="BR183" s="167"/>
      <c r="BS183" s="167"/>
      <c r="BT183" s="167"/>
      <c r="BU183" s="177"/>
    </row>
    <row r="184" spans="1:73" ht="15" hidden="1" customHeight="1">
      <c r="A184" s="180"/>
      <c r="B184" s="195"/>
      <c r="C184" s="235" t="s">
        <v>107</v>
      </c>
      <c r="D184" s="216"/>
      <c r="E184" s="216"/>
      <c r="F184" s="216"/>
      <c r="G184" s="216"/>
      <c r="H184" s="216"/>
      <c r="I184" s="216"/>
      <c r="J184" s="216"/>
      <c r="K184" s="216"/>
      <c r="L184" s="216"/>
      <c r="M184" s="216"/>
      <c r="N184" s="216"/>
      <c r="O184" s="216"/>
      <c r="P184" s="216"/>
      <c r="Q184" s="216"/>
      <c r="R184" s="216"/>
      <c r="S184" s="216"/>
      <c r="T184" s="216"/>
      <c r="U184" s="223"/>
      <c r="V184" s="178"/>
      <c r="W184" s="167"/>
      <c r="X184" s="167"/>
      <c r="Y184" s="167"/>
      <c r="Z184" s="167"/>
      <c r="AA184" s="167"/>
      <c r="AB184" s="172"/>
      <c r="AC184" s="167"/>
      <c r="AD184" s="167"/>
      <c r="AE184" s="167"/>
      <c r="AF184" s="173"/>
      <c r="AG184" s="167"/>
      <c r="AH184" s="167"/>
      <c r="AI184" s="167"/>
      <c r="AJ184" s="167"/>
      <c r="AK184" s="167"/>
      <c r="AL184" s="172"/>
      <c r="AM184" s="167"/>
      <c r="AN184" s="167"/>
      <c r="AO184" s="167"/>
      <c r="AP184" s="173"/>
      <c r="AQ184" s="167"/>
      <c r="AR184" s="167"/>
      <c r="AS184" s="167"/>
      <c r="AT184" s="167"/>
      <c r="AU184" s="167"/>
      <c r="AV184" s="172"/>
      <c r="AW184" s="167"/>
      <c r="AX184" s="167"/>
      <c r="AY184" s="167"/>
      <c r="AZ184" s="173"/>
      <c r="BA184" s="167"/>
      <c r="BB184" s="167"/>
      <c r="BC184" s="167"/>
      <c r="BD184" s="167"/>
      <c r="BE184" s="167"/>
      <c r="BF184" s="172"/>
      <c r="BG184" s="167"/>
      <c r="BH184" s="167"/>
      <c r="BI184" s="167"/>
      <c r="BJ184" s="173"/>
      <c r="BK184" s="167"/>
      <c r="BL184" s="167"/>
      <c r="BM184" s="167"/>
      <c r="BN184" s="167"/>
      <c r="BO184" s="167"/>
      <c r="BP184" s="172"/>
      <c r="BQ184" s="167"/>
      <c r="BR184" s="167"/>
      <c r="BS184" s="167"/>
      <c r="BT184" s="167"/>
      <c r="BU184" s="177"/>
    </row>
    <row r="185" spans="1:73" ht="15" hidden="1" customHeight="1">
      <c r="A185" s="180"/>
      <c r="B185" s="195"/>
      <c r="C185" s="235" t="s">
        <v>108</v>
      </c>
      <c r="D185" s="216"/>
      <c r="E185" s="216"/>
      <c r="F185" s="216"/>
      <c r="G185" s="216"/>
      <c r="H185" s="216"/>
      <c r="I185" s="216"/>
      <c r="J185" s="216"/>
      <c r="K185" s="216"/>
      <c r="L185" s="216"/>
      <c r="M185" s="216"/>
      <c r="N185" s="216"/>
      <c r="O185" s="216"/>
      <c r="P185" s="216"/>
      <c r="Q185" s="216"/>
      <c r="R185" s="216"/>
      <c r="S185" s="216"/>
      <c r="T185" s="216"/>
      <c r="U185" s="223"/>
      <c r="V185" s="178"/>
      <c r="W185" s="167"/>
      <c r="X185" s="167"/>
      <c r="Y185" s="167"/>
      <c r="Z185" s="167"/>
      <c r="AA185" s="167"/>
      <c r="AB185" s="172"/>
      <c r="AC185" s="167"/>
      <c r="AD185" s="167"/>
      <c r="AE185" s="167"/>
      <c r="AF185" s="173"/>
      <c r="AG185" s="167"/>
      <c r="AH185" s="167"/>
      <c r="AI185" s="167"/>
      <c r="AJ185" s="167"/>
      <c r="AK185" s="167"/>
      <c r="AL185" s="172"/>
      <c r="AM185" s="167"/>
      <c r="AN185" s="167"/>
      <c r="AO185" s="167"/>
      <c r="AP185" s="173"/>
      <c r="AQ185" s="167"/>
      <c r="AR185" s="167"/>
      <c r="AS185" s="167"/>
      <c r="AT185" s="167"/>
      <c r="AU185" s="167"/>
      <c r="AV185" s="172"/>
      <c r="AW185" s="167"/>
      <c r="AX185" s="167"/>
      <c r="AY185" s="167"/>
      <c r="AZ185" s="173"/>
      <c r="BA185" s="167"/>
      <c r="BB185" s="167"/>
      <c r="BC185" s="167"/>
      <c r="BD185" s="167"/>
      <c r="BE185" s="167"/>
      <c r="BF185" s="172"/>
      <c r="BG185" s="167"/>
      <c r="BH185" s="167"/>
      <c r="BI185" s="167"/>
      <c r="BJ185" s="173"/>
      <c r="BK185" s="167"/>
      <c r="BL185" s="167"/>
      <c r="BM185" s="167"/>
      <c r="BN185" s="167"/>
      <c r="BO185" s="167"/>
      <c r="BP185" s="172"/>
      <c r="BQ185" s="167"/>
      <c r="BR185" s="167"/>
      <c r="BS185" s="167"/>
      <c r="BT185" s="167"/>
      <c r="BU185" s="177"/>
    </row>
    <row r="186" spans="1:73" ht="15" hidden="1" customHeight="1">
      <c r="A186" s="180"/>
      <c r="B186" s="195"/>
      <c r="C186" s="235"/>
      <c r="D186" s="216"/>
      <c r="E186" s="216"/>
      <c r="F186" s="216"/>
      <c r="G186" s="216"/>
      <c r="H186" s="216"/>
      <c r="I186" s="216"/>
      <c r="J186" s="216"/>
      <c r="K186" s="216"/>
      <c r="L186" s="216"/>
      <c r="M186" s="216"/>
      <c r="N186" s="216"/>
      <c r="O186" s="216"/>
      <c r="P186" s="216"/>
      <c r="Q186" s="216"/>
      <c r="R186" s="216"/>
      <c r="S186" s="216"/>
      <c r="T186" s="216"/>
      <c r="U186" s="223"/>
      <c r="V186" s="178"/>
      <c r="W186" s="167"/>
      <c r="X186" s="167"/>
      <c r="Y186" s="167"/>
      <c r="Z186" s="167"/>
      <c r="AA186" s="167"/>
      <c r="AB186" s="172"/>
      <c r="AC186" s="167"/>
      <c r="AD186" s="167"/>
      <c r="AE186" s="167"/>
      <c r="AF186" s="173"/>
      <c r="AG186" s="167"/>
      <c r="AH186" s="167"/>
      <c r="AI186" s="167"/>
      <c r="AJ186" s="167"/>
      <c r="AK186" s="167"/>
      <c r="AL186" s="172"/>
      <c r="AM186" s="167"/>
      <c r="AN186" s="167"/>
      <c r="AO186" s="167"/>
      <c r="AP186" s="173"/>
      <c r="AQ186" s="167"/>
      <c r="AR186" s="167"/>
      <c r="AS186" s="167"/>
      <c r="AT186" s="167"/>
      <c r="AU186" s="167"/>
      <c r="AV186" s="172"/>
      <c r="AW186" s="167"/>
      <c r="AX186" s="167"/>
      <c r="AY186" s="167"/>
      <c r="AZ186" s="173"/>
      <c r="BA186" s="167"/>
      <c r="BB186" s="167"/>
      <c r="BC186" s="167"/>
      <c r="BD186" s="167"/>
      <c r="BE186" s="167"/>
      <c r="BF186" s="172"/>
      <c r="BG186" s="167"/>
      <c r="BH186" s="167"/>
      <c r="BI186" s="167"/>
      <c r="BJ186" s="173"/>
      <c r="BK186" s="167"/>
      <c r="BL186" s="167"/>
      <c r="BM186" s="167"/>
      <c r="BN186" s="167"/>
      <c r="BO186" s="167"/>
      <c r="BP186" s="172"/>
      <c r="BQ186" s="167"/>
      <c r="BR186" s="167"/>
      <c r="BS186" s="167"/>
      <c r="BT186" s="167"/>
      <c r="BU186" s="177"/>
    </row>
    <row r="187" spans="1:73" ht="15" hidden="1" customHeight="1">
      <c r="A187" s="180"/>
      <c r="B187" s="195"/>
      <c r="C187" s="235"/>
      <c r="D187" s="216"/>
      <c r="E187" s="216"/>
      <c r="F187" s="216"/>
      <c r="G187" s="216"/>
      <c r="H187" s="216"/>
      <c r="I187" s="216"/>
      <c r="J187" s="216"/>
      <c r="K187" s="216"/>
      <c r="L187" s="216"/>
      <c r="M187" s="216"/>
      <c r="N187" s="216"/>
      <c r="O187" s="216"/>
      <c r="P187" s="216"/>
      <c r="Q187" s="216"/>
      <c r="R187" s="216"/>
      <c r="S187" s="216"/>
      <c r="T187" s="216"/>
      <c r="U187" s="223"/>
      <c r="V187" s="178"/>
      <c r="W187" s="167"/>
      <c r="X187" s="167"/>
      <c r="Y187" s="167"/>
      <c r="Z187" s="167"/>
      <c r="AA187" s="167"/>
      <c r="AB187" s="172"/>
      <c r="AC187" s="167"/>
      <c r="AD187" s="167"/>
      <c r="AE187" s="167"/>
      <c r="AF187" s="173"/>
      <c r="AG187" s="167"/>
      <c r="AH187" s="167"/>
      <c r="AI187" s="167"/>
      <c r="AJ187" s="167"/>
      <c r="AK187" s="167"/>
      <c r="AL187" s="172"/>
      <c r="AM187" s="167"/>
      <c r="AN187" s="167"/>
      <c r="AO187" s="167"/>
      <c r="AP187" s="173"/>
      <c r="AQ187" s="167"/>
      <c r="AR187" s="167"/>
      <c r="AS187" s="167"/>
      <c r="AT187" s="167"/>
      <c r="AU187" s="167"/>
      <c r="AV187" s="172"/>
      <c r="AW187" s="167"/>
      <c r="AX187" s="167"/>
      <c r="AY187" s="167"/>
      <c r="AZ187" s="173"/>
      <c r="BA187" s="167"/>
      <c r="BB187" s="167"/>
      <c r="BC187" s="167"/>
      <c r="BD187" s="167"/>
      <c r="BE187" s="167"/>
      <c r="BF187" s="172"/>
      <c r="BG187" s="167"/>
      <c r="BH187" s="167"/>
      <c r="BI187" s="167"/>
      <c r="BJ187" s="173"/>
      <c r="BK187" s="167"/>
      <c r="BL187" s="167"/>
      <c r="BM187" s="167"/>
      <c r="BN187" s="167"/>
      <c r="BO187" s="167"/>
      <c r="BP187" s="172"/>
      <c r="BQ187" s="167"/>
      <c r="BR187" s="167"/>
      <c r="BS187" s="167"/>
      <c r="BT187" s="167"/>
      <c r="BU187" s="177"/>
    </row>
    <row r="188" spans="1:73" ht="15" hidden="1" customHeight="1">
      <c r="A188" s="180"/>
      <c r="B188" s="195"/>
      <c r="C188" s="235"/>
      <c r="D188" s="216"/>
      <c r="E188" s="216"/>
      <c r="F188" s="216"/>
      <c r="G188" s="216"/>
      <c r="H188" s="216"/>
      <c r="I188" s="216"/>
      <c r="J188" s="216"/>
      <c r="K188" s="216"/>
      <c r="L188" s="216"/>
      <c r="M188" s="216"/>
      <c r="N188" s="216"/>
      <c r="O188" s="216"/>
      <c r="P188" s="216"/>
      <c r="Q188" s="216"/>
      <c r="R188" s="216"/>
      <c r="S188" s="216"/>
      <c r="T188" s="216"/>
      <c r="U188" s="223"/>
      <c r="V188" s="178"/>
      <c r="W188" s="167"/>
      <c r="X188" s="167"/>
      <c r="Y188" s="167"/>
      <c r="Z188" s="167"/>
      <c r="AA188" s="167"/>
      <c r="AB188" s="172"/>
      <c r="AC188" s="167"/>
      <c r="AD188" s="167"/>
      <c r="AE188" s="167"/>
      <c r="AF188" s="173"/>
      <c r="AG188" s="167"/>
      <c r="AH188" s="167"/>
      <c r="AI188" s="167"/>
      <c r="AJ188" s="167"/>
      <c r="AK188" s="167"/>
      <c r="AL188" s="172"/>
      <c r="AM188" s="167"/>
      <c r="AN188" s="167"/>
      <c r="AO188" s="167"/>
      <c r="AP188" s="173"/>
      <c r="AQ188" s="167"/>
      <c r="AR188" s="167"/>
      <c r="AS188" s="167"/>
      <c r="AT188" s="167"/>
      <c r="AU188" s="167"/>
      <c r="AV188" s="172"/>
      <c r="AW188" s="167"/>
      <c r="AX188" s="167"/>
      <c r="AY188" s="167"/>
      <c r="AZ188" s="173"/>
      <c r="BA188" s="167"/>
      <c r="BB188" s="167"/>
      <c r="BC188" s="167"/>
      <c r="BD188" s="167"/>
      <c r="BE188" s="167"/>
      <c r="BF188" s="172"/>
      <c r="BG188" s="167"/>
      <c r="BH188" s="167"/>
      <c r="BI188" s="167"/>
      <c r="BJ188" s="173"/>
      <c r="BK188" s="167"/>
      <c r="BL188" s="167"/>
      <c r="BM188" s="167"/>
      <c r="BN188" s="167"/>
      <c r="BO188" s="167"/>
      <c r="BP188" s="172"/>
      <c r="BQ188" s="167"/>
      <c r="BR188" s="167"/>
      <c r="BS188" s="167"/>
      <c r="BT188" s="167"/>
      <c r="BU188" s="177"/>
    </row>
    <row r="189" spans="1:73" ht="15" hidden="1" customHeight="1">
      <c r="A189" s="180"/>
      <c r="B189" s="195"/>
      <c r="C189" s="235"/>
      <c r="D189" s="216"/>
      <c r="E189" s="216"/>
      <c r="F189" s="216"/>
      <c r="G189" s="216"/>
      <c r="H189" s="216"/>
      <c r="I189" s="216"/>
      <c r="J189" s="216"/>
      <c r="K189" s="216"/>
      <c r="L189" s="216"/>
      <c r="M189" s="216"/>
      <c r="N189" s="216"/>
      <c r="O189" s="216"/>
      <c r="P189" s="216"/>
      <c r="Q189" s="216"/>
      <c r="R189" s="216"/>
      <c r="S189" s="216"/>
      <c r="T189" s="216"/>
      <c r="U189" s="223"/>
      <c r="V189" s="178"/>
      <c r="W189" s="167"/>
      <c r="X189" s="167"/>
      <c r="Y189" s="167"/>
      <c r="Z189" s="167"/>
      <c r="AA189" s="167"/>
      <c r="AB189" s="172"/>
      <c r="AC189" s="167"/>
      <c r="AD189" s="167"/>
      <c r="AE189" s="167"/>
      <c r="AF189" s="173"/>
      <c r="AG189" s="167"/>
      <c r="AH189" s="167"/>
      <c r="AI189" s="167"/>
      <c r="AJ189" s="167"/>
      <c r="AK189" s="167"/>
      <c r="AL189" s="172"/>
      <c r="AM189" s="167"/>
      <c r="AN189" s="167"/>
      <c r="AO189" s="167"/>
      <c r="AP189" s="173"/>
      <c r="AQ189" s="167"/>
      <c r="AR189" s="167"/>
      <c r="AS189" s="167"/>
      <c r="AT189" s="167"/>
      <c r="AU189" s="167"/>
      <c r="AV189" s="172"/>
      <c r="AW189" s="167"/>
      <c r="AX189" s="167"/>
      <c r="AY189" s="167"/>
      <c r="AZ189" s="173"/>
      <c r="BA189" s="167"/>
      <c r="BB189" s="167"/>
      <c r="BC189" s="167"/>
      <c r="BD189" s="167"/>
      <c r="BE189" s="167"/>
      <c r="BF189" s="172"/>
      <c r="BG189" s="167"/>
      <c r="BH189" s="167"/>
      <c r="BI189" s="167"/>
      <c r="BJ189" s="173"/>
      <c r="BK189" s="167"/>
      <c r="BL189" s="167"/>
      <c r="BM189" s="167"/>
      <c r="BN189" s="167"/>
      <c r="BO189" s="167"/>
      <c r="BP189" s="172"/>
      <c r="BQ189" s="167"/>
      <c r="BR189" s="167"/>
      <c r="BS189" s="167"/>
      <c r="BT189" s="167"/>
      <c r="BU189" s="177"/>
    </row>
    <row r="190" spans="1:73" ht="42" customHeight="1" thickTop="1" thickBot="1">
      <c r="A190" s="228" t="s">
        <v>490</v>
      </c>
      <c r="B190" s="195" t="s">
        <v>466</v>
      </c>
      <c r="C190" s="235"/>
      <c r="D190" s="215">
        <f>SDGｓマトリクス!AL194</f>
        <v>0</v>
      </c>
      <c r="E190" s="215">
        <f>SDGｓマトリクス!AM194</f>
        <v>0</v>
      </c>
      <c r="F190" s="215">
        <f>SDGｓマトリクス!AN194</f>
        <v>0</v>
      </c>
      <c r="G190" s="215">
        <f>SDGｓマトリクス!AO194</f>
        <v>0</v>
      </c>
      <c r="H190" s="215">
        <f>SDGｓマトリクス!AP194</f>
        <v>0</v>
      </c>
      <c r="I190" s="215">
        <f>SDGｓマトリクス!AQ194</f>
        <v>0</v>
      </c>
      <c r="J190" s="215">
        <f>SDGｓマトリクス!AR194</f>
        <v>0</v>
      </c>
      <c r="K190" s="215">
        <f>SDGｓマトリクス!AS194</f>
        <v>0</v>
      </c>
      <c r="L190" s="215">
        <f>SDGｓマトリクス!AT194</f>
        <v>0</v>
      </c>
      <c r="M190" s="215">
        <f>SDGｓマトリクス!AU194</f>
        <v>0</v>
      </c>
      <c r="N190" s="215">
        <f>SDGｓマトリクス!AV194</f>
        <v>0</v>
      </c>
      <c r="O190" s="215">
        <f>SDGｓマトリクス!AW194</f>
        <v>0</v>
      </c>
      <c r="P190" s="215">
        <f>SDGｓマトリクス!AX194</f>
        <v>0</v>
      </c>
      <c r="Q190" s="215">
        <f>SDGｓマトリクス!AY194</f>
        <v>0</v>
      </c>
      <c r="R190" s="215">
        <f>SDGｓマトリクス!AZ194</f>
        <v>0</v>
      </c>
      <c r="S190" s="215">
        <f>SDGｓマトリクス!BA194</f>
        <v>0</v>
      </c>
      <c r="T190" s="215">
        <f>SDGｓマトリクス!BB194</f>
        <v>0</v>
      </c>
      <c r="U190" s="223">
        <f>SDGｓマトリクス!AI194</f>
        <v>0</v>
      </c>
      <c r="V190" s="178"/>
      <c r="W190" s="167"/>
      <c r="X190" s="167"/>
      <c r="Y190" s="167"/>
      <c r="Z190" s="167"/>
      <c r="AA190" s="167"/>
      <c r="AB190" s="172"/>
      <c r="AC190" s="167"/>
      <c r="AD190" s="167"/>
      <c r="AE190" s="167"/>
      <c r="AF190" s="173"/>
      <c r="AG190" s="167"/>
      <c r="AH190" s="167"/>
      <c r="AI190" s="167"/>
      <c r="AJ190" s="167"/>
      <c r="AK190" s="167"/>
      <c r="AL190" s="172"/>
      <c r="AM190" s="167"/>
      <c r="AN190" s="167"/>
      <c r="AO190" s="167"/>
      <c r="AP190" s="173"/>
      <c r="AQ190" s="167"/>
      <c r="AR190" s="167"/>
      <c r="AS190" s="167"/>
      <c r="AT190" s="167"/>
      <c r="AU190" s="167"/>
      <c r="AV190" s="172"/>
      <c r="AW190" s="167"/>
      <c r="AX190" s="167"/>
      <c r="AY190" s="167"/>
      <c r="AZ190" s="173"/>
      <c r="BA190" s="167"/>
      <c r="BB190" s="167"/>
      <c r="BC190" s="167"/>
      <c r="BD190" s="167"/>
      <c r="BE190" s="167"/>
      <c r="BF190" s="172"/>
      <c r="BG190" s="167"/>
      <c r="BH190" s="167"/>
      <c r="BI190" s="167"/>
      <c r="BJ190" s="173"/>
      <c r="BK190" s="167"/>
      <c r="BL190" s="167"/>
      <c r="BM190" s="167"/>
      <c r="BN190" s="167"/>
      <c r="BO190" s="167"/>
      <c r="BP190" s="172"/>
      <c r="BQ190" s="167"/>
      <c r="BR190" s="167"/>
      <c r="BS190" s="167"/>
      <c r="BT190" s="167"/>
      <c r="BU190" s="197"/>
    </row>
    <row r="191" spans="1:73" ht="15" hidden="1" customHeight="1">
      <c r="A191" s="180"/>
      <c r="B191" s="195"/>
      <c r="C191" s="235" t="s">
        <v>110</v>
      </c>
      <c r="D191" s="216"/>
      <c r="E191" s="216"/>
      <c r="F191" s="216"/>
      <c r="G191" s="216"/>
      <c r="H191" s="216"/>
      <c r="I191" s="216"/>
      <c r="J191" s="216"/>
      <c r="K191" s="216"/>
      <c r="L191" s="216"/>
      <c r="M191" s="216"/>
      <c r="N191" s="216"/>
      <c r="O191" s="216"/>
      <c r="P191" s="216"/>
      <c r="Q191" s="216"/>
      <c r="R191" s="216"/>
      <c r="S191" s="216"/>
      <c r="T191" s="216"/>
      <c r="U191" s="223"/>
      <c r="V191" s="178"/>
      <c r="W191" s="167"/>
      <c r="X191" s="167"/>
      <c r="Y191" s="167"/>
      <c r="Z191" s="167"/>
      <c r="AA191" s="167"/>
      <c r="AB191" s="172"/>
      <c r="AC191" s="167"/>
      <c r="AD191" s="167"/>
      <c r="AE191" s="167"/>
      <c r="AF191" s="173"/>
      <c r="AG191" s="167"/>
      <c r="AH191" s="167"/>
      <c r="AI191" s="167"/>
      <c r="AJ191" s="167"/>
      <c r="AK191" s="167"/>
      <c r="AL191" s="172"/>
      <c r="AM191" s="167"/>
      <c r="AN191" s="167"/>
      <c r="AO191" s="167"/>
      <c r="AP191" s="173"/>
      <c r="AQ191" s="167"/>
      <c r="AR191" s="167"/>
      <c r="AS191" s="167"/>
      <c r="AT191" s="167"/>
      <c r="AU191" s="167"/>
      <c r="AV191" s="172"/>
      <c r="AW191" s="167"/>
      <c r="AX191" s="167"/>
      <c r="AY191" s="167"/>
      <c r="AZ191" s="173"/>
      <c r="BA191" s="167"/>
      <c r="BB191" s="167"/>
      <c r="BC191" s="167"/>
      <c r="BD191" s="167"/>
      <c r="BE191" s="167"/>
      <c r="BF191" s="172"/>
      <c r="BG191" s="167"/>
      <c r="BH191" s="167"/>
      <c r="BI191" s="167"/>
      <c r="BJ191" s="173"/>
      <c r="BK191" s="167"/>
      <c r="BL191" s="167"/>
      <c r="BM191" s="167"/>
      <c r="BN191" s="167"/>
      <c r="BO191" s="167"/>
      <c r="BP191" s="172"/>
      <c r="BQ191" s="167"/>
      <c r="BR191" s="167"/>
      <c r="BS191" s="167"/>
      <c r="BT191" s="167"/>
      <c r="BU191" s="177"/>
    </row>
    <row r="192" spans="1:73" ht="15" hidden="1" customHeight="1">
      <c r="A192" s="180"/>
      <c r="B192" s="195"/>
      <c r="C192" s="235" t="s">
        <v>111</v>
      </c>
      <c r="D192" s="216"/>
      <c r="E192" s="216"/>
      <c r="F192" s="216"/>
      <c r="G192" s="216"/>
      <c r="H192" s="216"/>
      <c r="I192" s="216"/>
      <c r="J192" s="216"/>
      <c r="K192" s="216"/>
      <c r="L192" s="216"/>
      <c r="M192" s="216"/>
      <c r="N192" s="216"/>
      <c r="O192" s="216"/>
      <c r="P192" s="216"/>
      <c r="Q192" s="216"/>
      <c r="R192" s="216"/>
      <c r="S192" s="216"/>
      <c r="T192" s="216"/>
      <c r="U192" s="223"/>
      <c r="V192" s="178"/>
      <c r="W192" s="167"/>
      <c r="X192" s="167"/>
      <c r="Y192" s="167"/>
      <c r="Z192" s="167"/>
      <c r="AA192" s="167"/>
      <c r="AB192" s="172"/>
      <c r="AC192" s="167"/>
      <c r="AD192" s="167"/>
      <c r="AE192" s="167"/>
      <c r="AF192" s="173"/>
      <c r="AG192" s="167"/>
      <c r="AH192" s="167"/>
      <c r="AI192" s="167"/>
      <c r="AJ192" s="167"/>
      <c r="AK192" s="167"/>
      <c r="AL192" s="172"/>
      <c r="AM192" s="167"/>
      <c r="AN192" s="167"/>
      <c r="AO192" s="167"/>
      <c r="AP192" s="173"/>
      <c r="AQ192" s="167"/>
      <c r="AR192" s="167"/>
      <c r="AS192" s="167"/>
      <c r="AT192" s="167"/>
      <c r="AU192" s="167"/>
      <c r="AV192" s="172"/>
      <c r="AW192" s="167"/>
      <c r="AX192" s="167"/>
      <c r="AY192" s="167"/>
      <c r="AZ192" s="173"/>
      <c r="BA192" s="167"/>
      <c r="BB192" s="167"/>
      <c r="BC192" s="167"/>
      <c r="BD192" s="167"/>
      <c r="BE192" s="167"/>
      <c r="BF192" s="172"/>
      <c r="BG192" s="167"/>
      <c r="BH192" s="167"/>
      <c r="BI192" s="167"/>
      <c r="BJ192" s="173"/>
      <c r="BK192" s="167"/>
      <c r="BL192" s="167"/>
      <c r="BM192" s="167"/>
      <c r="BN192" s="167"/>
      <c r="BO192" s="167"/>
      <c r="BP192" s="172"/>
      <c r="BQ192" s="167"/>
      <c r="BR192" s="167"/>
      <c r="BS192" s="167"/>
      <c r="BT192" s="167"/>
      <c r="BU192" s="177"/>
    </row>
    <row r="193" spans="1:73" ht="15" hidden="1" customHeight="1">
      <c r="A193" s="180"/>
      <c r="B193" s="195"/>
      <c r="C193" s="235" t="s">
        <v>178</v>
      </c>
      <c r="D193" s="216"/>
      <c r="E193" s="216"/>
      <c r="F193" s="216"/>
      <c r="G193" s="216"/>
      <c r="H193" s="216"/>
      <c r="I193" s="216"/>
      <c r="J193" s="216"/>
      <c r="K193" s="216"/>
      <c r="L193" s="216"/>
      <c r="M193" s="216"/>
      <c r="N193" s="216"/>
      <c r="O193" s="216"/>
      <c r="P193" s="216"/>
      <c r="Q193" s="216"/>
      <c r="R193" s="216"/>
      <c r="S193" s="216"/>
      <c r="T193" s="216"/>
      <c r="U193" s="223"/>
      <c r="V193" s="178"/>
      <c r="W193" s="167"/>
      <c r="X193" s="167"/>
      <c r="Y193" s="167"/>
      <c r="Z193" s="167"/>
      <c r="AA193" s="167"/>
      <c r="AB193" s="172"/>
      <c r="AC193" s="167"/>
      <c r="AD193" s="167"/>
      <c r="AE193" s="167"/>
      <c r="AF193" s="173"/>
      <c r="AG193" s="167"/>
      <c r="AH193" s="167"/>
      <c r="AI193" s="167"/>
      <c r="AJ193" s="167"/>
      <c r="AK193" s="167"/>
      <c r="AL193" s="172"/>
      <c r="AM193" s="167"/>
      <c r="AN193" s="167"/>
      <c r="AO193" s="167"/>
      <c r="AP193" s="173"/>
      <c r="AQ193" s="167"/>
      <c r="AR193" s="167"/>
      <c r="AS193" s="167"/>
      <c r="AT193" s="167"/>
      <c r="AU193" s="167"/>
      <c r="AV193" s="172"/>
      <c r="AW193" s="167"/>
      <c r="AX193" s="167"/>
      <c r="AY193" s="167"/>
      <c r="AZ193" s="173"/>
      <c r="BA193" s="167"/>
      <c r="BB193" s="167"/>
      <c r="BC193" s="167"/>
      <c r="BD193" s="167"/>
      <c r="BE193" s="167"/>
      <c r="BF193" s="172"/>
      <c r="BG193" s="167"/>
      <c r="BH193" s="167"/>
      <c r="BI193" s="167"/>
      <c r="BJ193" s="173"/>
      <c r="BK193" s="167"/>
      <c r="BL193" s="167"/>
      <c r="BM193" s="167"/>
      <c r="BN193" s="167"/>
      <c r="BO193" s="167"/>
      <c r="BP193" s="172"/>
      <c r="BQ193" s="167"/>
      <c r="BR193" s="167"/>
      <c r="BS193" s="167"/>
      <c r="BT193" s="167"/>
      <c r="BU193" s="177"/>
    </row>
    <row r="194" spans="1:73" ht="15" hidden="1" customHeight="1">
      <c r="A194" s="180"/>
      <c r="B194" s="195"/>
      <c r="C194" s="235" t="s">
        <v>409</v>
      </c>
      <c r="D194" s="216"/>
      <c r="E194" s="216"/>
      <c r="F194" s="216"/>
      <c r="G194" s="216"/>
      <c r="H194" s="216"/>
      <c r="I194" s="216"/>
      <c r="J194" s="216"/>
      <c r="K194" s="216"/>
      <c r="L194" s="216"/>
      <c r="M194" s="216"/>
      <c r="N194" s="216"/>
      <c r="O194" s="216"/>
      <c r="P194" s="216"/>
      <c r="Q194" s="216"/>
      <c r="R194" s="216"/>
      <c r="S194" s="216"/>
      <c r="T194" s="216"/>
      <c r="U194" s="223"/>
      <c r="V194" s="178"/>
      <c r="W194" s="167"/>
      <c r="X194" s="167"/>
      <c r="Y194" s="167"/>
      <c r="Z194" s="167"/>
      <c r="AA194" s="167"/>
      <c r="AB194" s="172"/>
      <c r="AC194" s="167"/>
      <c r="AD194" s="167"/>
      <c r="AE194" s="167"/>
      <c r="AF194" s="173"/>
      <c r="AG194" s="167"/>
      <c r="AH194" s="167"/>
      <c r="AI194" s="167"/>
      <c r="AJ194" s="167"/>
      <c r="AK194" s="167"/>
      <c r="AL194" s="172"/>
      <c r="AM194" s="167"/>
      <c r="AN194" s="167"/>
      <c r="AO194" s="167"/>
      <c r="AP194" s="173"/>
      <c r="AQ194" s="167"/>
      <c r="AR194" s="167"/>
      <c r="AS194" s="167"/>
      <c r="AT194" s="167"/>
      <c r="AU194" s="167"/>
      <c r="AV194" s="172"/>
      <c r="AW194" s="167"/>
      <c r="AX194" s="167"/>
      <c r="AY194" s="167"/>
      <c r="AZ194" s="173"/>
      <c r="BA194" s="167"/>
      <c r="BB194" s="167"/>
      <c r="BC194" s="167"/>
      <c r="BD194" s="167"/>
      <c r="BE194" s="167"/>
      <c r="BF194" s="172"/>
      <c r="BG194" s="167"/>
      <c r="BH194" s="167"/>
      <c r="BI194" s="167"/>
      <c r="BJ194" s="173"/>
      <c r="BK194" s="167"/>
      <c r="BL194" s="167"/>
      <c r="BM194" s="167"/>
      <c r="BN194" s="167"/>
      <c r="BO194" s="167"/>
      <c r="BP194" s="172"/>
      <c r="BQ194" s="167"/>
      <c r="BR194" s="167"/>
      <c r="BS194" s="167"/>
      <c r="BT194" s="167"/>
      <c r="BU194" s="177"/>
    </row>
    <row r="195" spans="1:73" ht="15" hidden="1" customHeight="1">
      <c r="A195" s="180"/>
      <c r="B195" s="195"/>
      <c r="C195" s="235" t="s">
        <v>112</v>
      </c>
      <c r="D195" s="216"/>
      <c r="E195" s="216"/>
      <c r="F195" s="216"/>
      <c r="G195" s="216"/>
      <c r="H195" s="216"/>
      <c r="I195" s="216"/>
      <c r="J195" s="216"/>
      <c r="K195" s="216"/>
      <c r="L195" s="216"/>
      <c r="M195" s="216"/>
      <c r="N195" s="216"/>
      <c r="O195" s="216"/>
      <c r="P195" s="216"/>
      <c r="Q195" s="216"/>
      <c r="R195" s="216"/>
      <c r="S195" s="216"/>
      <c r="T195" s="216"/>
      <c r="U195" s="223"/>
      <c r="V195" s="178"/>
      <c r="W195" s="167"/>
      <c r="X195" s="167"/>
      <c r="Y195" s="167"/>
      <c r="Z195" s="167"/>
      <c r="AA195" s="167"/>
      <c r="AB195" s="172"/>
      <c r="AC195" s="167"/>
      <c r="AD195" s="167"/>
      <c r="AE195" s="167"/>
      <c r="AF195" s="173"/>
      <c r="AG195" s="167"/>
      <c r="AH195" s="167"/>
      <c r="AI195" s="167"/>
      <c r="AJ195" s="167"/>
      <c r="AK195" s="167"/>
      <c r="AL195" s="172"/>
      <c r="AM195" s="167"/>
      <c r="AN195" s="167"/>
      <c r="AO195" s="167"/>
      <c r="AP195" s="173"/>
      <c r="AQ195" s="167"/>
      <c r="AR195" s="167"/>
      <c r="AS195" s="167"/>
      <c r="AT195" s="167"/>
      <c r="AU195" s="167"/>
      <c r="AV195" s="172"/>
      <c r="AW195" s="167"/>
      <c r="AX195" s="167"/>
      <c r="AY195" s="167"/>
      <c r="AZ195" s="173"/>
      <c r="BA195" s="167"/>
      <c r="BB195" s="167"/>
      <c r="BC195" s="167"/>
      <c r="BD195" s="167"/>
      <c r="BE195" s="167"/>
      <c r="BF195" s="172"/>
      <c r="BG195" s="167"/>
      <c r="BH195" s="167"/>
      <c r="BI195" s="167"/>
      <c r="BJ195" s="173"/>
      <c r="BK195" s="167"/>
      <c r="BL195" s="167"/>
      <c r="BM195" s="167"/>
      <c r="BN195" s="167"/>
      <c r="BO195" s="167"/>
      <c r="BP195" s="172"/>
      <c r="BQ195" s="167"/>
      <c r="BR195" s="167"/>
      <c r="BS195" s="167"/>
      <c r="BT195" s="167"/>
      <c r="BU195" s="177"/>
    </row>
    <row r="196" spans="1:73" ht="42" customHeight="1" thickTop="1" thickBot="1">
      <c r="A196" s="180"/>
      <c r="B196" s="195" t="s">
        <v>467</v>
      </c>
      <c r="C196" s="235"/>
      <c r="D196" s="215">
        <f>SDGｓマトリクス!AL197</f>
        <v>0</v>
      </c>
      <c r="E196" s="215">
        <f>SDGｓマトリクス!AM197</f>
        <v>0</v>
      </c>
      <c r="F196" s="215">
        <f>SDGｓマトリクス!AN197</f>
        <v>0</v>
      </c>
      <c r="G196" s="215">
        <f>SDGｓマトリクス!AO197</f>
        <v>0</v>
      </c>
      <c r="H196" s="215">
        <f>SDGｓマトリクス!AP197</f>
        <v>0</v>
      </c>
      <c r="I196" s="215">
        <f>SDGｓマトリクス!AQ197</f>
        <v>0</v>
      </c>
      <c r="J196" s="215">
        <f>SDGｓマトリクス!AR197</f>
        <v>0</v>
      </c>
      <c r="K196" s="215">
        <f>SDGｓマトリクス!AS197</f>
        <v>0</v>
      </c>
      <c r="L196" s="215">
        <f>SDGｓマトリクス!AT197</f>
        <v>0</v>
      </c>
      <c r="M196" s="215">
        <f>SDGｓマトリクス!AU197</f>
        <v>0</v>
      </c>
      <c r="N196" s="215">
        <f>SDGｓマトリクス!AV197</f>
        <v>0</v>
      </c>
      <c r="O196" s="215">
        <f>SDGｓマトリクス!AW197</f>
        <v>0</v>
      </c>
      <c r="P196" s="215">
        <f>SDGｓマトリクス!AX197</f>
        <v>0</v>
      </c>
      <c r="Q196" s="215">
        <f>SDGｓマトリクス!AY197</f>
        <v>0</v>
      </c>
      <c r="R196" s="215">
        <f>SDGｓマトリクス!AZ197</f>
        <v>0</v>
      </c>
      <c r="S196" s="215">
        <f>SDGｓマトリクス!BA197</f>
        <v>0</v>
      </c>
      <c r="T196" s="215">
        <f>SDGｓマトリクス!BB197</f>
        <v>0</v>
      </c>
      <c r="U196" s="223">
        <f>SDGｓマトリクス!AI197</f>
        <v>0</v>
      </c>
      <c r="V196" s="178"/>
      <c r="W196" s="167"/>
      <c r="X196" s="167"/>
      <c r="Y196" s="167"/>
      <c r="Z196" s="167"/>
      <c r="AA196" s="167"/>
      <c r="AB196" s="172"/>
      <c r="AC196" s="167"/>
      <c r="AD196" s="167"/>
      <c r="AE196" s="167"/>
      <c r="AF196" s="173"/>
      <c r="AG196" s="167"/>
      <c r="AH196" s="167"/>
      <c r="AI196" s="167"/>
      <c r="AJ196" s="167"/>
      <c r="AK196" s="167"/>
      <c r="AL196" s="172"/>
      <c r="AM196" s="167"/>
      <c r="AN196" s="167"/>
      <c r="AO196" s="167"/>
      <c r="AP196" s="173"/>
      <c r="AQ196" s="167"/>
      <c r="AR196" s="167"/>
      <c r="AS196" s="167"/>
      <c r="AT196" s="167"/>
      <c r="AU196" s="167"/>
      <c r="AV196" s="172"/>
      <c r="AW196" s="167"/>
      <c r="AX196" s="167"/>
      <c r="AY196" s="167"/>
      <c r="AZ196" s="173"/>
      <c r="BA196" s="167"/>
      <c r="BB196" s="167"/>
      <c r="BC196" s="167"/>
      <c r="BD196" s="167"/>
      <c r="BE196" s="167"/>
      <c r="BF196" s="172"/>
      <c r="BG196" s="167"/>
      <c r="BH196" s="167"/>
      <c r="BI196" s="167"/>
      <c r="BJ196" s="173"/>
      <c r="BK196" s="167"/>
      <c r="BL196" s="167"/>
      <c r="BM196" s="167"/>
      <c r="BN196" s="167"/>
      <c r="BO196" s="167"/>
      <c r="BP196" s="172"/>
      <c r="BQ196" s="167"/>
      <c r="BR196" s="167"/>
      <c r="BS196" s="167"/>
      <c r="BT196" s="167"/>
      <c r="BU196" s="177"/>
    </row>
    <row r="197" spans="1:73" ht="15" hidden="1" customHeight="1">
      <c r="A197" s="180"/>
      <c r="B197" s="195"/>
      <c r="C197" s="235" t="s">
        <v>113</v>
      </c>
      <c r="D197" s="216"/>
      <c r="E197" s="216"/>
      <c r="F197" s="216"/>
      <c r="G197" s="216"/>
      <c r="H197" s="216"/>
      <c r="I197" s="216"/>
      <c r="J197" s="216"/>
      <c r="K197" s="216"/>
      <c r="L197" s="216"/>
      <c r="M197" s="216"/>
      <c r="N197" s="216"/>
      <c r="O197" s="216"/>
      <c r="P197" s="216"/>
      <c r="Q197" s="216"/>
      <c r="R197" s="216"/>
      <c r="S197" s="216"/>
      <c r="T197" s="216"/>
      <c r="U197" s="223"/>
      <c r="V197" s="178"/>
      <c r="W197" s="167"/>
      <c r="X197" s="167"/>
      <c r="Y197" s="167"/>
      <c r="Z197" s="167"/>
      <c r="AA197" s="167"/>
      <c r="AB197" s="172"/>
      <c r="AC197" s="167"/>
      <c r="AD197" s="167"/>
      <c r="AE197" s="167"/>
      <c r="AF197" s="173"/>
      <c r="AG197" s="167"/>
      <c r="AH197" s="167"/>
      <c r="AI197" s="167"/>
      <c r="AJ197" s="167"/>
      <c r="AK197" s="167"/>
      <c r="AL197" s="172"/>
      <c r="AM197" s="167"/>
      <c r="AN197" s="167"/>
      <c r="AO197" s="167"/>
      <c r="AP197" s="173"/>
      <c r="AQ197" s="167"/>
      <c r="AR197" s="167"/>
      <c r="AS197" s="167"/>
      <c r="AT197" s="167"/>
      <c r="AU197" s="167"/>
      <c r="AV197" s="172"/>
      <c r="AW197" s="167"/>
      <c r="AX197" s="167"/>
      <c r="AY197" s="167"/>
      <c r="AZ197" s="173"/>
      <c r="BA197" s="167"/>
      <c r="BB197" s="167"/>
      <c r="BC197" s="167"/>
      <c r="BD197" s="167"/>
      <c r="BE197" s="167"/>
      <c r="BF197" s="172"/>
      <c r="BG197" s="167"/>
      <c r="BH197" s="167"/>
      <c r="BI197" s="167"/>
      <c r="BJ197" s="173"/>
      <c r="BK197" s="167"/>
      <c r="BL197" s="167"/>
      <c r="BM197" s="167"/>
      <c r="BN197" s="167"/>
      <c r="BO197" s="167"/>
      <c r="BP197" s="172"/>
      <c r="BQ197" s="167"/>
      <c r="BR197" s="167"/>
      <c r="BS197" s="167"/>
      <c r="BT197" s="167"/>
      <c r="BU197" s="177"/>
    </row>
    <row r="198" spans="1:73" ht="15" hidden="1" customHeight="1">
      <c r="A198" s="180"/>
      <c r="B198" s="195"/>
      <c r="C198" s="235" t="s">
        <v>114</v>
      </c>
      <c r="D198" s="216"/>
      <c r="E198" s="216"/>
      <c r="F198" s="216"/>
      <c r="G198" s="216"/>
      <c r="H198" s="216"/>
      <c r="I198" s="216"/>
      <c r="J198" s="216"/>
      <c r="K198" s="216"/>
      <c r="L198" s="216"/>
      <c r="M198" s="216"/>
      <c r="N198" s="216"/>
      <c r="O198" s="216"/>
      <c r="P198" s="216"/>
      <c r="Q198" s="216"/>
      <c r="R198" s="216"/>
      <c r="S198" s="216"/>
      <c r="T198" s="216"/>
      <c r="U198" s="223"/>
      <c r="V198" s="178"/>
      <c r="W198" s="167"/>
      <c r="X198" s="167"/>
      <c r="Y198" s="167"/>
      <c r="Z198" s="167"/>
      <c r="AA198" s="167"/>
      <c r="AB198" s="172"/>
      <c r="AC198" s="167"/>
      <c r="AD198" s="167"/>
      <c r="AE198" s="167"/>
      <c r="AF198" s="173"/>
      <c r="AG198" s="167"/>
      <c r="AH198" s="167"/>
      <c r="AI198" s="167"/>
      <c r="AJ198" s="167"/>
      <c r="AK198" s="167"/>
      <c r="AL198" s="172"/>
      <c r="AM198" s="167"/>
      <c r="AN198" s="167"/>
      <c r="AO198" s="167"/>
      <c r="AP198" s="173"/>
      <c r="AQ198" s="167"/>
      <c r="AR198" s="167"/>
      <c r="AS198" s="167"/>
      <c r="AT198" s="167"/>
      <c r="AU198" s="167"/>
      <c r="AV198" s="172"/>
      <c r="AW198" s="167"/>
      <c r="AX198" s="167"/>
      <c r="AY198" s="167"/>
      <c r="AZ198" s="173"/>
      <c r="BA198" s="167"/>
      <c r="BB198" s="167"/>
      <c r="BC198" s="167"/>
      <c r="BD198" s="167"/>
      <c r="BE198" s="167"/>
      <c r="BF198" s="172"/>
      <c r="BG198" s="167"/>
      <c r="BH198" s="167"/>
      <c r="BI198" s="167"/>
      <c r="BJ198" s="173"/>
      <c r="BK198" s="167"/>
      <c r="BL198" s="167"/>
      <c r="BM198" s="167"/>
      <c r="BN198" s="167"/>
      <c r="BO198" s="167"/>
      <c r="BP198" s="172"/>
      <c r="BQ198" s="167"/>
      <c r="BR198" s="167"/>
      <c r="BS198" s="167"/>
      <c r="BT198" s="167"/>
      <c r="BU198" s="177"/>
    </row>
    <row r="199" spans="1:73" ht="42" customHeight="1" thickTop="1" thickBot="1">
      <c r="A199" s="180"/>
      <c r="B199" s="195" t="s">
        <v>468</v>
      </c>
      <c r="C199" s="235"/>
      <c r="D199" s="215">
        <f>SDGｓマトリクス!AL199</f>
        <v>0</v>
      </c>
      <c r="E199" s="215">
        <f>SDGｓマトリクス!AM199</f>
        <v>0</v>
      </c>
      <c r="F199" s="215">
        <f>SDGｓマトリクス!AN199</f>
        <v>0</v>
      </c>
      <c r="G199" s="215">
        <f>SDGｓマトリクス!AO199</f>
        <v>0</v>
      </c>
      <c r="H199" s="215">
        <f>SDGｓマトリクス!AP199</f>
        <v>0</v>
      </c>
      <c r="I199" s="215">
        <f>SDGｓマトリクス!AQ199</f>
        <v>0</v>
      </c>
      <c r="J199" s="215">
        <f>SDGｓマトリクス!AR199</f>
        <v>0</v>
      </c>
      <c r="K199" s="215">
        <f>SDGｓマトリクス!AS199</f>
        <v>0</v>
      </c>
      <c r="L199" s="215">
        <f>SDGｓマトリクス!AT199</f>
        <v>0</v>
      </c>
      <c r="M199" s="215">
        <f>SDGｓマトリクス!AU199</f>
        <v>0</v>
      </c>
      <c r="N199" s="215">
        <f>SDGｓマトリクス!AV199</f>
        <v>0</v>
      </c>
      <c r="O199" s="215">
        <f>SDGｓマトリクス!AW199</f>
        <v>0</v>
      </c>
      <c r="P199" s="215">
        <f>SDGｓマトリクス!AX199</f>
        <v>0</v>
      </c>
      <c r="Q199" s="215">
        <f>SDGｓマトリクス!AY199</f>
        <v>0</v>
      </c>
      <c r="R199" s="215">
        <f>SDGｓマトリクス!AZ199</f>
        <v>0</v>
      </c>
      <c r="S199" s="215">
        <f>SDGｓマトリクス!BA199</f>
        <v>0</v>
      </c>
      <c r="T199" s="215">
        <f>SDGｓマトリクス!BB199</f>
        <v>0</v>
      </c>
      <c r="U199" s="223">
        <f>SDGｓマトリクス!AI199</f>
        <v>0</v>
      </c>
      <c r="V199" s="178"/>
      <c r="W199" s="167"/>
      <c r="X199" s="167"/>
      <c r="Y199" s="167"/>
      <c r="Z199" s="167"/>
      <c r="AA199" s="167"/>
      <c r="AB199" s="172"/>
      <c r="AC199" s="167"/>
      <c r="AD199" s="167"/>
      <c r="AE199" s="167"/>
      <c r="AF199" s="173"/>
      <c r="AG199" s="167"/>
      <c r="AH199" s="167"/>
      <c r="AI199" s="167"/>
      <c r="AJ199" s="167"/>
      <c r="AK199" s="167"/>
      <c r="AL199" s="172"/>
      <c r="AM199" s="167"/>
      <c r="AN199" s="167"/>
      <c r="AO199" s="167"/>
      <c r="AP199" s="173"/>
      <c r="AQ199" s="167"/>
      <c r="AR199" s="167"/>
      <c r="AS199" s="167"/>
      <c r="AT199" s="167"/>
      <c r="AU199" s="167"/>
      <c r="AV199" s="172"/>
      <c r="AW199" s="167"/>
      <c r="AX199" s="167"/>
      <c r="AY199" s="167"/>
      <c r="AZ199" s="173"/>
      <c r="BA199" s="167"/>
      <c r="BB199" s="167"/>
      <c r="BC199" s="167"/>
      <c r="BD199" s="167"/>
      <c r="BE199" s="167"/>
      <c r="BF199" s="172"/>
      <c r="BG199" s="167"/>
      <c r="BH199" s="167"/>
      <c r="BI199" s="167"/>
      <c r="BJ199" s="173"/>
      <c r="BK199" s="167"/>
      <c r="BL199" s="167"/>
      <c r="BM199" s="167"/>
      <c r="BN199" s="167"/>
      <c r="BO199" s="167"/>
      <c r="BP199" s="172"/>
      <c r="BQ199" s="167"/>
      <c r="BR199" s="167"/>
      <c r="BS199" s="167"/>
      <c r="BT199" s="167"/>
      <c r="BU199" s="177"/>
    </row>
    <row r="200" spans="1:73" ht="15" hidden="1" customHeight="1">
      <c r="A200" s="180"/>
      <c r="B200" s="195"/>
      <c r="C200" s="235" t="s">
        <v>115</v>
      </c>
      <c r="D200" s="216"/>
      <c r="E200" s="216"/>
      <c r="F200" s="216"/>
      <c r="G200" s="216"/>
      <c r="H200" s="216"/>
      <c r="I200" s="216"/>
      <c r="J200" s="216"/>
      <c r="K200" s="216"/>
      <c r="L200" s="216"/>
      <c r="M200" s="216"/>
      <c r="N200" s="216"/>
      <c r="O200" s="216"/>
      <c r="P200" s="216"/>
      <c r="Q200" s="216"/>
      <c r="R200" s="216"/>
      <c r="S200" s="216"/>
      <c r="T200" s="216"/>
      <c r="U200" s="223"/>
      <c r="V200" s="178"/>
      <c r="W200" s="167"/>
      <c r="X200" s="167"/>
      <c r="Y200" s="167"/>
      <c r="Z200" s="167"/>
      <c r="AA200" s="167"/>
      <c r="AB200" s="172"/>
      <c r="AC200" s="167"/>
      <c r="AD200" s="167"/>
      <c r="AE200" s="167"/>
      <c r="AF200" s="173"/>
      <c r="AG200" s="167"/>
      <c r="AH200" s="167"/>
      <c r="AI200" s="167"/>
      <c r="AJ200" s="167"/>
      <c r="AK200" s="167"/>
      <c r="AL200" s="172"/>
      <c r="AM200" s="167"/>
      <c r="AN200" s="167"/>
      <c r="AO200" s="167"/>
      <c r="AP200" s="173"/>
      <c r="AQ200" s="167"/>
      <c r="AR200" s="167"/>
      <c r="AS200" s="167"/>
      <c r="AT200" s="167"/>
      <c r="AU200" s="167"/>
      <c r="AV200" s="172"/>
      <c r="AW200" s="167"/>
      <c r="AX200" s="167"/>
      <c r="AY200" s="167"/>
      <c r="AZ200" s="173"/>
      <c r="BA200" s="167"/>
      <c r="BB200" s="167"/>
      <c r="BC200" s="167"/>
      <c r="BD200" s="167"/>
      <c r="BE200" s="167"/>
      <c r="BF200" s="172"/>
      <c r="BG200" s="167"/>
      <c r="BH200" s="167"/>
      <c r="BI200" s="167"/>
      <c r="BJ200" s="173"/>
      <c r="BK200" s="167"/>
      <c r="BL200" s="167"/>
      <c r="BM200" s="167"/>
      <c r="BN200" s="167"/>
      <c r="BO200" s="167"/>
      <c r="BP200" s="172"/>
      <c r="BQ200" s="167"/>
      <c r="BR200" s="167"/>
      <c r="BS200" s="167"/>
      <c r="BT200" s="167"/>
      <c r="BU200" s="177"/>
    </row>
    <row r="201" spans="1:73" ht="42" customHeight="1" thickTop="1" thickBot="1">
      <c r="A201" s="180"/>
      <c r="B201" s="195" t="s">
        <v>469</v>
      </c>
      <c r="C201" s="235"/>
      <c r="D201" s="215">
        <f>SDGｓマトリクス!AL204</f>
        <v>0</v>
      </c>
      <c r="E201" s="215">
        <f>SDGｓマトリクス!AM204</f>
        <v>0</v>
      </c>
      <c r="F201" s="215">
        <f>SDGｓマトリクス!AN204</f>
        <v>0</v>
      </c>
      <c r="G201" s="215">
        <f>SDGｓマトリクス!AO204</f>
        <v>0</v>
      </c>
      <c r="H201" s="215">
        <f>SDGｓマトリクス!AP204</f>
        <v>0</v>
      </c>
      <c r="I201" s="215">
        <f>SDGｓマトリクス!AQ204</f>
        <v>0</v>
      </c>
      <c r="J201" s="215">
        <f>SDGｓマトリクス!AR204</f>
        <v>0</v>
      </c>
      <c r="K201" s="215">
        <f>SDGｓマトリクス!AS204</f>
        <v>0</v>
      </c>
      <c r="L201" s="215">
        <f>SDGｓマトリクス!AT204</f>
        <v>0</v>
      </c>
      <c r="M201" s="215">
        <f>SDGｓマトリクス!AU204</f>
        <v>0</v>
      </c>
      <c r="N201" s="215">
        <f>SDGｓマトリクス!AV204</f>
        <v>0</v>
      </c>
      <c r="O201" s="215">
        <f>SDGｓマトリクス!AW204</f>
        <v>0</v>
      </c>
      <c r="P201" s="215">
        <f>SDGｓマトリクス!AX204</f>
        <v>0</v>
      </c>
      <c r="Q201" s="215">
        <f>SDGｓマトリクス!AY204</f>
        <v>0</v>
      </c>
      <c r="R201" s="215">
        <f>SDGｓマトリクス!AZ204</f>
        <v>0</v>
      </c>
      <c r="S201" s="215">
        <f>SDGｓマトリクス!BA204</f>
        <v>0</v>
      </c>
      <c r="T201" s="215">
        <f>SDGｓマトリクス!BB204</f>
        <v>0</v>
      </c>
      <c r="U201" s="223">
        <f>SDGｓマトリクス!AI204</f>
        <v>0</v>
      </c>
      <c r="V201" s="178"/>
      <c r="W201" s="167"/>
      <c r="X201" s="167"/>
      <c r="Y201" s="167"/>
      <c r="Z201" s="167"/>
      <c r="AA201" s="167"/>
      <c r="AB201" s="172"/>
      <c r="AC201" s="167"/>
      <c r="AD201" s="167"/>
      <c r="AE201" s="167"/>
      <c r="AF201" s="173"/>
      <c r="AG201" s="167"/>
      <c r="AH201" s="167"/>
      <c r="AI201" s="167"/>
      <c r="AJ201" s="167"/>
      <c r="AK201" s="167"/>
      <c r="AL201" s="172"/>
      <c r="AM201" s="167"/>
      <c r="AN201" s="167"/>
      <c r="AO201" s="167"/>
      <c r="AP201" s="173"/>
      <c r="AQ201" s="167"/>
      <c r="AR201" s="167"/>
      <c r="AS201" s="167"/>
      <c r="AT201" s="167"/>
      <c r="AU201" s="167"/>
      <c r="AV201" s="172"/>
      <c r="AW201" s="167"/>
      <c r="AX201" s="167"/>
      <c r="AY201" s="167"/>
      <c r="AZ201" s="173"/>
      <c r="BA201" s="167"/>
      <c r="BB201" s="167"/>
      <c r="BC201" s="167"/>
      <c r="BD201" s="167"/>
      <c r="BE201" s="167"/>
      <c r="BF201" s="172"/>
      <c r="BG201" s="167"/>
      <c r="BH201" s="167"/>
      <c r="BI201" s="167"/>
      <c r="BJ201" s="173"/>
      <c r="BK201" s="167"/>
      <c r="BL201" s="167"/>
      <c r="BM201" s="167"/>
      <c r="BN201" s="167"/>
      <c r="BO201" s="167"/>
      <c r="BP201" s="172"/>
      <c r="BQ201" s="167"/>
      <c r="BR201" s="167"/>
      <c r="BS201" s="167"/>
      <c r="BT201" s="167"/>
      <c r="BU201" s="177"/>
    </row>
    <row r="202" spans="1:73" ht="15" hidden="1" customHeight="1">
      <c r="A202" s="180"/>
      <c r="B202" s="195"/>
      <c r="C202" s="235" t="s">
        <v>116</v>
      </c>
      <c r="D202" s="216"/>
      <c r="E202" s="216"/>
      <c r="F202" s="216"/>
      <c r="G202" s="216"/>
      <c r="H202" s="216"/>
      <c r="I202" s="216"/>
      <c r="J202" s="216"/>
      <c r="K202" s="216"/>
      <c r="L202" s="216"/>
      <c r="M202" s="216"/>
      <c r="N202" s="216"/>
      <c r="O202" s="216"/>
      <c r="P202" s="216"/>
      <c r="Q202" s="216"/>
      <c r="R202" s="216"/>
      <c r="S202" s="216"/>
      <c r="T202" s="216"/>
      <c r="U202" s="223"/>
      <c r="V202" s="178"/>
      <c r="W202" s="167"/>
      <c r="X202" s="167"/>
      <c r="Y202" s="167"/>
      <c r="Z202" s="167"/>
      <c r="AA202" s="167"/>
      <c r="AB202" s="172"/>
      <c r="AC202" s="167"/>
      <c r="AD202" s="167"/>
      <c r="AE202" s="167"/>
      <c r="AF202" s="173"/>
      <c r="AG202" s="167"/>
      <c r="AH202" s="167"/>
      <c r="AI202" s="167"/>
      <c r="AJ202" s="167"/>
      <c r="AK202" s="167"/>
      <c r="AL202" s="172"/>
      <c r="AM202" s="167"/>
      <c r="AN202" s="167"/>
      <c r="AO202" s="167"/>
      <c r="AP202" s="173"/>
      <c r="AQ202" s="167"/>
      <c r="AR202" s="167"/>
      <c r="AS202" s="167"/>
      <c r="AT202" s="167"/>
      <c r="AU202" s="167"/>
      <c r="AV202" s="172"/>
      <c r="AW202" s="167"/>
      <c r="AX202" s="167"/>
      <c r="AY202" s="167"/>
      <c r="AZ202" s="173"/>
      <c r="BA202" s="167"/>
      <c r="BB202" s="167"/>
      <c r="BC202" s="167"/>
      <c r="BD202" s="167"/>
      <c r="BE202" s="167"/>
      <c r="BF202" s="172"/>
      <c r="BG202" s="167"/>
      <c r="BH202" s="167"/>
      <c r="BI202" s="167"/>
      <c r="BJ202" s="173"/>
      <c r="BK202" s="167"/>
      <c r="BL202" s="167"/>
      <c r="BM202" s="167"/>
      <c r="BN202" s="167"/>
      <c r="BO202" s="167"/>
      <c r="BP202" s="172"/>
      <c r="BQ202" s="167"/>
      <c r="BR202" s="167"/>
      <c r="BS202" s="167"/>
      <c r="BT202" s="167"/>
      <c r="BU202" s="177"/>
    </row>
    <row r="203" spans="1:73" ht="15" hidden="1" customHeight="1">
      <c r="A203" s="180"/>
      <c r="B203" s="195"/>
      <c r="C203" s="235" t="s">
        <v>179</v>
      </c>
      <c r="D203" s="216"/>
      <c r="E203" s="216"/>
      <c r="F203" s="216"/>
      <c r="G203" s="216"/>
      <c r="H203" s="216"/>
      <c r="I203" s="216"/>
      <c r="J203" s="216"/>
      <c r="K203" s="216"/>
      <c r="L203" s="216"/>
      <c r="M203" s="216"/>
      <c r="N203" s="216"/>
      <c r="O203" s="216"/>
      <c r="P203" s="216"/>
      <c r="Q203" s="216"/>
      <c r="R203" s="216"/>
      <c r="S203" s="216"/>
      <c r="T203" s="216"/>
      <c r="U203" s="223"/>
      <c r="V203" s="178"/>
      <c r="W203" s="167"/>
      <c r="X203" s="167"/>
      <c r="Y203" s="167"/>
      <c r="Z203" s="167"/>
      <c r="AA203" s="167"/>
      <c r="AB203" s="172"/>
      <c r="AC203" s="167"/>
      <c r="AD203" s="167"/>
      <c r="AE203" s="167"/>
      <c r="AF203" s="173"/>
      <c r="AG203" s="167"/>
      <c r="AH203" s="167"/>
      <c r="AI203" s="167"/>
      <c r="AJ203" s="167"/>
      <c r="AK203" s="167"/>
      <c r="AL203" s="172"/>
      <c r="AM203" s="167"/>
      <c r="AN203" s="167"/>
      <c r="AO203" s="167"/>
      <c r="AP203" s="173"/>
      <c r="AQ203" s="167"/>
      <c r="AR203" s="167"/>
      <c r="AS203" s="167"/>
      <c r="AT203" s="167"/>
      <c r="AU203" s="167"/>
      <c r="AV203" s="172"/>
      <c r="AW203" s="167"/>
      <c r="AX203" s="167"/>
      <c r="AY203" s="167"/>
      <c r="AZ203" s="173"/>
      <c r="BA203" s="167"/>
      <c r="BB203" s="167"/>
      <c r="BC203" s="167"/>
      <c r="BD203" s="167"/>
      <c r="BE203" s="167"/>
      <c r="BF203" s="172"/>
      <c r="BG203" s="167"/>
      <c r="BH203" s="167"/>
      <c r="BI203" s="167"/>
      <c r="BJ203" s="173"/>
      <c r="BK203" s="167"/>
      <c r="BL203" s="167"/>
      <c r="BM203" s="167"/>
      <c r="BN203" s="167"/>
      <c r="BO203" s="167"/>
      <c r="BP203" s="172"/>
      <c r="BQ203" s="167"/>
      <c r="BR203" s="167"/>
      <c r="BS203" s="167"/>
      <c r="BT203" s="167"/>
      <c r="BU203" s="177"/>
    </row>
    <row r="204" spans="1:73" ht="15" hidden="1" customHeight="1">
      <c r="A204" s="180"/>
      <c r="B204" s="195"/>
      <c r="C204" s="235" t="s">
        <v>349</v>
      </c>
      <c r="D204" s="216"/>
      <c r="E204" s="216"/>
      <c r="F204" s="216"/>
      <c r="G204" s="216"/>
      <c r="H204" s="216"/>
      <c r="I204" s="216"/>
      <c r="J204" s="216"/>
      <c r="K204" s="216"/>
      <c r="L204" s="216"/>
      <c r="M204" s="216"/>
      <c r="N204" s="216"/>
      <c r="O204" s="216"/>
      <c r="P204" s="216"/>
      <c r="Q204" s="216"/>
      <c r="R204" s="216"/>
      <c r="S204" s="216"/>
      <c r="T204" s="216"/>
      <c r="U204" s="223"/>
      <c r="V204" s="178"/>
      <c r="W204" s="167"/>
      <c r="X204" s="167"/>
      <c r="Y204" s="167"/>
      <c r="Z204" s="167"/>
      <c r="AA204" s="167"/>
      <c r="AB204" s="172"/>
      <c r="AC204" s="167"/>
      <c r="AD204" s="167"/>
      <c r="AE204" s="167"/>
      <c r="AF204" s="173"/>
      <c r="AG204" s="167"/>
      <c r="AH204" s="167"/>
      <c r="AI204" s="167"/>
      <c r="AJ204" s="167"/>
      <c r="AK204" s="167"/>
      <c r="AL204" s="172"/>
      <c r="AM204" s="167"/>
      <c r="AN204" s="167"/>
      <c r="AO204" s="167"/>
      <c r="AP204" s="173"/>
      <c r="AQ204" s="167"/>
      <c r="AR204" s="167"/>
      <c r="AS204" s="167"/>
      <c r="AT204" s="167"/>
      <c r="AU204" s="167"/>
      <c r="AV204" s="172"/>
      <c r="AW204" s="167"/>
      <c r="AX204" s="167"/>
      <c r="AY204" s="167"/>
      <c r="AZ204" s="173"/>
      <c r="BA204" s="167"/>
      <c r="BB204" s="167"/>
      <c r="BC204" s="167"/>
      <c r="BD204" s="167"/>
      <c r="BE204" s="167"/>
      <c r="BF204" s="172"/>
      <c r="BG204" s="167"/>
      <c r="BH204" s="167"/>
      <c r="BI204" s="167"/>
      <c r="BJ204" s="173"/>
      <c r="BK204" s="167"/>
      <c r="BL204" s="167"/>
      <c r="BM204" s="167"/>
      <c r="BN204" s="167"/>
      <c r="BO204" s="167"/>
      <c r="BP204" s="172"/>
      <c r="BQ204" s="167"/>
      <c r="BR204" s="167"/>
      <c r="BS204" s="167"/>
      <c r="BT204" s="167"/>
      <c r="BU204" s="177"/>
    </row>
    <row r="205" spans="1:73" ht="15" hidden="1" customHeight="1">
      <c r="A205" s="180"/>
      <c r="B205" s="195"/>
      <c r="C205" s="235" t="s">
        <v>350</v>
      </c>
      <c r="D205" s="216"/>
      <c r="E205" s="216"/>
      <c r="F205" s="216"/>
      <c r="G205" s="216"/>
      <c r="H205" s="216"/>
      <c r="I205" s="216"/>
      <c r="J205" s="216"/>
      <c r="K205" s="216"/>
      <c r="L205" s="216"/>
      <c r="M205" s="216"/>
      <c r="N205" s="216"/>
      <c r="O205" s="216"/>
      <c r="P205" s="216"/>
      <c r="Q205" s="216"/>
      <c r="R205" s="216"/>
      <c r="S205" s="216"/>
      <c r="T205" s="216"/>
      <c r="U205" s="223"/>
      <c r="V205" s="178"/>
      <c r="W205" s="167"/>
      <c r="X205" s="167"/>
      <c r="Y205" s="167"/>
      <c r="Z205" s="167"/>
      <c r="AA205" s="167"/>
      <c r="AB205" s="172"/>
      <c r="AC205" s="167"/>
      <c r="AD205" s="167"/>
      <c r="AE205" s="167"/>
      <c r="AF205" s="173"/>
      <c r="AG205" s="167"/>
      <c r="AH205" s="167"/>
      <c r="AI205" s="167"/>
      <c r="AJ205" s="167"/>
      <c r="AK205" s="167"/>
      <c r="AL205" s="172"/>
      <c r="AM205" s="167"/>
      <c r="AN205" s="167"/>
      <c r="AO205" s="167"/>
      <c r="AP205" s="173"/>
      <c r="AQ205" s="167"/>
      <c r="AR205" s="167"/>
      <c r="AS205" s="167"/>
      <c r="AT205" s="167"/>
      <c r="AU205" s="167"/>
      <c r="AV205" s="172"/>
      <c r="AW205" s="167"/>
      <c r="AX205" s="167"/>
      <c r="AY205" s="167"/>
      <c r="AZ205" s="173"/>
      <c r="BA205" s="167"/>
      <c r="BB205" s="167"/>
      <c r="BC205" s="167"/>
      <c r="BD205" s="167"/>
      <c r="BE205" s="167"/>
      <c r="BF205" s="172"/>
      <c r="BG205" s="167"/>
      <c r="BH205" s="167"/>
      <c r="BI205" s="167"/>
      <c r="BJ205" s="173"/>
      <c r="BK205" s="167"/>
      <c r="BL205" s="167"/>
      <c r="BM205" s="167"/>
      <c r="BN205" s="167"/>
      <c r="BO205" s="167"/>
      <c r="BP205" s="172"/>
      <c r="BQ205" s="167"/>
      <c r="BR205" s="167"/>
      <c r="BS205" s="167"/>
      <c r="BT205" s="167"/>
      <c r="BU205" s="177"/>
    </row>
    <row r="206" spans="1:73" ht="42" customHeight="1" thickTop="1" thickBot="1">
      <c r="A206" s="180"/>
      <c r="B206" s="195" t="s">
        <v>470</v>
      </c>
      <c r="C206" s="235"/>
      <c r="D206" s="215">
        <f>SDGｓマトリクス!AL210</f>
        <v>0</v>
      </c>
      <c r="E206" s="215">
        <f>SDGｓマトリクス!AM210</f>
        <v>0</v>
      </c>
      <c r="F206" s="215">
        <f>SDGｓマトリクス!AN210</f>
        <v>0</v>
      </c>
      <c r="G206" s="215">
        <f>SDGｓマトリクス!AO210</f>
        <v>0</v>
      </c>
      <c r="H206" s="215">
        <f>SDGｓマトリクス!AP210</f>
        <v>0</v>
      </c>
      <c r="I206" s="215">
        <f>SDGｓマトリクス!AQ210</f>
        <v>0</v>
      </c>
      <c r="J206" s="215">
        <f>SDGｓマトリクス!AR210</f>
        <v>0</v>
      </c>
      <c r="K206" s="215">
        <f>SDGｓマトリクス!AS210</f>
        <v>0</v>
      </c>
      <c r="L206" s="215">
        <f>SDGｓマトリクス!AT210</f>
        <v>0</v>
      </c>
      <c r="M206" s="215">
        <f>SDGｓマトリクス!AU210</f>
        <v>0</v>
      </c>
      <c r="N206" s="215">
        <f>SDGｓマトリクス!AV210</f>
        <v>0</v>
      </c>
      <c r="O206" s="215">
        <f>SDGｓマトリクス!AW210</f>
        <v>0</v>
      </c>
      <c r="P206" s="215">
        <f>SDGｓマトリクス!AX210</f>
        <v>0</v>
      </c>
      <c r="Q206" s="215">
        <f>SDGｓマトリクス!AY210</f>
        <v>0</v>
      </c>
      <c r="R206" s="215">
        <f>SDGｓマトリクス!AZ210</f>
        <v>0</v>
      </c>
      <c r="S206" s="215">
        <f>SDGｓマトリクス!BA210</f>
        <v>0</v>
      </c>
      <c r="T206" s="215">
        <f>SDGｓマトリクス!BB210</f>
        <v>0</v>
      </c>
      <c r="U206" s="223">
        <f>SDGｓマトリクス!AI210</f>
        <v>0</v>
      </c>
      <c r="V206" s="178"/>
      <c r="W206" s="167"/>
      <c r="X206" s="167"/>
      <c r="Y206" s="167"/>
      <c r="Z206" s="167"/>
      <c r="AA206" s="167"/>
      <c r="AB206" s="172"/>
      <c r="AC206" s="167"/>
      <c r="AD206" s="167"/>
      <c r="AE206" s="167"/>
      <c r="AF206" s="173"/>
      <c r="AG206" s="167"/>
      <c r="AH206" s="167"/>
      <c r="AI206" s="167"/>
      <c r="AJ206" s="167"/>
      <c r="AK206" s="167"/>
      <c r="AL206" s="172"/>
      <c r="AM206" s="167"/>
      <c r="AN206" s="167"/>
      <c r="AO206" s="167"/>
      <c r="AP206" s="173"/>
      <c r="AQ206" s="167"/>
      <c r="AR206" s="167"/>
      <c r="AS206" s="167"/>
      <c r="AT206" s="167"/>
      <c r="AU206" s="167"/>
      <c r="AV206" s="172"/>
      <c r="AW206" s="167"/>
      <c r="AX206" s="167"/>
      <c r="AY206" s="167"/>
      <c r="AZ206" s="173"/>
      <c r="BA206" s="167"/>
      <c r="BB206" s="167"/>
      <c r="BC206" s="167"/>
      <c r="BD206" s="167"/>
      <c r="BE206" s="167"/>
      <c r="BF206" s="172"/>
      <c r="BG206" s="167"/>
      <c r="BH206" s="167"/>
      <c r="BI206" s="167"/>
      <c r="BJ206" s="173"/>
      <c r="BK206" s="167"/>
      <c r="BL206" s="167"/>
      <c r="BM206" s="167"/>
      <c r="BN206" s="167"/>
      <c r="BO206" s="167"/>
      <c r="BP206" s="172"/>
      <c r="BQ206" s="167"/>
      <c r="BR206" s="167"/>
      <c r="BS206" s="167"/>
      <c r="BT206" s="167"/>
      <c r="BU206" s="177"/>
    </row>
    <row r="207" spans="1:73" ht="15" hidden="1" customHeight="1">
      <c r="A207" s="180"/>
      <c r="B207" s="195"/>
      <c r="C207" s="235" t="s">
        <v>117</v>
      </c>
      <c r="D207" s="216"/>
      <c r="E207" s="216"/>
      <c r="F207" s="216"/>
      <c r="G207" s="216"/>
      <c r="H207" s="216"/>
      <c r="I207" s="216"/>
      <c r="J207" s="216"/>
      <c r="K207" s="216"/>
      <c r="L207" s="216"/>
      <c r="M207" s="216"/>
      <c r="N207" s="216"/>
      <c r="O207" s="216"/>
      <c r="P207" s="216"/>
      <c r="Q207" s="216"/>
      <c r="R207" s="216"/>
      <c r="S207" s="216"/>
      <c r="T207" s="216"/>
      <c r="U207" s="223"/>
      <c r="V207" s="178"/>
      <c r="W207" s="167"/>
      <c r="X207" s="167"/>
      <c r="Y207" s="167"/>
      <c r="Z207" s="167"/>
      <c r="AA207" s="167"/>
      <c r="AB207" s="172"/>
      <c r="AC207" s="167"/>
      <c r="AD207" s="167"/>
      <c r="AE207" s="167"/>
      <c r="AF207" s="173"/>
      <c r="AG207" s="167"/>
      <c r="AH207" s="167"/>
      <c r="AI207" s="167"/>
      <c r="AJ207" s="167"/>
      <c r="AK207" s="167"/>
      <c r="AL207" s="172"/>
      <c r="AM207" s="167"/>
      <c r="AN207" s="167"/>
      <c r="AO207" s="167"/>
      <c r="AP207" s="173"/>
      <c r="AQ207" s="167"/>
      <c r="AR207" s="167"/>
      <c r="AS207" s="167"/>
      <c r="AT207" s="167"/>
      <c r="AU207" s="167"/>
      <c r="AV207" s="172"/>
      <c r="AW207" s="167"/>
      <c r="AX207" s="167"/>
      <c r="AY207" s="167"/>
      <c r="AZ207" s="173"/>
      <c r="BA207" s="167"/>
      <c r="BB207" s="167"/>
      <c r="BC207" s="167"/>
      <c r="BD207" s="167"/>
      <c r="BE207" s="167"/>
      <c r="BF207" s="172"/>
      <c r="BG207" s="167"/>
      <c r="BH207" s="167"/>
      <c r="BI207" s="167"/>
      <c r="BJ207" s="173"/>
      <c r="BK207" s="167"/>
      <c r="BL207" s="167"/>
      <c r="BM207" s="167"/>
      <c r="BN207" s="167"/>
      <c r="BO207" s="167"/>
      <c r="BP207" s="172"/>
      <c r="BQ207" s="167"/>
      <c r="BR207" s="167"/>
      <c r="BS207" s="167"/>
      <c r="BT207" s="167"/>
      <c r="BU207" s="177"/>
    </row>
    <row r="208" spans="1:73" ht="15" hidden="1" customHeight="1">
      <c r="A208" s="180"/>
      <c r="B208" s="195"/>
      <c r="C208" s="235" t="s">
        <v>410</v>
      </c>
      <c r="D208" s="216"/>
      <c r="E208" s="216"/>
      <c r="F208" s="216"/>
      <c r="G208" s="216"/>
      <c r="H208" s="216"/>
      <c r="I208" s="216"/>
      <c r="J208" s="216"/>
      <c r="K208" s="216"/>
      <c r="L208" s="216"/>
      <c r="M208" s="216"/>
      <c r="N208" s="216"/>
      <c r="O208" s="216"/>
      <c r="P208" s="216"/>
      <c r="Q208" s="216"/>
      <c r="R208" s="216"/>
      <c r="S208" s="216"/>
      <c r="T208" s="216"/>
      <c r="U208" s="223"/>
      <c r="V208" s="178"/>
      <c r="W208" s="167"/>
      <c r="X208" s="167"/>
      <c r="Y208" s="167"/>
      <c r="Z208" s="167"/>
      <c r="AA208" s="167"/>
      <c r="AB208" s="172"/>
      <c r="AC208" s="167"/>
      <c r="AD208" s="167"/>
      <c r="AE208" s="167"/>
      <c r="AF208" s="173"/>
      <c r="AG208" s="167"/>
      <c r="AH208" s="167"/>
      <c r="AI208" s="167"/>
      <c r="AJ208" s="167"/>
      <c r="AK208" s="167"/>
      <c r="AL208" s="172"/>
      <c r="AM208" s="167"/>
      <c r="AN208" s="167"/>
      <c r="AO208" s="167"/>
      <c r="AP208" s="173"/>
      <c r="AQ208" s="167"/>
      <c r="AR208" s="167"/>
      <c r="AS208" s="167"/>
      <c r="AT208" s="167"/>
      <c r="AU208" s="167"/>
      <c r="AV208" s="172"/>
      <c r="AW208" s="167"/>
      <c r="AX208" s="167"/>
      <c r="AY208" s="167"/>
      <c r="AZ208" s="173"/>
      <c r="BA208" s="167"/>
      <c r="BB208" s="167"/>
      <c r="BC208" s="167"/>
      <c r="BD208" s="167"/>
      <c r="BE208" s="167"/>
      <c r="BF208" s="172"/>
      <c r="BG208" s="167"/>
      <c r="BH208" s="167"/>
      <c r="BI208" s="167"/>
      <c r="BJ208" s="173"/>
      <c r="BK208" s="167"/>
      <c r="BL208" s="167"/>
      <c r="BM208" s="167"/>
      <c r="BN208" s="167"/>
      <c r="BO208" s="167"/>
      <c r="BP208" s="172"/>
      <c r="BQ208" s="167"/>
      <c r="BR208" s="167"/>
      <c r="BS208" s="167"/>
      <c r="BT208" s="167"/>
      <c r="BU208" s="177"/>
    </row>
    <row r="209" spans="1:73" ht="15" hidden="1" customHeight="1">
      <c r="A209" s="180"/>
      <c r="B209" s="195"/>
      <c r="C209" s="235" t="s">
        <v>119</v>
      </c>
      <c r="D209" s="216"/>
      <c r="E209" s="216"/>
      <c r="F209" s="216"/>
      <c r="G209" s="216"/>
      <c r="H209" s="216"/>
      <c r="I209" s="216"/>
      <c r="J209" s="216"/>
      <c r="K209" s="216"/>
      <c r="L209" s="216"/>
      <c r="M209" s="216"/>
      <c r="N209" s="216"/>
      <c r="O209" s="216"/>
      <c r="P209" s="216"/>
      <c r="Q209" s="216"/>
      <c r="R209" s="216"/>
      <c r="S209" s="216"/>
      <c r="T209" s="216"/>
      <c r="U209" s="223"/>
      <c r="V209" s="178"/>
      <c r="W209" s="167"/>
      <c r="X209" s="167"/>
      <c r="Y209" s="167"/>
      <c r="Z209" s="167"/>
      <c r="AA209" s="167"/>
      <c r="AB209" s="172"/>
      <c r="AC209" s="167"/>
      <c r="AD209" s="167"/>
      <c r="AE209" s="167"/>
      <c r="AF209" s="173"/>
      <c r="AG209" s="167"/>
      <c r="AH209" s="167"/>
      <c r="AI209" s="167"/>
      <c r="AJ209" s="167"/>
      <c r="AK209" s="167"/>
      <c r="AL209" s="172"/>
      <c r="AM209" s="167"/>
      <c r="AN209" s="167"/>
      <c r="AO209" s="167"/>
      <c r="AP209" s="173"/>
      <c r="AQ209" s="167"/>
      <c r="AR209" s="167"/>
      <c r="AS209" s="167"/>
      <c r="AT209" s="167"/>
      <c r="AU209" s="167"/>
      <c r="AV209" s="172"/>
      <c r="AW209" s="167"/>
      <c r="AX209" s="167"/>
      <c r="AY209" s="167"/>
      <c r="AZ209" s="173"/>
      <c r="BA209" s="167"/>
      <c r="BB209" s="167"/>
      <c r="BC209" s="167"/>
      <c r="BD209" s="167"/>
      <c r="BE209" s="167"/>
      <c r="BF209" s="172"/>
      <c r="BG209" s="167"/>
      <c r="BH209" s="167"/>
      <c r="BI209" s="167"/>
      <c r="BJ209" s="173"/>
      <c r="BK209" s="167"/>
      <c r="BL209" s="167"/>
      <c r="BM209" s="167"/>
      <c r="BN209" s="167"/>
      <c r="BO209" s="167"/>
      <c r="BP209" s="172"/>
      <c r="BQ209" s="167"/>
      <c r="BR209" s="167"/>
      <c r="BS209" s="167"/>
      <c r="BT209" s="167"/>
      <c r="BU209" s="177"/>
    </row>
    <row r="210" spans="1:73" ht="15" hidden="1" customHeight="1">
      <c r="A210" s="180"/>
      <c r="B210" s="195"/>
      <c r="C210" s="235" t="s">
        <v>118</v>
      </c>
      <c r="D210" s="216"/>
      <c r="E210" s="216"/>
      <c r="F210" s="216"/>
      <c r="G210" s="216"/>
      <c r="H210" s="216"/>
      <c r="I210" s="216"/>
      <c r="J210" s="216"/>
      <c r="K210" s="216"/>
      <c r="L210" s="216"/>
      <c r="M210" s="216"/>
      <c r="N210" s="216"/>
      <c r="O210" s="216"/>
      <c r="P210" s="216"/>
      <c r="Q210" s="216"/>
      <c r="R210" s="216"/>
      <c r="S210" s="216"/>
      <c r="T210" s="216"/>
      <c r="U210" s="223"/>
      <c r="V210" s="178"/>
      <c r="W210" s="167"/>
      <c r="X210" s="167"/>
      <c r="Y210" s="167"/>
      <c r="Z210" s="167"/>
      <c r="AA210" s="167"/>
      <c r="AB210" s="172"/>
      <c r="AC210" s="167"/>
      <c r="AD210" s="167"/>
      <c r="AE210" s="167"/>
      <c r="AF210" s="173"/>
      <c r="AG210" s="167"/>
      <c r="AH210" s="167"/>
      <c r="AI210" s="167"/>
      <c r="AJ210" s="167"/>
      <c r="AK210" s="167"/>
      <c r="AL210" s="172"/>
      <c r="AM210" s="167"/>
      <c r="AN210" s="167"/>
      <c r="AO210" s="167"/>
      <c r="AP210" s="173"/>
      <c r="AQ210" s="167"/>
      <c r="AR210" s="167"/>
      <c r="AS210" s="167"/>
      <c r="AT210" s="167"/>
      <c r="AU210" s="167"/>
      <c r="AV210" s="172"/>
      <c r="AW210" s="167"/>
      <c r="AX210" s="167"/>
      <c r="AY210" s="167"/>
      <c r="AZ210" s="173"/>
      <c r="BA210" s="167"/>
      <c r="BB210" s="167"/>
      <c r="BC210" s="167"/>
      <c r="BD210" s="167"/>
      <c r="BE210" s="167"/>
      <c r="BF210" s="172"/>
      <c r="BG210" s="167"/>
      <c r="BH210" s="167"/>
      <c r="BI210" s="167"/>
      <c r="BJ210" s="173"/>
      <c r="BK210" s="167"/>
      <c r="BL210" s="167"/>
      <c r="BM210" s="167"/>
      <c r="BN210" s="167"/>
      <c r="BO210" s="167"/>
      <c r="BP210" s="172"/>
      <c r="BQ210" s="167"/>
      <c r="BR210" s="167"/>
      <c r="BS210" s="167"/>
      <c r="BT210" s="167"/>
      <c r="BU210" s="177"/>
    </row>
    <row r="211" spans="1:73" ht="15" hidden="1" customHeight="1">
      <c r="A211" s="180"/>
      <c r="B211" s="195"/>
      <c r="C211" s="235" t="s">
        <v>120</v>
      </c>
      <c r="D211" s="216"/>
      <c r="E211" s="216"/>
      <c r="F211" s="216"/>
      <c r="G211" s="216"/>
      <c r="H211" s="216"/>
      <c r="I211" s="216"/>
      <c r="J211" s="216"/>
      <c r="K211" s="216"/>
      <c r="L211" s="216"/>
      <c r="M211" s="216"/>
      <c r="N211" s="216"/>
      <c r="O211" s="216"/>
      <c r="P211" s="216"/>
      <c r="Q211" s="216"/>
      <c r="R211" s="216"/>
      <c r="S211" s="216"/>
      <c r="T211" s="216"/>
      <c r="U211" s="223"/>
      <c r="V211" s="178"/>
      <c r="W211" s="167"/>
      <c r="X211" s="167"/>
      <c r="Y211" s="167"/>
      <c r="Z211" s="167"/>
      <c r="AA211" s="167"/>
      <c r="AB211" s="172"/>
      <c r="AC211" s="167"/>
      <c r="AD211" s="167"/>
      <c r="AE211" s="167"/>
      <c r="AF211" s="173"/>
      <c r="AG211" s="167"/>
      <c r="AH211" s="167"/>
      <c r="AI211" s="167"/>
      <c r="AJ211" s="167"/>
      <c r="AK211" s="167"/>
      <c r="AL211" s="172"/>
      <c r="AM211" s="167"/>
      <c r="AN211" s="167"/>
      <c r="AO211" s="167"/>
      <c r="AP211" s="173"/>
      <c r="AQ211" s="167"/>
      <c r="AR211" s="167"/>
      <c r="AS211" s="167"/>
      <c r="AT211" s="167"/>
      <c r="AU211" s="167"/>
      <c r="AV211" s="172"/>
      <c r="AW211" s="167"/>
      <c r="AX211" s="167"/>
      <c r="AY211" s="167"/>
      <c r="AZ211" s="173"/>
      <c r="BA211" s="167"/>
      <c r="BB211" s="167"/>
      <c r="BC211" s="167"/>
      <c r="BD211" s="167"/>
      <c r="BE211" s="167"/>
      <c r="BF211" s="172"/>
      <c r="BG211" s="167"/>
      <c r="BH211" s="167"/>
      <c r="BI211" s="167"/>
      <c r="BJ211" s="173"/>
      <c r="BK211" s="167"/>
      <c r="BL211" s="167"/>
      <c r="BM211" s="167"/>
      <c r="BN211" s="167"/>
      <c r="BO211" s="167"/>
      <c r="BP211" s="172"/>
      <c r="BQ211" s="167"/>
      <c r="BR211" s="167"/>
      <c r="BS211" s="167"/>
      <c r="BT211" s="167"/>
      <c r="BU211" s="177"/>
    </row>
    <row r="212" spans="1:73" ht="42" customHeight="1" thickTop="1" thickBot="1">
      <c r="A212" s="180"/>
      <c r="B212" s="195" t="s">
        <v>471</v>
      </c>
      <c r="C212" s="235"/>
      <c r="D212" s="215">
        <f>SDGｓマトリクス!AL213</f>
        <v>0</v>
      </c>
      <c r="E212" s="215">
        <f>SDGｓマトリクス!AM213</f>
        <v>0</v>
      </c>
      <c r="F212" s="215">
        <f>SDGｓマトリクス!AN213</f>
        <v>0</v>
      </c>
      <c r="G212" s="215">
        <f>SDGｓマトリクス!AO213</f>
        <v>0</v>
      </c>
      <c r="H212" s="215">
        <f>SDGｓマトリクス!AP213</f>
        <v>0</v>
      </c>
      <c r="I212" s="215">
        <f>SDGｓマトリクス!AQ213</f>
        <v>0</v>
      </c>
      <c r="J212" s="215">
        <f>SDGｓマトリクス!AR213</f>
        <v>0</v>
      </c>
      <c r="K212" s="215">
        <f>SDGｓマトリクス!AS213</f>
        <v>0</v>
      </c>
      <c r="L212" s="215">
        <f>SDGｓマトリクス!AT213</f>
        <v>0</v>
      </c>
      <c r="M212" s="215">
        <f>SDGｓマトリクス!AU213</f>
        <v>0</v>
      </c>
      <c r="N212" s="215">
        <f>SDGｓマトリクス!AV213</f>
        <v>0</v>
      </c>
      <c r="O212" s="215">
        <f>SDGｓマトリクス!AW213</f>
        <v>0</v>
      </c>
      <c r="P212" s="215">
        <f>SDGｓマトリクス!AX213</f>
        <v>0</v>
      </c>
      <c r="Q212" s="215">
        <f>SDGｓマトリクス!AY213</f>
        <v>0</v>
      </c>
      <c r="R212" s="215">
        <f>SDGｓマトリクス!AZ213</f>
        <v>0</v>
      </c>
      <c r="S212" s="215">
        <f>SDGｓマトリクス!BA213</f>
        <v>0</v>
      </c>
      <c r="T212" s="215">
        <f>SDGｓマトリクス!BB213</f>
        <v>0</v>
      </c>
      <c r="U212" s="223">
        <f>SDGｓマトリクス!AI213</f>
        <v>0</v>
      </c>
      <c r="V212" s="178"/>
      <c r="W212" s="167"/>
      <c r="X212" s="167"/>
      <c r="Y212" s="167"/>
      <c r="Z212" s="167"/>
      <c r="AA212" s="167"/>
      <c r="AB212" s="172"/>
      <c r="AC212" s="167"/>
      <c r="AD212" s="167"/>
      <c r="AE212" s="167"/>
      <c r="AF212" s="173"/>
      <c r="AG212" s="167"/>
      <c r="AH212" s="167"/>
      <c r="AI212" s="167"/>
      <c r="AJ212" s="167"/>
      <c r="AK212" s="167"/>
      <c r="AL212" s="172"/>
      <c r="AM212" s="167"/>
      <c r="AN212" s="167"/>
      <c r="AO212" s="167"/>
      <c r="AP212" s="173"/>
      <c r="AQ212" s="167"/>
      <c r="AR212" s="167"/>
      <c r="AS212" s="167"/>
      <c r="AT212" s="167"/>
      <c r="AU212" s="167"/>
      <c r="AV212" s="172"/>
      <c r="AW212" s="167"/>
      <c r="AX212" s="167"/>
      <c r="AY212" s="167"/>
      <c r="AZ212" s="173"/>
      <c r="BA212" s="167"/>
      <c r="BB212" s="167"/>
      <c r="BC212" s="167"/>
      <c r="BD212" s="167"/>
      <c r="BE212" s="167"/>
      <c r="BF212" s="172"/>
      <c r="BG212" s="167"/>
      <c r="BH212" s="167"/>
      <c r="BI212" s="167"/>
      <c r="BJ212" s="173"/>
      <c r="BK212" s="167"/>
      <c r="BL212" s="167"/>
      <c r="BM212" s="167"/>
      <c r="BN212" s="167"/>
      <c r="BO212" s="167"/>
      <c r="BP212" s="172"/>
      <c r="BQ212" s="167"/>
      <c r="BR212" s="167"/>
      <c r="BS212" s="167"/>
      <c r="BT212" s="167"/>
      <c r="BU212" s="177"/>
    </row>
    <row r="213" spans="1:73" ht="15" hidden="1" customHeight="1">
      <c r="A213" s="180"/>
      <c r="B213" s="195"/>
      <c r="C213" s="235" t="s">
        <v>121</v>
      </c>
      <c r="D213" s="216"/>
      <c r="E213" s="216"/>
      <c r="F213" s="216"/>
      <c r="G213" s="216"/>
      <c r="H213" s="216"/>
      <c r="I213" s="216"/>
      <c r="J213" s="216"/>
      <c r="K213" s="216"/>
      <c r="L213" s="216"/>
      <c r="M213" s="216"/>
      <c r="N213" s="216"/>
      <c r="O213" s="216"/>
      <c r="P213" s="216"/>
      <c r="Q213" s="216"/>
      <c r="R213" s="216"/>
      <c r="S213" s="216"/>
      <c r="T213" s="216"/>
      <c r="U213" s="223"/>
      <c r="V213" s="178"/>
      <c r="W213" s="167"/>
      <c r="X213" s="167"/>
      <c r="Y213" s="167"/>
      <c r="Z213" s="167"/>
      <c r="AA213" s="167"/>
      <c r="AB213" s="172"/>
      <c r="AC213" s="167"/>
      <c r="AD213" s="167"/>
      <c r="AE213" s="167"/>
      <c r="AF213" s="173"/>
      <c r="AG213" s="167"/>
      <c r="AH213" s="167"/>
      <c r="AI213" s="167"/>
      <c r="AJ213" s="167"/>
      <c r="AK213" s="167"/>
      <c r="AL213" s="172"/>
      <c r="AM213" s="167"/>
      <c r="AN213" s="167"/>
      <c r="AO213" s="167"/>
      <c r="AP213" s="173"/>
      <c r="AQ213" s="167"/>
      <c r="AR213" s="167"/>
      <c r="AS213" s="167"/>
      <c r="AT213" s="167"/>
      <c r="AU213" s="167"/>
      <c r="AV213" s="172"/>
      <c r="AW213" s="167"/>
      <c r="AX213" s="167"/>
      <c r="AY213" s="167"/>
      <c r="AZ213" s="173"/>
      <c r="BA213" s="167"/>
      <c r="BB213" s="167"/>
      <c r="BC213" s="167"/>
      <c r="BD213" s="167"/>
      <c r="BE213" s="167"/>
      <c r="BF213" s="172"/>
      <c r="BG213" s="167"/>
      <c r="BH213" s="167"/>
      <c r="BI213" s="167"/>
      <c r="BJ213" s="173"/>
      <c r="BK213" s="167"/>
      <c r="BL213" s="167"/>
      <c r="BM213" s="167"/>
      <c r="BN213" s="167"/>
      <c r="BO213" s="167"/>
      <c r="BP213" s="172"/>
      <c r="BQ213" s="167"/>
      <c r="BR213" s="167"/>
      <c r="BS213" s="167"/>
      <c r="BT213" s="167"/>
      <c r="BU213" s="177"/>
    </row>
    <row r="214" spans="1:73" ht="15" hidden="1" customHeight="1">
      <c r="A214" s="180"/>
      <c r="B214" s="195"/>
      <c r="C214" s="235" t="s">
        <v>411</v>
      </c>
      <c r="D214" s="216"/>
      <c r="E214" s="216"/>
      <c r="F214" s="216"/>
      <c r="G214" s="216"/>
      <c r="H214" s="216"/>
      <c r="I214" s="216"/>
      <c r="J214" s="216"/>
      <c r="K214" s="216"/>
      <c r="L214" s="216"/>
      <c r="M214" s="216"/>
      <c r="N214" s="216"/>
      <c r="O214" s="216"/>
      <c r="P214" s="216"/>
      <c r="Q214" s="216"/>
      <c r="R214" s="216"/>
      <c r="S214" s="216"/>
      <c r="T214" s="216"/>
      <c r="U214" s="223"/>
      <c r="V214" s="178"/>
      <c r="W214" s="167"/>
      <c r="X214" s="167"/>
      <c r="Y214" s="167"/>
      <c r="Z214" s="167"/>
      <c r="AA214" s="167"/>
      <c r="AB214" s="172"/>
      <c r="AC214" s="167"/>
      <c r="AD214" s="167"/>
      <c r="AE214" s="167"/>
      <c r="AF214" s="173"/>
      <c r="AG214" s="167"/>
      <c r="AH214" s="167"/>
      <c r="AI214" s="167"/>
      <c r="AJ214" s="167"/>
      <c r="AK214" s="167"/>
      <c r="AL214" s="172"/>
      <c r="AM214" s="167"/>
      <c r="AN214" s="167"/>
      <c r="AO214" s="167"/>
      <c r="AP214" s="173"/>
      <c r="AQ214" s="167"/>
      <c r="AR214" s="167"/>
      <c r="AS214" s="167"/>
      <c r="AT214" s="167"/>
      <c r="AU214" s="167"/>
      <c r="AV214" s="172"/>
      <c r="AW214" s="167"/>
      <c r="AX214" s="167"/>
      <c r="AY214" s="167"/>
      <c r="AZ214" s="173"/>
      <c r="BA214" s="167"/>
      <c r="BB214" s="167"/>
      <c r="BC214" s="167"/>
      <c r="BD214" s="167"/>
      <c r="BE214" s="167"/>
      <c r="BF214" s="172"/>
      <c r="BG214" s="167"/>
      <c r="BH214" s="167"/>
      <c r="BI214" s="167"/>
      <c r="BJ214" s="173"/>
      <c r="BK214" s="167"/>
      <c r="BL214" s="167"/>
      <c r="BM214" s="167"/>
      <c r="BN214" s="167"/>
      <c r="BO214" s="167"/>
      <c r="BP214" s="172"/>
      <c r="BQ214" s="167"/>
      <c r="BR214" s="167"/>
      <c r="BS214" s="167"/>
      <c r="BT214" s="167"/>
      <c r="BU214" s="177"/>
    </row>
    <row r="215" spans="1:73" ht="42" customHeight="1" thickTop="1" thickBot="1">
      <c r="A215" s="180"/>
      <c r="B215" s="195" t="s">
        <v>472</v>
      </c>
      <c r="C215" s="235"/>
      <c r="D215" s="215">
        <f>SDGｓマトリクス!AL216</f>
        <v>0</v>
      </c>
      <c r="E215" s="215">
        <f>SDGｓマトリクス!AM216</f>
        <v>0</v>
      </c>
      <c r="F215" s="215">
        <f>SDGｓマトリクス!AN216</f>
        <v>0</v>
      </c>
      <c r="G215" s="215">
        <f>SDGｓマトリクス!AO216</f>
        <v>0</v>
      </c>
      <c r="H215" s="215">
        <f>SDGｓマトリクス!AP216</f>
        <v>0</v>
      </c>
      <c r="I215" s="215">
        <f>SDGｓマトリクス!AQ216</f>
        <v>0</v>
      </c>
      <c r="J215" s="215">
        <f>SDGｓマトリクス!AR216</f>
        <v>0</v>
      </c>
      <c r="K215" s="215">
        <f>SDGｓマトリクス!AS216</f>
        <v>0</v>
      </c>
      <c r="L215" s="215">
        <f>SDGｓマトリクス!AT216</f>
        <v>0</v>
      </c>
      <c r="M215" s="215">
        <f>SDGｓマトリクス!AU216</f>
        <v>0</v>
      </c>
      <c r="N215" s="215">
        <f>SDGｓマトリクス!AV216</f>
        <v>0</v>
      </c>
      <c r="O215" s="215">
        <f>SDGｓマトリクス!AW216</f>
        <v>0</v>
      </c>
      <c r="P215" s="215">
        <f>SDGｓマトリクス!AX216</f>
        <v>0</v>
      </c>
      <c r="Q215" s="215">
        <f>SDGｓマトリクス!AY216</f>
        <v>0</v>
      </c>
      <c r="R215" s="215">
        <f>SDGｓマトリクス!AZ216</f>
        <v>0</v>
      </c>
      <c r="S215" s="215">
        <f>SDGｓマトリクス!BA216</f>
        <v>0</v>
      </c>
      <c r="T215" s="215">
        <f>SDGｓマトリクス!BB216</f>
        <v>0</v>
      </c>
      <c r="U215" s="223">
        <f>SDGｓマトリクス!AI216</f>
        <v>0</v>
      </c>
      <c r="V215" s="178"/>
      <c r="W215" s="167"/>
      <c r="X215" s="167"/>
      <c r="Y215" s="167"/>
      <c r="Z215" s="167"/>
      <c r="AA215" s="167"/>
      <c r="AB215" s="172"/>
      <c r="AC215" s="167"/>
      <c r="AD215" s="167"/>
      <c r="AE215" s="167"/>
      <c r="AF215" s="173"/>
      <c r="AG215" s="167"/>
      <c r="AH215" s="167"/>
      <c r="AI215" s="167"/>
      <c r="AJ215" s="167"/>
      <c r="AK215" s="167"/>
      <c r="AL215" s="172"/>
      <c r="AM215" s="167"/>
      <c r="AN215" s="167"/>
      <c r="AO215" s="167"/>
      <c r="AP215" s="173"/>
      <c r="AQ215" s="167"/>
      <c r="AR215" s="167"/>
      <c r="AS215" s="167"/>
      <c r="AT215" s="167"/>
      <c r="AU215" s="167"/>
      <c r="AV215" s="172"/>
      <c r="AW215" s="167"/>
      <c r="AX215" s="167"/>
      <c r="AY215" s="167"/>
      <c r="AZ215" s="173"/>
      <c r="BA215" s="167"/>
      <c r="BB215" s="167"/>
      <c r="BC215" s="167"/>
      <c r="BD215" s="167"/>
      <c r="BE215" s="167"/>
      <c r="BF215" s="172"/>
      <c r="BG215" s="167"/>
      <c r="BH215" s="167"/>
      <c r="BI215" s="167"/>
      <c r="BJ215" s="173"/>
      <c r="BK215" s="167"/>
      <c r="BL215" s="167"/>
      <c r="BM215" s="167"/>
      <c r="BN215" s="167"/>
      <c r="BO215" s="167"/>
      <c r="BP215" s="172"/>
      <c r="BQ215" s="167"/>
      <c r="BR215" s="167"/>
      <c r="BS215" s="167"/>
      <c r="BT215" s="167"/>
      <c r="BU215" s="177"/>
    </row>
    <row r="216" spans="1:73" ht="15" hidden="1" customHeight="1">
      <c r="A216" s="180"/>
      <c r="B216" s="195"/>
      <c r="C216" s="235" t="s">
        <v>122</v>
      </c>
      <c r="D216" s="216"/>
      <c r="E216" s="216"/>
      <c r="F216" s="216"/>
      <c r="G216" s="216"/>
      <c r="H216" s="216"/>
      <c r="I216" s="216"/>
      <c r="J216" s="216"/>
      <c r="K216" s="216"/>
      <c r="L216" s="216"/>
      <c r="M216" s="216"/>
      <c r="N216" s="216"/>
      <c r="O216" s="216"/>
      <c r="P216" s="216"/>
      <c r="Q216" s="216"/>
      <c r="R216" s="216"/>
      <c r="S216" s="216"/>
      <c r="T216" s="216"/>
      <c r="U216" s="223"/>
      <c r="V216" s="178"/>
      <c r="W216" s="167"/>
      <c r="X216" s="167"/>
      <c r="Y216" s="167"/>
      <c r="Z216" s="167"/>
      <c r="AA216" s="167"/>
      <c r="AB216" s="172"/>
      <c r="AC216" s="167"/>
      <c r="AD216" s="167"/>
      <c r="AE216" s="167"/>
      <c r="AF216" s="173"/>
      <c r="AG216" s="167"/>
      <c r="AH216" s="167"/>
      <c r="AI216" s="167"/>
      <c r="AJ216" s="167"/>
      <c r="AK216" s="167"/>
      <c r="AL216" s="172"/>
      <c r="AM216" s="167"/>
      <c r="AN216" s="167"/>
      <c r="AO216" s="167"/>
      <c r="AP216" s="173"/>
      <c r="AQ216" s="167"/>
      <c r="AR216" s="167"/>
      <c r="AS216" s="167"/>
      <c r="AT216" s="167"/>
      <c r="AU216" s="167"/>
      <c r="AV216" s="172"/>
      <c r="AW216" s="167"/>
      <c r="AX216" s="167"/>
      <c r="AY216" s="167"/>
      <c r="AZ216" s="173"/>
      <c r="BA216" s="167"/>
      <c r="BB216" s="167"/>
      <c r="BC216" s="167"/>
      <c r="BD216" s="167"/>
      <c r="BE216" s="167"/>
      <c r="BF216" s="172"/>
      <c r="BG216" s="167"/>
      <c r="BH216" s="167"/>
      <c r="BI216" s="167"/>
      <c r="BJ216" s="173"/>
      <c r="BK216" s="167"/>
      <c r="BL216" s="167"/>
      <c r="BM216" s="167"/>
      <c r="BN216" s="167"/>
      <c r="BO216" s="167"/>
      <c r="BP216" s="172"/>
      <c r="BQ216" s="167"/>
      <c r="BR216" s="167"/>
      <c r="BS216" s="167"/>
      <c r="BT216" s="167"/>
      <c r="BU216" s="177"/>
    </row>
    <row r="217" spans="1:73" ht="15" hidden="1" customHeight="1">
      <c r="A217" s="180"/>
      <c r="B217" s="195"/>
      <c r="C217" s="235" t="s">
        <v>123</v>
      </c>
      <c r="D217" s="216"/>
      <c r="E217" s="216"/>
      <c r="F217" s="216"/>
      <c r="G217" s="216"/>
      <c r="H217" s="216"/>
      <c r="I217" s="216"/>
      <c r="J217" s="216"/>
      <c r="K217" s="216"/>
      <c r="L217" s="216"/>
      <c r="M217" s="216"/>
      <c r="N217" s="216"/>
      <c r="O217" s="216"/>
      <c r="P217" s="216"/>
      <c r="Q217" s="216"/>
      <c r="R217" s="216"/>
      <c r="S217" s="216"/>
      <c r="T217" s="216"/>
      <c r="U217" s="223"/>
      <c r="V217" s="178"/>
      <c r="W217" s="167"/>
      <c r="X217" s="167"/>
      <c r="Y217" s="167"/>
      <c r="Z217" s="167"/>
      <c r="AA217" s="167"/>
      <c r="AB217" s="172"/>
      <c r="AC217" s="167"/>
      <c r="AD217" s="167"/>
      <c r="AE217" s="167"/>
      <c r="AF217" s="173"/>
      <c r="AG217" s="167"/>
      <c r="AH217" s="167"/>
      <c r="AI217" s="167"/>
      <c r="AJ217" s="167"/>
      <c r="AK217" s="167"/>
      <c r="AL217" s="172"/>
      <c r="AM217" s="167"/>
      <c r="AN217" s="167"/>
      <c r="AO217" s="167"/>
      <c r="AP217" s="173"/>
      <c r="AQ217" s="167"/>
      <c r="AR217" s="167"/>
      <c r="AS217" s="167"/>
      <c r="AT217" s="167"/>
      <c r="AU217" s="167"/>
      <c r="AV217" s="172"/>
      <c r="AW217" s="167"/>
      <c r="AX217" s="167"/>
      <c r="AY217" s="167"/>
      <c r="AZ217" s="173"/>
      <c r="BA217" s="167"/>
      <c r="BB217" s="167"/>
      <c r="BC217" s="167"/>
      <c r="BD217" s="167"/>
      <c r="BE217" s="167"/>
      <c r="BF217" s="172"/>
      <c r="BG217" s="167"/>
      <c r="BH217" s="167"/>
      <c r="BI217" s="167"/>
      <c r="BJ217" s="173"/>
      <c r="BK217" s="167"/>
      <c r="BL217" s="167"/>
      <c r="BM217" s="167"/>
      <c r="BN217" s="167"/>
      <c r="BO217" s="167"/>
      <c r="BP217" s="172"/>
      <c r="BQ217" s="167"/>
      <c r="BR217" s="167"/>
      <c r="BS217" s="167"/>
      <c r="BT217" s="167"/>
      <c r="BU217" s="177"/>
    </row>
    <row r="218" spans="1:73" ht="42" customHeight="1" thickTop="1" thickBot="1">
      <c r="A218" s="181"/>
      <c r="B218" s="205" t="s">
        <v>473</v>
      </c>
      <c r="C218" s="239"/>
      <c r="D218" s="221">
        <f>SDGｓマトリクス!AL221</f>
        <v>0</v>
      </c>
      <c r="E218" s="221">
        <f>SDGｓマトリクス!AM221</f>
        <v>0</v>
      </c>
      <c r="F218" s="221">
        <f>SDGｓマトリクス!AN221</f>
        <v>0</v>
      </c>
      <c r="G218" s="221">
        <f>SDGｓマトリクス!AO221</f>
        <v>0</v>
      </c>
      <c r="H218" s="221">
        <f>SDGｓマトリクス!AP221</f>
        <v>0</v>
      </c>
      <c r="I218" s="221">
        <f>SDGｓマトリクス!AQ221</f>
        <v>0</v>
      </c>
      <c r="J218" s="221">
        <f>SDGｓマトリクス!AR221</f>
        <v>0</v>
      </c>
      <c r="K218" s="221">
        <f>SDGｓマトリクス!AS221</f>
        <v>0</v>
      </c>
      <c r="L218" s="221">
        <f>SDGｓマトリクス!AT221</f>
        <v>0</v>
      </c>
      <c r="M218" s="221">
        <f>SDGｓマトリクス!AU221</f>
        <v>0</v>
      </c>
      <c r="N218" s="221">
        <f>SDGｓマトリクス!AV221</f>
        <v>0</v>
      </c>
      <c r="O218" s="221">
        <f>SDGｓマトリクス!AW221</f>
        <v>0</v>
      </c>
      <c r="P218" s="221">
        <f>SDGｓマトリクス!AX221</f>
        <v>0</v>
      </c>
      <c r="Q218" s="221">
        <f>SDGｓマトリクス!AY221</f>
        <v>0</v>
      </c>
      <c r="R218" s="221">
        <f>SDGｓマトリクス!AZ221</f>
        <v>0</v>
      </c>
      <c r="S218" s="221">
        <f>SDGｓマトリクス!BA221</f>
        <v>0</v>
      </c>
      <c r="T218" s="221">
        <f>SDGｓマトリクス!BB221</f>
        <v>0</v>
      </c>
      <c r="U218" s="226">
        <f>SDGｓマトリクス!AI221</f>
        <v>0</v>
      </c>
      <c r="V218" s="178"/>
      <c r="W218" s="167"/>
      <c r="X218" s="167"/>
      <c r="Y218" s="167"/>
      <c r="Z218" s="167"/>
      <c r="AA218" s="167"/>
      <c r="AB218" s="172"/>
      <c r="AC218" s="167"/>
      <c r="AD218" s="167"/>
      <c r="AE218" s="167"/>
      <c r="AF218" s="173"/>
      <c r="AG218" s="167"/>
      <c r="AH218" s="167"/>
      <c r="AI218" s="167"/>
      <c r="AJ218" s="167"/>
      <c r="AK218" s="167"/>
      <c r="AL218" s="172"/>
      <c r="AM218" s="167"/>
      <c r="AN218" s="167"/>
      <c r="AO218" s="167"/>
      <c r="AP218" s="173"/>
      <c r="AQ218" s="167"/>
      <c r="AR218" s="167"/>
      <c r="AS218" s="167"/>
      <c r="AT218" s="167"/>
      <c r="AU218" s="167"/>
      <c r="AV218" s="172"/>
      <c r="AW218" s="167"/>
      <c r="AX218" s="167"/>
      <c r="AY218" s="167"/>
      <c r="AZ218" s="173"/>
      <c r="BA218" s="167"/>
      <c r="BB218" s="167"/>
      <c r="BC218" s="167"/>
      <c r="BD218" s="167"/>
      <c r="BE218" s="167"/>
      <c r="BF218" s="172"/>
      <c r="BG218" s="167"/>
      <c r="BH218" s="167"/>
      <c r="BI218" s="167"/>
      <c r="BJ218" s="173"/>
      <c r="BK218" s="167"/>
      <c r="BL218" s="167"/>
      <c r="BM218" s="167"/>
      <c r="BN218" s="167"/>
      <c r="BO218" s="167"/>
      <c r="BP218" s="172"/>
      <c r="BQ218" s="167"/>
      <c r="BR218" s="167"/>
      <c r="BS218" s="167"/>
      <c r="BT218" s="167"/>
      <c r="BU218" s="198"/>
    </row>
    <row r="219" spans="1:73" ht="15" hidden="1" customHeight="1">
      <c r="A219" s="180"/>
      <c r="B219" s="252"/>
      <c r="C219" s="249" t="s">
        <v>124</v>
      </c>
      <c r="D219" s="253"/>
      <c r="E219" s="253"/>
      <c r="F219" s="253"/>
      <c r="G219" s="253"/>
      <c r="H219" s="253"/>
      <c r="I219" s="253"/>
      <c r="J219" s="253"/>
      <c r="K219" s="253"/>
      <c r="L219" s="253"/>
      <c r="M219" s="253"/>
      <c r="N219" s="253"/>
      <c r="O219" s="253"/>
      <c r="P219" s="253"/>
      <c r="Q219" s="253"/>
      <c r="R219" s="253"/>
      <c r="S219" s="253"/>
      <c r="T219" s="253"/>
      <c r="U219" s="254"/>
      <c r="V219" s="178"/>
      <c r="W219" s="167"/>
      <c r="X219" s="167"/>
      <c r="Y219" s="167"/>
      <c r="Z219" s="167"/>
      <c r="AA219" s="167"/>
      <c r="AB219" s="172"/>
      <c r="AC219" s="167"/>
      <c r="AD219" s="167"/>
      <c r="AE219" s="167"/>
      <c r="AF219" s="173"/>
      <c r="AG219" s="167"/>
      <c r="AH219" s="167"/>
      <c r="AI219" s="167"/>
      <c r="AJ219" s="167"/>
      <c r="AK219" s="167"/>
      <c r="AL219" s="172"/>
      <c r="AM219" s="167"/>
      <c r="AN219" s="167"/>
      <c r="AO219" s="167"/>
      <c r="AP219" s="173"/>
      <c r="AQ219" s="167"/>
      <c r="AR219" s="167"/>
      <c r="AS219" s="167"/>
      <c r="AT219" s="167"/>
      <c r="AU219" s="167"/>
      <c r="AV219" s="172"/>
      <c r="AW219" s="167"/>
      <c r="AX219" s="167"/>
      <c r="AY219" s="167"/>
      <c r="AZ219" s="173"/>
      <c r="BA219" s="167"/>
      <c r="BB219" s="167"/>
      <c r="BC219" s="167"/>
      <c r="BD219" s="167"/>
      <c r="BE219" s="167"/>
      <c r="BF219" s="172"/>
      <c r="BG219" s="167"/>
      <c r="BH219" s="167"/>
      <c r="BI219" s="167"/>
      <c r="BJ219" s="173"/>
      <c r="BK219" s="167"/>
      <c r="BL219" s="167"/>
      <c r="BM219" s="167"/>
      <c r="BN219" s="167"/>
      <c r="BO219" s="167"/>
      <c r="BP219" s="172"/>
      <c r="BQ219" s="167"/>
      <c r="BR219" s="167"/>
      <c r="BS219" s="167"/>
      <c r="BT219" s="167"/>
      <c r="BU219" s="177"/>
    </row>
    <row r="220" spans="1:73" ht="15" hidden="1" customHeight="1">
      <c r="A220" s="180"/>
      <c r="B220" s="195"/>
      <c r="C220" s="235" t="s">
        <v>125</v>
      </c>
      <c r="D220" s="216"/>
      <c r="E220" s="216"/>
      <c r="F220" s="216"/>
      <c r="G220" s="216"/>
      <c r="H220" s="216"/>
      <c r="I220" s="216"/>
      <c r="J220" s="216"/>
      <c r="K220" s="216"/>
      <c r="L220" s="216"/>
      <c r="M220" s="216"/>
      <c r="N220" s="216"/>
      <c r="O220" s="216"/>
      <c r="P220" s="216"/>
      <c r="Q220" s="216"/>
      <c r="R220" s="216"/>
      <c r="S220" s="216"/>
      <c r="T220" s="216"/>
      <c r="U220" s="223"/>
      <c r="V220" s="178"/>
      <c r="W220" s="167"/>
      <c r="X220" s="167"/>
      <c r="Y220" s="167"/>
      <c r="Z220" s="167"/>
      <c r="AA220" s="167"/>
      <c r="AB220" s="172"/>
      <c r="AC220" s="167"/>
      <c r="AD220" s="167"/>
      <c r="AE220" s="167"/>
      <c r="AF220" s="173"/>
      <c r="AG220" s="167"/>
      <c r="AH220" s="167"/>
      <c r="AI220" s="167"/>
      <c r="AJ220" s="167"/>
      <c r="AK220" s="167"/>
      <c r="AL220" s="172"/>
      <c r="AM220" s="167"/>
      <c r="AN220" s="167"/>
      <c r="AO220" s="167"/>
      <c r="AP220" s="173"/>
      <c r="AQ220" s="167"/>
      <c r="AR220" s="167"/>
      <c r="AS220" s="167"/>
      <c r="AT220" s="167"/>
      <c r="AU220" s="167"/>
      <c r="AV220" s="172"/>
      <c r="AW220" s="167"/>
      <c r="AX220" s="167"/>
      <c r="AY220" s="167"/>
      <c r="AZ220" s="173"/>
      <c r="BA220" s="167"/>
      <c r="BB220" s="167"/>
      <c r="BC220" s="167"/>
      <c r="BD220" s="167"/>
      <c r="BE220" s="167"/>
      <c r="BF220" s="172"/>
      <c r="BG220" s="167"/>
      <c r="BH220" s="167"/>
      <c r="BI220" s="167"/>
      <c r="BJ220" s="173"/>
      <c r="BK220" s="167"/>
      <c r="BL220" s="167"/>
      <c r="BM220" s="167"/>
      <c r="BN220" s="167"/>
      <c r="BO220" s="167"/>
      <c r="BP220" s="172"/>
      <c r="BQ220" s="167"/>
      <c r="BR220" s="167"/>
      <c r="BS220" s="167"/>
      <c r="BT220" s="167"/>
      <c r="BU220" s="177"/>
    </row>
    <row r="221" spans="1:73" ht="15" hidden="1" customHeight="1">
      <c r="A221" s="180"/>
      <c r="B221" s="195"/>
      <c r="C221" s="235" t="s">
        <v>126</v>
      </c>
      <c r="D221" s="216"/>
      <c r="E221" s="216"/>
      <c r="F221" s="216"/>
      <c r="G221" s="216"/>
      <c r="H221" s="216"/>
      <c r="I221" s="216"/>
      <c r="J221" s="216"/>
      <c r="K221" s="216"/>
      <c r="L221" s="216"/>
      <c r="M221" s="216"/>
      <c r="N221" s="216"/>
      <c r="O221" s="216"/>
      <c r="P221" s="216"/>
      <c r="Q221" s="216"/>
      <c r="R221" s="216"/>
      <c r="S221" s="216"/>
      <c r="T221" s="216"/>
      <c r="U221" s="223"/>
      <c r="V221" s="178"/>
      <c r="W221" s="167"/>
      <c r="X221" s="167"/>
      <c r="Y221" s="167"/>
      <c r="Z221" s="167"/>
      <c r="AA221" s="167"/>
      <c r="AB221" s="172"/>
      <c r="AC221" s="167"/>
      <c r="AD221" s="167"/>
      <c r="AE221" s="167"/>
      <c r="AF221" s="173"/>
      <c r="AG221" s="167"/>
      <c r="AH221" s="167"/>
      <c r="AI221" s="167"/>
      <c r="AJ221" s="167"/>
      <c r="AK221" s="167"/>
      <c r="AL221" s="172"/>
      <c r="AM221" s="167"/>
      <c r="AN221" s="167"/>
      <c r="AO221" s="167"/>
      <c r="AP221" s="173"/>
      <c r="AQ221" s="167"/>
      <c r="AR221" s="167"/>
      <c r="AS221" s="167"/>
      <c r="AT221" s="167"/>
      <c r="AU221" s="167"/>
      <c r="AV221" s="172"/>
      <c r="AW221" s="167"/>
      <c r="AX221" s="167"/>
      <c r="AY221" s="167"/>
      <c r="AZ221" s="173"/>
      <c r="BA221" s="167"/>
      <c r="BB221" s="167"/>
      <c r="BC221" s="167"/>
      <c r="BD221" s="167"/>
      <c r="BE221" s="167"/>
      <c r="BF221" s="172"/>
      <c r="BG221" s="167"/>
      <c r="BH221" s="167"/>
      <c r="BI221" s="167"/>
      <c r="BJ221" s="173"/>
      <c r="BK221" s="167"/>
      <c r="BL221" s="167"/>
      <c r="BM221" s="167"/>
      <c r="BN221" s="167"/>
      <c r="BO221" s="167"/>
      <c r="BP221" s="172"/>
      <c r="BQ221" s="167"/>
      <c r="BR221" s="167"/>
      <c r="BS221" s="167"/>
      <c r="BT221" s="167"/>
      <c r="BU221" s="177"/>
    </row>
    <row r="222" spans="1:73" ht="15" hidden="1" customHeight="1">
      <c r="A222" s="180"/>
      <c r="B222" s="195"/>
      <c r="C222" s="235" t="s">
        <v>127</v>
      </c>
      <c r="D222" s="216"/>
      <c r="E222" s="216"/>
      <c r="F222" s="216"/>
      <c r="G222" s="216"/>
      <c r="H222" s="216"/>
      <c r="I222" s="216"/>
      <c r="J222" s="216"/>
      <c r="K222" s="216"/>
      <c r="L222" s="216"/>
      <c r="M222" s="216"/>
      <c r="N222" s="216"/>
      <c r="O222" s="216"/>
      <c r="P222" s="216"/>
      <c r="Q222" s="216"/>
      <c r="R222" s="216"/>
      <c r="S222" s="216"/>
      <c r="T222" s="216"/>
      <c r="U222" s="223"/>
      <c r="V222" s="178"/>
      <c r="W222" s="167"/>
      <c r="X222" s="167"/>
      <c r="Y222" s="167"/>
      <c r="Z222" s="167"/>
      <c r="AA222" s="167"/>
      <c r="AB222" s="172"/>
      <c r="AC222" s="167"/>
      <c r="AD222" s="167"/>
      <c r="AE222" s="167"/>
      <c r="AF222" s="173"/>
      <c r="AG222" s="167"/>
      <c r="AH222" s="167"/>
      <c r="AI222" s="167"/>
      <c r="AJ222" s="167"/>
      <c r="AK222" s="167"/>
      <c r="AL222" s="172"/>
      <c r="AM222" s="167"/>
      <c r="AN222" s="167"/>
      <c r="AO222" s="167"/>
      <c r="AP222" s="173"/>
      <c r="AQ222" s="167"/>
      <c r="AR222" s="167"/>
      <c r="AS222" s="167"/>
      <c r="AT222" s="167"/>
      <c r="AU222" s="167"/>
      <c r="AV222" s="172"/>
      <c r="AW222" s="167"/>
      <c r="AX222" s="167"/>
      <c r="AY222" s="167"/>
      <c r="AZ222" s="173"/>
      <c r="BA222" s="167"/>
      <c r="BB222" s="167"/>
      <c r="BC222" s="167"/>
      <c r="BD222" s="167"/>
      <c r="BE222" s="167"/>
      <c r="BF222" s="172"/>
      <c r="BG222" s="167"/>
      <c r="BH222" s="167"/>
      <c r="BI222" s="167"/>
      <c r="BJ222" s="173"/>
      <c r="BK222" s="167"/>
      <c r="BL222" s="167"/>
      <c r="BM222" s="167"/>
      <c r="BN222" s="167"/>
      <c r="BO222" s="167"/>
      <c r="BP222" s="172"/>
      <c r="BQ222" s="167"/>
      <c r="BR222" s="167"/>
      <c r="BS222" s="167"/>
      <c r="BT222" s="167"/>
      <c r="BU222" s="177"/>
    </row>
    <row r="223" spans="1:73" ht="15" hidden="1" customHeight="1">
      <c r="A223" s="180"/>
      <c r="B223" s="195"/>
      <c r="C223" s="235"/>
      <c r="D223" s="216"/>
      <c r="E223" s="216"/>
      <c r="F223" s="216"/>
      <c r="G223" s="216"/>
      <c r="H223" s="216"/>
      <c r="I223" s="216"/>
      <c r="J223" s="216"/>
      <c r="K223" s="216"/>
      <c r="L223" s="216"/>
      <c r="M223" s="216"/>
      <c r="N223" s="216"/>
      <c r="O223" s="216"/>
      <c r="P223" s="216"/>
      <c r="Q223" s="216"/>
      <c r="R223" s="216"/>
      <c r="S223" s="216"/>
      <c r="T223" s="216"/>
      <c r="U223" s="223"/>
      <c r="V223" s="178"/>
      <c r="W223" s="167"/>
      <c r="X223" s="167"/>
      <c r="Y223" s="167"/>
      <c r="Z223" s="167"/>
      <c r="AA223" s="167"/>
      <c r="AB223" s="172"/>
      <c r="AC223" s="167"/>
      <c r="AD223" s="167"/>
      <c r="AE223" s="167"/>
      <c r="AF223" s="173"/>
      <c r="AG223" s="167"/>
      <c r="AH223" s="167"/>
      <c r="AI223" s="167"/>
      <c r="AJ223" s="167"/>
      <c r="AK223" s="167"/>
      <c r="AL223" s="172"/>
      <c r="AM223" s="167"/>
      <c r="AN223" s="167"/>
      <c r="AO223" s="167"/>
      <c r="AP223" s="173"/>
      <c r="AQ223" s="167"/>
      <c r="AR223" s="167"/>
      <c r="AS223" s="167"/>
      <c r="AT223" s="167"/>
      <c r="AU223" s="167"/>
      <c r="AV223" s="172"/>
      <c r="AW223" s="167"/>
      <c r="AX223" s="167"/>
      <c r="AY223" s="167"/>
      <c r="AZ223" s="173"/>
      <c r="BA223" s="167"/>
      <c r="BB223" s="167"/>
      <c r="BC223" s="167"/>
      <c r="BD223" s="167"/>
      <c r="BE223" s="167"/>
      <c r="BF223" s="172"/>
      <c r="BG223" s="167"/>
      <c r="BH223" s="167"/>
      <c r="BI223" s="167"/>
      <c r="BJ223" s="173"/>
      <c r="BK223" s="167"/>
      <c r="BL223" s="167"/>
      <c r="BM223" s="167"/>
      <c r="BN223" s="167"/>
      <c r="BO223" s="167"/>
      <c r="BP223" s="172"/>
      <c r="BQ223" s="167"/>
      <c r="BR223" s="167"/>
      <c r="BS223" s="167"/>
      <c r="BT223" s="167"/>
      <c r="BU223" s="177"/>
    </row>
    <row r="224" spans="1:73" ht="15" hidden="1" customHeight="1">
      <c r="A224" s="180"/>
      <c r="B224" s="195"/>
      <c r="C224" s="235"/>
      <c r="D224" s="216"/>
      <c r="E224" s="216"/>
      <c r="F224" s="216"/>
      <c r="G224" s="216"/>
      <c r="H224" s="216"/>
      <c r="I224" s="216"/>
      <c r="J224" s="216"/>
      <c r="K224" s="216"/>
      <c r="L224" s="216"/>
      <c r="M224" s="216"/>
      <c r="N224" s="216"/>
      <c r="O224" s="216"/>
      <c r="P224" s="216"/>
      <c r="Q224" s="216"/>
      <c r="R224" s="216"/>
      <c r="S224" s="216"/>
      <c r="T224" s="216"/>
      <c r="U224" s="223"/>
      <c r="V224" s="178"/>
      <c r="W224" s="167"/>
      <c r="X224" s="167"/>
      <c r="Y224" s="167"/>
      <c r="Z224" s="167"/>
      <c r="AA224" s="167"/>
      <c r="AB224" s="172"/>
      <c r="AC224" s="167"/>
      <c r="AD224" s="167"/>
      <c r="AE224" s="167"/>
      <c r="AF224" s="173"/>
      <c r="AG224" s="167"/>
      <c r="AH224" s="167"/>
      <c r="AI224" s="167"/>
      <c r="AJ224" s="167"/>
      <c r="AK224" s="167"/>
      <c r="AL224" s="172"/>
      <c r="AM224" s="167"/>
      <c r="AN224" s="167"/>
      <c r="AO224" s="167"/>
      <c r="AP224" s="173"/>
      <c r="AQ224" s="167"/>
      <c r="AR224" s="167"/>
      <c r="AS224" s="167"/>
      <c r="AT224" s="167"/>
      <c r="AU224" s="167"/>
      <c r="AV224" s="172"/>
      <c r="AW224" s="167"/>
      <c r="AX224" s="167"/>
      <c r="AY224" s="167"/>
      <c r="AZ224" s="173"/>
      <c r="BA224" s="167"/>
      <c r="BB224" s="167"/>
      <c r="BC224" s="167"/>
      <c r="BD224" s="167"/>
      <c r="BE224" s="167"/>
      <c r="BF224" s="172"/>
      <c r="BG224" s="167"/>
      <c r="BH224" s="167"/>
      <c r="BI224" s="167"/>
      <c r="BJ224" s="173"/>
      <c r="BK224" s="167"/>
      <c r="BL224" s="167"/>
      <c r="BM224" s="167"/>
      <c r="BN224" s="167"/>
      <c r="BO224" s="167"/>
      <c r="BP224" s="172"/>
      <c r="BQ224" s="167"/>
      <c r="BR224" s="167"/>
      <c r="BS224" s="167"/>
      <c r="BT224" s="167"/>
      <c r="BU224" s="177"/>
    </row>
    <row r="225" spans="1:73" ht="15" hidden="1" customHeight="1">
      <c r="A225" s="180"/>
      <c r="B225" s="195"/>
      <c r="C225" s="235"/>
      <c r="D225" s="216"/>
      <c r="E225" s="216"/>
      <c r="F225" s="216"/>
      <c r="G225" s="216"/>
      <c r="H225" s="216"/>
      <c r="I225" s="216"/>
      <c r="J225" s="216"/>
      <c r="K225" s="216"/>
      <c r="L225" s="216"/>
      <c r="M225" s="216"/>
      <c r="N225" s="216"/>
      <c r="O225" s="216"/>
      <c r="P225" s="216"/>
      <c r="Q225" s="216"/>
      <c r="R225" s="216"/>
      <c r="S225" s="216"/>
      <c r="T225" s="216"/>
      <c r="U225" s="223"/>
      <c r="V225" s="178"/>
      <c r="W225" s="167"/>
      <c r="X225" s="167"/>
      <c r="Y225" s="167"/>
      <c r="Z225" s="167"/>
      <c r="AA225" s="167"/>
      <c r="AB225" s="172"/>
      <c r="AC225" s="167"/>
      <c r="AD225" s="167"/>
      <c r="AE225" s="167"/>
      <c r="AF225" s="173"/>
      <c r="AG225" s="167"/>
      <c r="AH225" s="167"/>
      <c r="AI225" s="167"/>
      <c r="AJ225" s="167"/>
      <c r="AK225" s="167"/>
      <c r="AL225" s="172"/>
      <c r="AM225" s="167"/>
      <c r="AN225" s="167"/>
      <c r="AO225" s="167"/>
      <c r="AP225" s="173"/>
      <c r="AQ225" s="167"/>
      <c r="AR225" s="167"/>
      <c r="AS225" s="167"/>
      <c r="AT225" s="167"/>
      <c r="AU225" s="167"/>
      <c r="AV225" s="172"/>
      <c r="AW225" s="167"/>
      <c r="AX225" s="167"/>
      <c r="AY225" s="167"/>
      <c r="AZ225" s="173"/>
      <c r="BA225" s="167"/>
      <c r="BB225" s="167"/>
      <c r="BC225" s="167"/>
      <c r="BD225" s="167"/>
      <c r="BE225" s="167"/>
      <c r="BF225" s="172"/>
      <c r="BG225" s="167"/>
      <c r="BH225" s="167"/>
      <c r="BI225" s="167"/>
      <c r="BJ225" s="173"/>
      <c r="BK225" s="167"/>
      <c r="BL225" s="167"/>
      <c r="BM225" s="167"/>
      <c r="BN225" s="167"/>
      <c r="BO225" s="167"/>
      <c r="BP225" s="172"/>
      <c r="BQ225" s="167"/>
      <c r="BR225" s="167"/>
      <c r="BS225" s="167"/>
      <c r="BT225" s="167"/>
      <c r="BU225" s="177"/>
    </row>
    <row r="226" spans="1:73" ht="15" hidden="1" customHeight="1">
      <c r="A226" s="180"/>
      <c r="B226" s="195"/>
      <c r="C226" s="235"/>
      <c r="D226" s="216"/>
      <c r="E226" s="216"/>
      <c r="F226" s="216"/>
      <c r="G226" s="216"/>
      <c r="H226" s="216"/>
      <c r="I226" s="216"/>
      <c r="J226" s="216"/>
      <c r="K226" s="216"/>
      <c r="L226" s="216"/>
      <c r="M226" s="216"/>
      <c r="N226" s="216"/>
      <c r="O226" s="216"/>
      <c r="P226" s="216"/>
      <c r="Q226" s="216"/>
      <c r="R226" s="216"/>
      <c r="S226" s="216"/>
      <c r="T226" s="216"/>
      <c r="U226" s="223"/>
      <c r="V226" s="178"/>
      <c r="W226" s="167"/>
      <c r="X226" s="167"/>
      <c r="Y226" s="167"/>
      <c r="Z226" s="167"/>
      <c r="AA226" s="167"/>
      <c r="AB226" s="172"/>
      <c r="AC226" s="167"/>
      <c r="AD226" s="167"/>
      <c r="AE226" s="167"/>
      <c r="AF226" s="173"/>
      <c r="AG226" s="167"/>
      <c r="AH226" s="167"/>
      <c r="AI226" s="167"/>
      <c r="AJ226" s="167"/>
      <c r="AK226" s="167"/>
      <c r="AL226" s="172"/>
      <c r="AM226" s="167"/>
      <c r="AN226" s="167"/>
      <c r="AO226" s="167"/>
      <c r="AP226" s="173"/>
      <c r="AQ226" s="167"/>
      <c r="AR226" s="167"/>
      <c r="AS226" s="167"/>
      <c r="AT226" s="167"/>
      <c r="AU226" s="167"/>
      <c r="AV226" s="172"/>
      <c r="AW226" s="167"/>
      <c r="AX226" s="167"/>
      <c r="AY226" s="167"/>
      <c r="AZ226" s="173"/>
      <c r="BA226" s="167"/>
      <c r="BB226" s="167"/>
      <c r="BC226" s="167"/>
      <c r="BD226" s="167"/>
      <c r="BE226" s="167"/>
      <c r="BF226" s="172"/>
      <c r="BG226" s="167"/>
      <c r="BH226" s="167"/>
      <c r="BI226" s="167"/>
      <c r="BJ226" s="173"/>
      <c r="BK226" s="167"/>
      <c r="BL226" s="167"/>
      <c r="BM226" s="167"/>
      <c r="BN226" s="167"/>
      <c r="BO226" s="167"/>
      <c r="BP226" s="172"/>
      <c r="BQ226" s="167"/>
      <c r="BR226" s="167"/>
      <c r="BS226" s="167"/>
      <c r="BT226" s="167"/>
      <c r="BU226" s="177"/>
    </row>
    <row r="227" spans="1:73" ht="42" customHeight="1" thickTop="1" thickBot="1">
      <c r="A227" s="227" t="s">
        <v>491</v>
      </c>
      <c r="B227" s="195" t="s">
        <v>474</v>
      </c>
      <c r="C227" s="235"/>
      <c r="D227" s="215">
        <f>SDGｓマトリクス!AL229</f>
        <v>0</v>
      </c>
      <c r="E227" s="215">
        <f>SDGｓマトリクス!AM229</f>
        <v>0</v>
      </c>
      <c r="F227" s="215">
        <f>SDGｓマトリクス!AN229</f>
        <v>0</v>
      </c>
      <c r="G227" s="215">
        <f>SDGｓマトリクス!AO229</f>
        <v>0</v>
      </c>
      <c r="H227" s="215">
        <f>SDGｓマトリクス!AP229</f>
        <v>0</v>
      </c>
      <c r="I227" s="215">
        <f>SDGｓマトリクス!AQ229</f>
        <v>0</v>
      </c>
      <c r="J227" s="215">
        <f>SDGｓマトリクス!AR229</f>
        <v>0</v>
      </c>
      <c r="K227" s="215">
        <f>SDGｓマトリクス!AS229</f>
        <v>0</v>
      </c>
      <c r="L227" s="215">
        <f>SDGｓマトリクス!AT229</f>
        <v>0</v>
      </c>
      <c r="M227" s="215">
        <f>SDGｓマトリクス!AU229</f>
        <v>0</v>
      </c>
      <c r="N227" s="215">
        <f>SDGｓマトリクス!AV229</f>
        <v>0</v>
      </c>
      <c r="O227" s="215">
        <f>SDGｓマトリクス!AW229</f>
        <v>0</v>
      </c>
      <c r="P227" s="215">
        <f>SDGｓマトリクス!AX229</f>
        <v>0</v>
      </c>
      <c r="Q227" s="215">
        <f>SDGｓマトリクス!AY229</f>
        <v>0</v>
      </c>
      <c r="R227" s="215">
        <f>SDGｓマトリクス!AZ229</f>
        <v>0</v>
      </c>
      <c r="S227" s="215">
        <f>SDGｓマトリクス!BA229</f>
        <v>0</v>
      </c>
      <c r="T227" s="215">
        <f>SDGｓマトリクス!BB229</f>
        <v>0</v>
      </c>
      <c r="U227" s="223">
        <f>SDGｓマトリクス!AI229</f>
        <v>0</v>
      </c>
      <c r="V227" s="178"/>
      <c r="W227" s="167"/>
      <c r="X227" s="167"/>
      <c r="Y227" s="167"/>
      <c r="Z227" s="167"/>
      <c r="AA227" s="167"/>
      <c r="AB227" s="172"/>
      <c r="AC227" s="167"/>
      <c r="AD227" s="167"/>
      <c r="AE227" s="167"/>
      <c r="AF227" s="173"/>
      <c r="AG227" s="167"/>
      <c r="AH227" s="167"/>
      <c r="AI227" s="167"/>
      <c r="AJ227" s="167"/>
      <c r="AK227" s="167"/>
      <c r="AL227" s="172"/>
      <c r="AM227" s="167"/>
      <c r="AN227" s="167"/>
      <c r="AO227" s="167"/>
      <c r="AP227" s="173"/>
      <c r="AQ227" s="167"/>
      <c r="AR227" s="167"/>
      <c r="AS227" s="167"/>
      <c r="AT227" s="167"/>
      <c r="AU227" s="167"/>
      <c r="AV227" s="172"/>
      <c r="AW227" s="167"/>
      <c r="AX227" s="167"/>
      <c r="AY227" s="167"/>
      <c r="AZ227" s="173"/>
      <c r="BA227" s="167"/>
      <c r="BB227" s="167"/>
      <c r="BC227" s="167"/>
      <c r="BD227" s="167"/>
      <c r="BE227" s="167"/>
      <c r="BF227" s="172"/>
      <c r="BG227" s="167"/>
      <c r="BH227" s="167"/>
      <c r="BI227" s="167"/>
      <c r="BJ227" s="173"/>
      <c r="BK227" s="167"/>
      <c r="BL227" s="167"/>
      <c r="BM227" s="167"/>
      <c r="BN227" s="167"/>
      <c r="BO227" s="167"/>
      <c r="BP227" s="172"/>
      <c r="BQ227" s="167"/>
      <c r="BR227" s="167"/>
      <c r="BS227" s="167"/>
      <c r="BT227" s="167"/>
      <c r="BU227" s="177"/>
    </row>
    <row r="228" spans="1:73" ht="15" hidden="1" customHeight="1">
      <c r="A228" s="180"/>
      <c r="B228" s="195"/>
      <c r="C228" s="235" t="s">
        <v>475</v>
      </c>
      <c r="D228" s="216"/>
      <c r="E228" s="216"/>
      <c r="F228" s="216"/>
      <c r="G228" s="216"/>
      <c r="H228" s="216"/>
      <c r="I228" s="216"/>
      <c r="J228" s="216"/>
      <c r="K228" s="216"/>
      <c r="L228" s="216"/>
      <c r="M228" s="216"/>
      <c r="N228" s="216"/>
      <c r="O228" s="216"/>
      <c r="P228" s="216"/>
      <c r="Q228" s="216"/>
      <c r="R228" s="216"/>
      <c r="S228" s="216"/>
      <c r="T228" s="216"/>
      <c r="U228" s="223"/>
      <c r="V228" s="178"/>
      <c r="W228" s="167"/>
      <c r="X228" s="167"/>
      <c r="Y228" s="167"/>
      <c r="Z228" s="167"/>
      <c r="AA228" s="167"/>
      <c r="AB228" s="172"/>
      <c r="AC228" s="167"/>
      <c r="AD228" s="167"/>
      <c r="AE228" s="167"/>
      <c r="AF228" s="173"/>
      <c r="AG228" s="167"/>
      <c r="AH228" s="167"/>
      <c r="AI228" s="167"/>
      <c r="AJ228" s="167"/>
      <c r="AK228" s="167"/>
      <c r="AL228" s="172"/>
      <c r="AM228" s="167"/>
      <c r="AN228" s="167"/>
      <c r="AO228" s="167"/>
      <c r="AP228" s="173"/>
      <c r="AQ228" s="167"/>
      <c r="AR228" s="167"/>
      <c r="AS228" s="167"/>
      <c r="AT228" s="167"/>
      <c r="AU228" s="167"/>
      <c r="AV228" s="172"/>
      <c r="AW228" s="167"/>
      <c r="AX228" s="167"/>
      <c r="AY228" s="167"/>
      <c r="AZ228" s="173"/>
      <c r="BA228" s="167"/>
      <c r="BB228" s="167"/>
      <c r="BC228" s="167"/>
      <c r="BD228" s="167"/>
      <c r="BE228" s="167"/>
      <c r="BF228" s="172"/>
      <c r="BG228" s="167"/>
      <c r="BH228" s="167"/>
      <c r="BI228" s="167"/>
      <c r="BJ228" s="173"/>
      <c r="BK228" s="167"/>
      <c r="BL228" s="167"/>
      <c r="BM228" s="167"/>
      <c r="BN228" s="167"/>
      <c r="BO228" s="167"/>
      <c r="BP228" s="172"/>
      <c r="BQ228" s="167"/>
      <c r="BR228" s="167"/>
      <c r="BS228" s="167"/>
      <c r="BT228" s="167"/>
      <c r="BU228" s="177"/>
    </row>
    <row r="229" spans="1:73" ht="15" hidden="1" customHeight="1">
      <c r="A229" s="180"/>
      <c r="B229" s="195"/>
      <c r="C229" s="235" t="s">
        <v>128</v>
      </c>
      <c r="D229" s="216"/>
      <c r="E229" s="216"/>
      <c r="F229" s="216"/>
      <c r="G229" s="216"/>
      <c r="H229" s="216"/>
      <c r="I229" s="216"/>
      <c r="J229" s="216"/>
      <c r="K229" s="216"/>
      <c r="L229" s="216"/>
      <c r="M229" s="216"/>
      <c r="N229" s="216"/>
      <c r="O229" s="216"/>
      <c r="P229" s="216"/>
      <c r="Q229" s="216"/>
      <c r="R229" s="216"/>
      <c r="S229" s="216"/>
      <c r="T229" s="216"/>
      <c r="U229" s="223"/>
      <c r="V229" s="178"/>
      <c r="W229" s="167"/>
      <c r="X229" s="167"/>
      <c r="Y229" s="167"/>
      <c r="Z229" s="167"/>
      <c r="AA229" s="167"/>
      <c r="AB229" s="172"/>
      <c r="AC229" s="167"/>
      <c r="AD229" s="167"/>
      <c r="AE229" s="167"/>
      <c r="AF229" s="173"/>
      <c r="AG229" s="167"/>
      <c r="AH229" s="167"/>
      <c r="AI229" s="167"/>
      <c r="AJ229" s="167"/>
      <c r="AK229" s="167"/>
      <c r="AL229" s="172"/>
      <c r="AM229" s="167"/>
      <c r="AN229" s="167"/>
      <c r="AO229" s="167"/>
      <c r="AP229" s="173"/>
      <c r="AQ229" s="167"/>
      <c r="AR229" s="167"/>
      <c r="AS229" s="167"/>
      <c r="AT229" s="167"/>
      <c r="AU229" s="167"/>
      <c r="AV229" s="172"/>
      <c r="AW229" s="167"/>
      <c r="AX229" s="167"/>
      <c r="AY229" s="167"/>
      <c r="AZ229" s="173"/>
      <c r="BA229" s="167"/>
      <c r="BB229" s="167"/>
      <c r="BC229" s="167"/>
      <c r="BD229" s="167"/>
      <c r="BE229" s="167"/>
      <c r="BF229" s="172"/>
      <c r="BG229" s="167"/>
      <c r="BH229" s="167"/>
      <c r="BI229" s="167"/>
      <c r="BJ229" s="173"/>
      <c r="BK229" s="167"/>
      <c r="BL229" s="167"/>
      <c r="BM229" s="167"/>
      <c r="BN229" s="167"/>
      <c r="BO229" s="167"/>
      <c r="BP229" s="172"/>
      <c r="BQ229" s="167"/>
      <c r="BR229" s="167"/>
      <c r="BS229" s="167"/>
      <c r="BT229" s="167"/>
      <c r="BU229" s="177"/>
    </row>
    <row r="230" spans="1:73" ht="15" hidden="1" customHeight="1">
      <c r="A230" s="180"/>
      <c r="B230" s="195"/>
      <c r="C230" s="235" t="s">
        <v>129</v>
      </c>
      <c r="D230" s="216"/>
      <c r="E230" s="216"/>
      <c r="F230" s="216"/>
      <c r="G230" s="216"/>
      <c r="H230" s="216"/>
      <c r="I230" s="216"/>
      <c r="J230" s="216"/>
      <c r="K230" s="216"/>
      <c r="L230" s="216"/>
      <c r="M230" s="216"/>
      <c r="N230" s="216"/>
      <c r="O230" s="216"/>
      <c r="P230" s="216"/>
      <c r="Q230" s="216"/>
      <c r="R230" s="216"/>
      <c r="S230" s="216"/>
      <c r="T230" s="216"/>
      <c r="U230" s="223"/>
      <c r="V230" s="178"/>
      <c r="W230" s="167"/>
      <c r="X230" s="167"/>
      <c r="Y230" s="167"/>
      <c r="Z230" s="167"/>
      <c r="AA230" s="167"/>
      <c r="AB230" s="172"/>
      <c r="AC230" s="167"/>
      <c r="AD230" s="167"/>
      <c r="AE230" s="167"/>
      <c r="AF230" s="173"/>
      <c r="AG230" s="167"/>
      <c r="AH230" s="167"/>
      <c r="AI230" s="167"/>
      <c r="AJ230" s="167"/>
      <c r="AK230" s="167"/>
      <c r="AL230" s="172"/>
      <c r="AM230" s="167"/>
      <c r="AN230" s="167"/>
      <c r="AO230" s="167"/>
      <c r="AP230" s="173"/>
      <c r="AQ230" s="167"/>
      <c r="AR230" s="167"/>
      <c r="AS230" s="167"/>
      <c r="AT230" s="167"/>
      <c r="AU230" s="167"/>
      <c r="AV230" s="172"/>
      <c r="AW230" s="167"/>
      <c r="AX230" s="167"/>
      <c r="AY230" s="167"/>
      <c r="AZ230" s="173"/>
      <c r="BA230" s="167"/>
      <c r="BB230" s="167"/>
      <c r="BC230" s="167"/>
      <c r="BD230" s="167"/>
      <c r="BE230" s="167"/>
      <c r="BF230" s="172"/>
      <c r="BG230" s="167"/>
      <c r="BH230" s="167"/>
      <c r="BI230" s="167"/>
      <c r="BJ230" s="173"/>
      <c r="BK230" s="167"/>
      <c r="BL230" s="167"/>
      <c r="BM230" s="167"/>
      <c r="BN230" s="167"/>
      <c r="BO230" s="167"/>
      <c r="BP230" s="172"/>
      <c r="BQ230" s="167"/>
      <c r="BR230" s="167"/>
      <c r="BS230" s="167"/>
      <c r="BT230" s="167"/>
      <c r="BU230" s="177"/>
    </row>
    <row r="231" spans="1:73" ht="42" customHeight="1" thickTop="1" thickBot="1">
      <c r="A231" s="180"/>
      <c r="B231" s="195" t="s">
        <v>476</v>
      </c>
      <c r="C231" s="235"/>
      <c r="D231" s="215">
        <f>SDGｓマトリクス!AL231</f>
        <v>0</v>
      </c>
      <c r="E231" s="215">
        <f>SDGｓマトリクス!AM231</f>
        <v>0</v>
      </c>
      <c r="F231" s="215">
        <f>SDGｓマトリクス!AN231</f>
        <v>0</v>
      </c>
      <c r="G231" s="215">
        <f>SDGｓマトリクス!AO231</f>
        <v>0</v>
      </c>
      <c r="H231" s="215">
        <f>SDGｓマトリクス!AP231</f>
        <v>0</v>
      </c>
      <c r="I231" s="215">
        <f>SDGｓマトリクス!AQ231</f>
        <v>0</v>
      </c>
      <c r="J231" s="215">
        <f>SDGｓマトリクス!AR231</f>
        <v>0</v>
      </c>
      <c r="K231" s="215">
        <f>SDGｓマトリクス!AS231</f>
        <v>0</v>
      </c>
      <c r="L231" s="215">
        <f>SDGｓマトリクス!AT231</f>
        <v>0</v>
      </c>
      <c r="M231" s="215">
        <f>SDGｓマトリクス!AU231</f>
        <v>0</v>
      </c>
      <c r="N231" s="215">
        <f>SDGｓマトリクス!AV231</f>
        <v>0</v>
      </c>
      <c r="O231" s="215">
        <f>SDGｓマトリクス!AW231</f>
        <v>0</v>
      </c>
      <c r="P231" s="215">
        <f>SDGｓマトリクス!AX231</f>
        <v>0</v>
      </c>
      <c r="Q231" s="215">
        <f>SDGｓマトリクス!AY231</f>
        <v>0</v>
      </c>
      <c r="R231" s="215">
        <f>SDGｓマトリクス!AZ231</f>
        <v>0</v>
      </c>
      <c r="S231" s="215">
        <f>SDGｓマトリクス!BA231</f>
        <v>0</v>
      </c>
      <c r="T231" s="215">
        <f>SDGｓマトリクス!BB231</f>
        <v>0</v>
      </c>
      <c r="U231" s="223">
        <f>SDGｓマトリクス!AI231</f>
        <v>0</v>
      </c>
      <c r="V231" s="178"/>
      <c r="W231" s="167"/>
      <c r="X231" s="167"/>
      <c r="Y231" s="167"/>
      <c r="Z231" s="167"/>
      <c r="AA231" s="167"/>
      <c r="AB231" s="172"/>
      <c r="AC231" s="167"/>
      <c r="AD231" s="167"/>
      <c r="AE231" s="167"/>
      <c r="AF231" s="173"/>
      <c r="AG231" s="167"/>
      <c r="AH231" s="167"/>
      <c r="AI231" s="167"/>
      <c r="AJ231" s="167"/>
      <c r="AK231" s="167"/>
      <c r="AL231" s="172"/>
      <c r="AM231" s="167"/>
      <c r="AN231" s="167"/>
      <c r="AO231" s="167"/>
      <c r="AP231" s="173"/>
      <c r="AQ231" s="167"/>
      <c r="AR231" s="167"/>
      <c r="AS231" s="167"/>
      <c r="AT231" s="167"/>
      <c r="AU231" s="167"/>
      <c r="AV231" s="172"/>
      <c r="AW231" s="167"/>
      <c r="AX231" s="167"/>
      <c r="AY231" s="167"/>
      <c r="AZ231" s="173"/>
      <c r="BA231" s="167"/>
      <c r="BB231" s="167"/>
      <c r="BC231" s="167"/>
      <c r="BD231" s="167"/>
      <c r="BE231" s="167"/>
      <c r="BF231" s="172"/>
      <c r="BG231" s="167"/>
      <c r="BH231" s="167"/>
      <c r="BI231" s="167"/>
      <c r="BJ231" s="173"/>
      <c r="BK231" s="167"/>
      <c r="BL231" s="167"/>
      <c r="BM231" s="167"/>
      <c r="BN231" s="167"/>
      <c r="BO231" s="167"/>
      <c r="BP231" s="172"/>
      <c r="BQ231" s="167"/>
      <c r="BR231" s="167"/>
      <c r="BS231" s="167"/>
      <c r="BT231" s="167"/>
      <c r="BU231" s="177"/>
    </row>
    <row r="232" spans="1:73" ht="15" hidden="1" customHeight="1">
      <c r="A232" s="180"/>
      <c r="B232" s="195"/>
      <c r="C232" s="235" t="s">
        <v>130</v>
      </c>
      <c r="D232" s="216"/>
      <c r="E232" s="216"/>
      <c r="F232" s="216"/>
      <c r="G232" s="216"/>
      <c r="H232" s="216"/>
      <c r="I232" s="216"/>
      <c r="J232" s="216"/>
      <c r="K232" s="216"/>
      <c r="L232" s="216"/>
      <c r="M232" s="216"/>
      <c r="N232" s="216"/>
      <c r="O232" s="216"/>
      <c r="P232" s="216"/>
      <c r="Q232" s="216"/>
      <c r="R232" s="216"/>
      <c r="S232" s="216"/>
      <c r="T232" s="216"/>
      <c r="U232" s="223"/>
      <c r="V232" s="178"/>
      <c r="W232" s="167"/>
      <c r="X232" s="167"/>
      <c r="Y232" s="167"/>
      <c r="Z232" s="167"/>
      <c r="AA232" s="167"/>
      <c r="AB232" s="172"/>
      <c r="AC232" s="167"/>
      <c r="AD232" s="167"/>
      <c r="AE232" s="167"/>
      <c r="AF232" s="173"/>
      <c r="AG232" s="167"/>
      <c r="AH232" s="167"/>
      <c r="AI232" s="167"/>
      <c r="AJ232" s="167"/>
      <c r="AK232" s="167"/>
      <c r="AL232" s="172"/>
      <c r="AM232" s="167"/>
      <c r="AN232" s="167"/>
      <c r="AO232" s="167"/>
      <c r="AP232" s="173"/>
      <c r="AQ232" s="167"/>
      <c r="AR232" s="167"/>
      <c r="AS232" s="167"/>
      <c r="AT232" s="167"/>
      <c r="AU232" s="167"/>
      <c r="AV232" s="172"/>
      <c r="AW232" s="167"/>
      <c r="AX232" s="167"/>
      <c r="AY232" s="167"/>
      <c r="AZ232" s="173"/>
      <c r="BA232" s="167"/>
      <c r="BB232" s="167"/>
      <c r="BC232" s="167"/>
      <c r="BD232" s="167"/>
      <c r="BE232" s="167"/>
      <c r="BF232" s="172"/>
      <c r="BG232" s="167"/>
      <c r="BH232" s="167"/>
      <c r="BI232" s="167"/>
      <c r="BJ232" s="173"/>
      <c r="BK232" s="167"/>
      <c r="BL232" s="167"/>
      <c r="BM232" s="167"/>
      <c r="BN232" s="167"/>
      <c r="BO232" s="167"/>
      <c r="BP232" s="172"/>
      <c r="BQ232" s="167"/>
      <c r="BR232" s="167"/>
      <c r="BS232" s="167"/>
      <c r="BT232" s="167"/>
      <c r="BU232" s="177"/>
    </row>
    <row r="233" spans="1:73" ht="42" customHeight="1" thickTop="1" thickBot="1">
      <c r="A233" s="180"/>
      <c r="B233" s="195" t="s">
        <v>335</v>
      </c>
      <c r="C233" s="235"/>
      <c r="D233" s="215">
        <f>SDGｓマトリクス!AL237</f>
        <v>0</v>
      </c>
      <c r="E233" s="215">
        <f>SDGｓマトリクス!AM237</f>
        <v>0</v>
      </c>
      <c r="F233" s="215">
        <f>SDGｓマトリクス!AN237</f>
        <v>0</v>
      </c>
      <c r="G233" s="215">
        <f>SDGｓマトリクス!AO237</f>
        <v>0</v>
      </c>
      <c r="H233" s="215">
        <f>SDGｓマトリクス!AP237</f>
        <v>0</v>
      </c>
      <c r="I233" s="215">
        <f>SDGｓマトリクス!AQ237</f>
        <v>0</v>
      </c>
      <c r="J233" s="215">
        <f>SDGｓマトリクス!AR237</f>
        <v>0</v>
      </c>
      <c r="K233" s="215">
        <f>SDGｓマトリクス!AS237</f>
        <v>0</v>
      </c>
      <c r="L233" s="215">
        <f>SDGｓマトリクス!AT237</f>
        <v>0</v>
      </c>
      <c r="M233" s="215">
        <f>SDGｓマトリクス!AU237</f>
        <v>0</v>
      </c>
      <c r="N233" s="215">
        <f>SDGｓマトリクス!AV237</f>
        <v>0</v>
      </c>
      <c r="O233" s="215">
        <f>SDGｓマトリクス!AW237</f>
        <v>0</v>
      </c>
      <c r="P233" s="215">
        <f>SDGｓマトリクス!AX237</f>
        <v>0</v>
      </c>
      <c r="Q233" s="215">
        <f>SDGｓマトリクス!AY237</f>
        <v>0</v>
      </c>
      <c r="R233" s="215">
        <f>SDGｓマトリクス!AZ237</f>
        <v>0</v>
      </c>
      <c r="S233" s="215">
        <f>SDGｓマトリクス!BA237</f>
        <v>0</v>
      </c>
      <c r="T233" s="215">
        <f>SDGｓマトリクス!BB237</f>
        <v>0</v>
      </c>
      <c r="U233" s="223">
        <f>SDGｓマトリクス!AI237</f>
        <v>0</v>
      </c>
      <c r="V233" s="178"/>
      <c r="W233" s="167"/>
      <c r="X233" s="167"/>
      <c r="Y233" s="167"/>
      <c r="Z233" s="167"/>
      <c r="AA233" s="167"/>
      <c r="AB233" s="172"/>
      <c r="AC233" s="167"/>
      <c r="AD233" s="167"/>
      <c r="AE233" s="167"/>
      <c r="AF233" s="173"/>
      <c r="AG233" s="167"/>
      <c r="AH233" s="167"/>
      <c r="AI233" s="167"/>
      <c r="AJ233" s="167"/>
      <c r="AK233" s="167"/>
      <c r="AL233" s="172"/>
      <c r="AM233" s="167"/>
      <c r="AN233" s="167"/>
      <c r="AO233" s="167"/>
      <c r="AP233" s="173"/>
      <c r="AQ233" s="167"/>
      <c r="AR233" s="167"/>
      <c r="AS233" s="167"/>
      <c r="AT233" s="167"/>
      <c r="AU233" s="167"/>
      <c r="AV233" s="172"/>
      <c r="AW233" s="167"/>
      <c r="AX233" s="167"/>
      <c r="AY233" s="167"/>
      <c r="AZ233" s="173"/>
      <c r="BA233" s="167"/>
      <c r="BB233" s="167"/>
      <c r="BC233" s="167"/>
      <c r="BD233" s="167"/>
      <c r="BE233" s="167"/>
      <c r="BF233" s="172"/>
      <c r="BG233" s="167"/>
      <c r="BH233" s="167"/>
      <c r="BI233" s="167"/>
      <c r="BJ233" s="173"/>
      <c r="BK233" s="167"/>
      <c r="BL233" s="167"/>
      <c r="BM233" s="167"/>
      <c r="BN233" s="167"/>
      <c r="BO233" s="167"/>
      <c r="BP233" s="172"/>
      <c r="BQ233" s="167"/>
      <c r="BR233" s="167"/>
      <c r="BS233" s="167"/>
      <c r="BT233" s="167"/>
      <c r="BU233" s="177"/>
    </row>
    <row r="234" spans="1:73" ht="15" hidden="1" customHeight="1">
      <c r="A234" s="180"/>
      <c r="B234" s="195"/>
      <c r="C234" s="235" t="s">
        <v>131</v>
      </c>
      <c r="D234" s="216"/>
      <c r="E234" s="216"/>
      <c r="F234" s="216"/>
      <c r="G234" s="216"/>
      <c r="H234" s="216"/>
      <c r="I234" s="216"/>
      <c r="J234" s="216"/>
      <c r="K234" s="216"/>
      <c r="L234" s="216"/>
      <c r="M234" s="216"/>
      <c r="N234" s="216"/>
      <c r="O234" s="216"/>
      <c r="P234" s="216"/>
      <c r="Q234" s="216"/>
      <c r="R234" s="216"/>
      <c r="S234" s="216"/>
      <c r="T234" s="216"/>
      <c r="U234" s="223"/>
      <c r="V234" s="178"/>
      <c r="W234" s="167"/>
      <c r="X234" s="167"/>
      <c r="Y234" s="167"/>
      <c r="Z234" s="167"/>
      <c r="AA234" s="167"/>
      <c r="AB234" s="172"/>
      <c r="AC234" s="167"/>
      <c r="AD234" s="167"/>
      <c r="AE234" s="167"/>
      <c r="AF234" s="173"/>
      <c r="AG234" s="167"/>
      <c r="AH234" s="167"/>
      <c r="AI234" s="167"/>
      <c r="AJ234" s="167"/>
      <c r="AK234" s="167"/>
      <c r="AL234" s="172"/>
      <c r="AM234" s="167"/>
      <c r="AN234" s="167"/>
      <c r="AO234" s="167"/>
      <c r="AP234" s="173"/>
      <c r="AQ234" s="167"/>
      <c r="AR234" s="167"/>
      <c r="AS234" s="167"/>
      <c r="AT234" s="167"/>
      <c r="AU234" s="167"/>
      <c r="AV234" s="172"/>
      <c r="AW234" s="167"/>
      <c r="AX234" s="167"/>
      <c r="AY234" s="167"/>
      <c r="AZ234" s="173"/>
      <c r="BA234" s="167"/>
      <c r="BB234" s="167"/>
      <c r="BC234" s="167"/>
      <c r="BD234" s="167"/>
      <c r="BE234" s="167"/>
      <c r="BF234" s="172"/>
      <c r="BG234" s="167"/>
      <c r="BH234" s="167"/>
      <c r="BI234" s="167"/>
      <c r="BJ234" s="173"/>
      <c r="BK234" s="167"/>
      <c r="BL234" s="167"/>
      <c r="BM234" s="167"/>
      <c r="BN234" s="167"/>
      <c r="BO234" s="167"/>
      <c r="BP234" s="172"/>
      <c r="BQ234" s="167"/>
      <c r="BR234" s="167"/>
      <c r="BS234" s="167"/>
      <c r="BT234" s="167"/>
      <c r="BU234" s="177"/>
    </row>
    <row r="235" spans="1:73" ht="15" hidden="1" customHeight="1">
      <c r="A235" s="180"/>
      <c r="B235" s="195"/>
      <c r="C235" s="235" t="s">
        <v>132</v>
      </c>
      <c r="D235" s="216"/>
      <c r="E235" s="216"/>
      <c r="F235" s="216"/>
      <c r="G235" s="216"/>
      <c r="H235" s="216"/>
      <c r="I235" s="216"/>
      <c r="J235" s="216"/>
      <c r="K235" s="216"/>
      <c r="L235" s="216"/>
      <c r="M235" s="216"/>
      <c r="N235" s="216"/>
      <c r="O235" s="216"/>
      <c r="P235" s="216"/>
      <c r="Q235" s="216"/>
      <c r="R235" s="216"/>
      <c r="S235" s="216"/>
      <c r="T235" s="216"/>
      <c r="U235" s="223"/>
      <c r="V235" s="178"/>
      <c r="W235" s="167"/>
      <c r="X235" s="167"/>
      <c r="Y235" s="167"/>
      <c r="Z235" s="167"/>
      <c r="AA235" s="167"/>
      <c r="AB235" s="172"/>
      <c r="AC235" s="167"/>
      <c r="AD235" s="167"/>
      <c r="AE235" s="167"/>
      <c r="AF235" s="173"/>
      <c r="AG235" s="167"/>
      <c r="AH235" s="167"/>
      <c r="AI235" s="167"/>
      <c r="AJ235" s="167"/>
      <c r="AK235" s="167"/>
      <c r="AL235" s="172"/>
      <c r="AM235" s="167"/>
      <c r="AN235" s="167"/>
      <c r="AO235" s="167"/>
      <c r="AP235" s="173"/>
      <c r="AQ235" s="167"/>
      <c r="AR235" s="167"/>
      <c r="AS235" s="167"/>
      <c r="AT235" s="167"/>
      <c r="AU235" s="167"/>
      <c r="AV235" s="172"/>
      <c r="AW235" s="167"/>
      <c r="AX235" s="167"/>
      <c r="AY235" s="167"/>
      <c r="AZ235" s="173"/>
      <c r="BA235" s="167"/>
      <c r="BB235" s="167"/>
      <c r="BC235" s="167"/>
      <c r="BD235" s="167"/>
      <c r="BE235" s="167"/>
      <c r="BF235" s="172"/>
      <c r="BG235" s="167"/>
      <c r="BH235" s="167"/>
      <c r="BI235" s="167"/>
      <c r="BJ235" s="173"/>
      <c r="BK235" s="167"/>
      <c r="BL235" s="167"/>
      <c r="BM235" s="167"/>
      <c r="BN235" s="167"/>
      <c r="BO235" s="167"/>
      <c r="BP235" s="172"/>
      <c r="BQ235" s="167"/>
      <c r="BR235" s="167"/>
      <c r="BS235" s="167"/>
      <c r="BT235" s="167"/>
      <c r="BU235" s="177"/>
    </row>
    <row r="236" spans="1:73" ht="15" hidden="1" customHeight="1">
      <c r="A236" s="180"/>
      <c r="B236" s="195"/>
      <c r="C236" s="235" t="s">
        <v>133</v>
      </c>
      <c r="D236" s="216"/>
      <c r="E236" s="216"/>
      <c r="F236" s="216"/>
      <c r="G236" s="216"/>
      <c r="H236" s="216"/>
      <c r="I236" s="216"/>
      <c r="J236" s="216"/>
      <c r="K236" s="216"/>
      <c r="L236" s="216"/>
      <c r="M236" s="216"/>
      <c r="N236" s="216"/>
      <c r="O236" s="216"/>
      <c r="P236" s="216"/>
      <c r="Q236" s="216"/>
      <c r="R236" s="216"/>
      <c r="S236" s="216"/>
      <c r="T236" s="216"/>
      <c r="U236" s="223"/>
      <c r="V236" s="178"/>
      <c r="W236" s="167"/>
      <c r="X236" s="167"/>
      <c r="Y236" s="167"/>
      <c r="Z236" s="167"/>
      <c r="AA236" s="167"/>
      <c r="AB236" s="172"/>
      <c r="AC236" s="167"/>
      <c r="AD236" s="167"/>
      <c r="AE236" s="167"/>
      <c r="AF236" s="173"/>
      <c r="AG236" s="167"/>
      <c r="AH236" s="167"/>
      <c r="AI236" s="167"/>
      <c r="AJ236" s="167"/>
      <c r="AK236" s="167"/>
      <c r="AL236" s="172"/>
      <c r="AM236" s="167"/>
      <c r="AN236" s="167"/>
      <c r="AO236" s="167"/>
      <c r="AP236" s="173"/>
      <c r="AQ236" s="167"/>
      <c r="AR236" s="167"/>
      <c r="AS236" s="167"/>
      <c r="AT236" s="167"/>
      <c r="AU236" s="167"/>
      <c r="AV236" s="172"/>
      <c r="AW236" s="167"/>
      <c r="AX236" s="167"/>
      <c r="AY236" s="167"/>
      <c r="AZ236" s="173"/>
      <c r="BA236" s="167"/>
      <c r="BB236" s="167"/>
      <c r="BC236" s="167"/>
      <c r="BD236" s="167"/>
      <c r="BE236" s="167"/>
      <c r="BF236" s="172"/>
      <c r="BG236" s="167"/>
      <c r="BH236" s="167"/>
      <c r="BI236" s="167"/>
      <c r="BJ236" s="173"/>
      <c r="BK236" s="167"/>
      <c r="BL236" s="167"/>
      <c r="BM236" s="167"/>
      <c r="BN236" s="167"/>
      <c r="BO236" s="167"/>
      <c r="BP236" s="172"/>
      <c r="BQ236" s="167"/>
      <c r="BR236" s="167"/>
      <c r="BS236" s="167"/>
      <c r="BT236" s="167"/>
      <c r="BU236" s="177"/>
    </row>
    <row r="237" spans="1:73" ht="15" hidden="1" customHeight="1">
      <c r="A237" s="180"/>
      <c r="B237" s="195"/>
      <c r="C237" s="235" t="s">
        <v>412</v>
      </c>
      <c r="D237" s="216"/>
      <c r="E237" s="216"/>
      <c r="F237" s="216"/>
      <c r="G237" s="216"/>
      <c r="H237" s="216"/>
      <c r="I237" s="216"/>
      <c r="J237" s="216"/>
      <c r="K237" s="216"/>
      <c r="L237" s="216"/>
      <c r="M237" s="216"/>
      <c r="N237" s="216"/>
      <c r="O237" s="216"/>
      <c r="P237" s="216"/>
      <c r="Q237" s="216"/>
      <c r="R237" s="216"/>
      <c r="S237" s="216"/>
      <c r="T237" s="216"/>
      <c r="U237" s="223"/>
      <c r="V237" s="178"/>
      <c r="W237" s="167"/>
      <c r="X237" s="167"/>
      <c r="Y237" s="167"/>
      <c r="Z237" s="167"/>
      <c r="AA237" s="167"/>
      <c r="AB237" s="172"/>
      <c r="AC237" s="167"/>
      <c r="AD237" s="167"/>
      <c r="AE237" s="167"/>
      <c r="AF237" s="173"/>
      <c r="AG237" s="167"/>
      <c r="AH237" s="167"/>
      <c r="AI237" s="167"/>
      <c r="AJ237" s="167"/>
      <c r="AK237" s="167"/>
      <c r="AL237" s="172"/>
      <c r="AM237" s="167"/>
      <c r="AN237" s="167"/>
      <c r="AO237" s="167"/>
      <c r="AP237" s="173"/>
      <c r="AQ237" s="167"/>
      <c r="AR237" s="167"/>
      <c r="AS237" s="167"/>
      <c r="AT237" s="167"/>
      <c r="AU237" s="167"/>
      <c r="AV237" s="172"/>
      <c r="AW237" s="167"/>
      <c r="AX237" s="167"/>
      <c r="AY237" s="167"/>
      <c r="AZ237" s="173"/>
      <c r="BA237" s="167"/>
      <c r="BB237" s="167"/>
      <c r="BC237" s="167"/>
      <c r="BD237" s="167"/>
      <c r="BE237" s="167"/>
      <c r="BF237" s="172"/>
      <c r="BG237" s="167"/>
      <c r="BH237" s="167"/>
      <c r="BI237" s="167"/>
      <c r="BJ237" s="173"/>
      <c r="BK237" s="167"/>
      <c r="BL237" s="167"/>
      <c r="BM237" s="167"/>
      <c r="BN237" s="167"/>
      <c r="BO237" s="167"/>
      <c r="BP237" s="172"/>
      <c r="BQ237" s="167"/>
      <c r="BR237" s="167"/>
      <c r="BS237" s="167"/>
      <c r="BT237" s="167"/>
      <c r="BU237" s="177"/>
    </row>
    <row r="238" spans="1:73" ht="15" hidden="1" customHeight="1">
      <c r="A238" s="180"/>
      <c r="B238" s="195"/>
      <c r="C238" s="235" t="s">
        <v>134</v>
      </c>
      <c r="D238" s="216"/>
      <c r="E238" s="216"/>
      <c r="F238" s="216"/>
      <c r="G238" s="216"/>
      <c r="H238" s="216"/>
      <c r="I238" s="216"/>
      <c r="J238" s="216"/>
      <c r="K238" s="216"/>
      <c r="L238" s="216"/>
      <c r="M238" s="216"/>
      <c r="N238" s="216"/>
      <c r="O238" s="216"/>
      <c r="P238" s="216"/>
      <c r="Q238" s="216"/>
      <c r="R238" s="216"/>
      <c r="S238" s="216"/>
      <c r="T238" s="216"/>
      <c r="U238" s="223"/>
      <c r="V238" s="178"/>
      <c r="W238" s="167"/>
      <c r="X238" s="167"/>
      <c r="Y238" s="167"/>
      <c r="Z238" s="167"/>
      <c r="AA238" s="167"/>
      <c r="AB238" s="172"/>
      <c r="AC238" s="167"/>
      <c r="AD238" s="167"/>
      <c r="AE238" s="167"/>
      <c r="AF238" s="173"/>
      <c r="AG238" s="167"/>
      <c r="AH238" s="167"/>
      <c r="AI238" s="167"/>
      <c r="AJ238" s="167"/>
      <c r="AK238" s="167"/>
      <c r="AL238" s="172"/>
      <c r="AM238" s="167"/>
      <c r="AN238" s="167"/>
      <c r="AO238" s="167"/>
      <c r="AP238" s="173"/>
      <c r="AQ238" s="167"/>
      <c r="AR238" s="167"/>
      <c r="AS238" s="167"/>
      <c r="AT238" s="167"/>
      <c r="AU238" s="167"/>
      <c r="AV238" s="172"/>
      <c r="AW238" s="167"/>
      <c r="AX238" s="167"/>
      <c r="AY238" s="167"/>
      <c r="AZ238" s="173"/>
      <c r="BA238" s="167"/>
      <c r="BB238" s="167"/>
      <c r="BC238" s="167"/>
      <c r="BD238" s="167"/>
      <c r="BE238" s="167"/>
      <c r="BF238" s="172"/>
      <c r="BG238" s="167"/>
      <c r="BH238" s="167"/>
      <c r="BI238" s="167"/>
      <c r="BJ238" s="173"/>
      <c r="BK238" s="167"/>
      <c r="BL238" s="167"/>
      <c r="BM238" s="167"/>
      <c r="BN238" s="167"/>
      <c r="BO238" s="167"/>
      <c r="BP238" s="172"/>
      <c r="BQ238" s="167"/>
      <c r="BR238" s="167"/>
      <c r="BS238" s="167"/>
      <c r="BT238" s="167"/>
      <c r="BU238" s="177"/>
    </row>
    <row r="239" spans="1:73" ht="42" customHeight="1" thickTop="1" thickBot="1">
      <c r="A239" s="180"/>
      <c r="B239" s="195" t="s">
        <v>477</v>
      </c>
      <c r="C239" s="235"/>
      <c r="D239" s="215">
        <f>SDGｓマトリクス!AL245</f>
        <v>0</v>
      </c>
      <c r="E239" s="215">
        <f>SDGｓマトリクス!AM245</f>
        <v>0</v>
      </c>
      <c r="F239" s="215">
        <f>SDGｓマトリクス!AN245</f>
        <v>0</v>
      </c>
      <c r="G239" s="215">
        <f>SDGｓマトリクス!AO245</f>
        <v>0</v>
      </c>
      <c r="H239" s="215">
        <f>SDGｓマトリクス!AP245</f>
        <v>0</v>
      </c>
      <c r="I239" s="215">
        <f>SDGｓマトリクス!AQ245</f>
        <v>0</v>
      </c>
      <c r="J239" s="215">
        <f>SDGｓマトリクス!AR245</f>
        <v>0</v>
      </c>
      <c r="K239" s="215">
        <f>SDGｓマトリクス!AS245</f>
        <v>0</v>
      </c>
      <c r="L239" s="215">
        <f>SDGｓマトリクス!AT245</f>
        <v>0</v>
      </c>
      <c r="M239" s="215">
        <f>SDGｓマトリクス!AU245</f>
        <v>0</v>
      </c>
      <c r="N239" s="215">
        <f>SDGｓマトリクス!AV245</f>
        <v>0</v>
      </c>
      <c r="O239" s="215">
        <f>SDGｓマトリクス!AW245</f>
        <v>0</v>
      </c>
      <c r="P239" s="215">
        <f>SDGｓマトリクス!AX245</f>
        <v>0</v>
      </c>
      <c r="Q239" s="215">
        <f>SDGｓマトリクス!AY245</f>
        <v>0</v>
      </c>
      <c r="R239" s="215">
        <f>SDGｓマトリクス!AZ245</f>
        <v>0</v>
      </c>
      <c r="S239" s="215">
        <f>SDGｓマトリクス!BA245</f>
        <v>0</v>
      </c>
      <c r="T239" s="215">
        <f>SDGｓマトリクス!BB245</f>
        <v>0</v>
      </c>
      <c r="U239" s="223">
        <f>SDGｓマトリクス!AI245</f>
        <v>0</v>
      </c>
      <c r="V239" s="178"/>
      <c r="W239" s="167"/>
      <c r="X239" s="167"/>
      <c r="Y239" s="167"/>
      <c r="Z239" s="167"/>
      <c r="AA239" s="167"/>
      <c r="AB239" s="172"/>
      <c r="AC239" s="167"/>
      <c r="AD239" s="167"/>
      <c r="AE239" s="167"/>
      <c r="AF239" s="173"/>
      <c r="AG239" s="167"/>
      <c r="AH239" s="167"/>
      <c r="AI239" s="167"/>
      <c r="AJ239" s="167"/>
      <c r="AK239" s="167"/>
      <c r="AL239" s="172"/>
      <c r="AM239" s="167"/>
      <c r="AN239" s="167"/>
      <c r="AO239" s="167"/>
      <c r="AP239" s="173"/>
      <c r="AQ239" s="167"/>
      <c r="AR239" s="167"/>
      <c r="AS239" s="167"/>
      <c r="AT239" s="167"/>
      <c r="AU239" s="167"/>
      <c r="AV239" s="172"/>
      <c r="AW239" s="167"/>
      <c r="AX239" s="167"/>
      <c r="AY239" s="167"/>
      <c r="AZ239" s="173"/>
      <c r="BA239" s="167"/>
      <c r="BB239" s="167"/>
      <c r="BC239" s="167"/>
      <c r="BD239" s="167"/>
      <c r="BE239" s="167"/>
      <c r="BF239" s="172"/>
      <c r="BG239" s="167"/>
      <c r="BH239" s="167"/>
      <c r="BI239" s="167"/>
      <c r="BJ239" s="173"/>
      <c r="BK239" s="167"/>
      <c r="BL239" s="167"/>
      <c r="BM239" s="167"/>
      <c r="BN239" s="167"/>
      <c r="BO239" s="167"/>
      <c r="BP239" s="172"/>
      <c r="BQ239" s="167"/>
      <c r="BR239" s="167"/>
      <c r="BS239" s="167"/>
      <c r="BT239" s="167"/>
      <c r="BU239" s="177"/>
    </row>
    <row r="240" spans="1:73" ht="15" hidden="1" customHeight="1">
      <c r="A240" s="180"/>
      <c r="B240" s="195"/>
      <c r="C240" s="235" t="s">
        <v>135</v>
      </c>
      <c r="D240" s="216"/>
      <c r="E240" s="216"/>
      <c r="F240" s="216"/>
      <c r="G240" s="216"/>
      <c r="H240" s="216"/>
      <c r="I240" s="216"/>
      <c r="J240" s="216"/>
      <c r="K240" s="216"/>
      <c r="L240" s="216"/>
      <c r="M240" s="216"/>
      <c r="N240" s="216"/>
      <c r="O240" s="216"/>
      <c r="P240" s="216"/>
      <c r="Q240" s="216"/>
      <c r="R240" s="216"/>
      <c r="S240" s="216"/>
      <c r="T240" s="216"/>
      <c r="U240" s="223"/>
      <c r="V240" s="178"/>
      <c r="AB240" s="168"/>
      <c r="AF240" s="169"/>
      <c r="AL240" s="168"/>
      <c r="AP240" s="169"/>
      <c r="AV240" s="168"/>
      <c r="AZ240" s="169"/>
      <c r="BF240" s="168"/>
      <c r="BJ240" s="169"/>
      <c r="BP240" s="168"/>
      <c r="BU240" s="177"/>
    </row>
    <row r="241" spans="1:73" ht="15" hidden="1" customHeight="1">
      <c r="A241" s="180"/>
      <c r="B241" s="195"/>
      <c r="C241" s="235" t="s">
        <v>136</v>
      </c>
      <c r="D241" s="216"/>
      <c r="E241" s="216"/>
      <c r="F241" s="216"/>
      <c r="G241" s="216"/>
      <c r="H241" s="216"/>
      <c r="I241" s="216"/>
      <c r="J241" s="216"/>
      <c r="K241" s="216"/>
      <c r="L241" s="216"/>
      <c r="M241" s="216"/>
      <c r="N241" s="216"/>
      <c r="O241" s="216"/>
      <c r="P241" s="216"/>
      <c r="Q241" s="216"/>
      <c r="R241" s="216"/>
      <c r="S241" s="216"/>
      <c r="T241" s="216"/>
      <c r="U241" s="223"/>
      <c r="V241" s="178"/>
      <c r="AB241" s="168"/>
      <c r="AF241" s="169"/>
      <c r="AL241" s="168"/>
      <c r="AP241" s="169"/>
      <c r="AV241" s="168"/>
      <c r="AZ241" s="169"/>
      <c r="BF241" s="168"/>
      <c r="BJ241" s="169"/>
      <c r="BP241" s="168"/>
      <c r="BU241" s="177"/>
    </row>
    <row r="242" spans="1:73" ht="15" hidden="1" customHeight="1">
      <c r="A242" s="180"/>
      <c r="B242" s="195"/>
      <c r="C242" s="235" t="s">
        <v>137</v>
      </c>
      <c r="D242" s="216"/>
      <c r="E242" s="216"/>
      <c r="F242" s="216"/>
      <c r="G242" s="216"/>
      <c r="H242" s="216"/>
      <c r="I242" s="216"/>
      <c r="J242" s="216"/>
      <c r="K242" s="216"/>
      <c r="L242" s="216"/>
      <c r="M242" s="216"/>
      <c r="N242" s="216"/>
      <c r="O242" s="216"/>
      <c r="P242" s="216"/>
      <c r="Q242" s="216"/>
      <c r="R242" s="216"/>
      <c r="S242" s="216"/>
      <c r="T242" s="216"/>
      <c r="U242" s="223"/>
      <c r="V242" s="178"/>
      <c r="AB242" s="168"/>
      <c r="AF242" s="169"/>
      <c r="AL242" s="168"/>
      <c r="AP242" s="169"/>
      <c r="AV242" s="168"/>
      <c r="AZ242" s="169"/>
      <c r="BF242" s="168"/>
      <c r="BJ242" s="169"/>
      <c r="BP242" s="168"/>
      <c r="BU242" s="177"/>
    </row>
    <row r="243" spans="1:73" ht="15" hidden="1" customHeight="1">
      <c r="A243" s="180"/>
      <c r="B243" s="195"/>
      <c r="C243" s="235" t="s">
        <v>138</v>
      </c>
      <c r="D243" s="216"/>
      <c r="E243" s="216"/>
      <c r="F243" s="216"/>
      <c r="G243" s="216"/>
      <c r="H243" s="216"/>
      <c r="I243" s="216"/>
      <c r="J243" s="216"/>
      <c r="K243" s="216"/>
      <c r="L243" s="216"/>
      <c r="M243" s="216"/>
      <c r="N243" s="216"/>
      <c r="O243" s="216"/>
      <c r="P243" s="216"/>
      <c r="Q243" s="216"/>
      <c r="R243" s="216"/>
      <c r="S243" s="216"/>
      <c r="T243" s="216"/>
      <c r="U243" s="223"/>
      <c r="V243" s="178"/>
      <c r="AB243" s="168"/>
      <c r="AF243" s="169"/>
      <c r="AL243" s="168"/>
      <c r="AP243" s="169"/>
      <c r="AV243" s="168"/>
      <c r="AZ243" s="169"/>
      <c r="BF243" s="168"/>
      <c r="BJ243" s="169"/>
      <c r="BP243" s="168"/>
      <c r="BU243" s="177"/>
    </row>
    <row r="244" spans="1:73" ht="15" hidden="1" customHeight="1">
      <c r="A244" s="180"/>
      <c r="B244" s="195"/>
      <c r="C244" s="235" t="s">
        <v>139</v>
      </c>
      <c r="D244" s="216"/>
      <c r="E244" s="216"/>
      <c r="F244" s="216"/>
      <c r="G244" s="216"/>
      <c r="H244" s="216"/>
      <c r="I244" s="216"/>
      <c r="J244" s="216"/>
      <c r="K244" s="216"/>
      <c r="L244" s="216"/>
      <c r="M244" s="216"/>
      <c r="N244" s="216"/>
      <c r="O244" s="216"/>
      <c r="P244" s="216"/>
      <c r="Q244" s="216"/>
      <c r="R244" s="216"/>
      <c r="S244" s="216"/>
      <c r="T244" s="216"/>
      <c r="U244" s="223"/>
      <c r="V244" s="178"/>
      <c r="AB244" s="168"/>
      <c r="AF244" s="169"/>
      <c r="AL244" s="168"/>
      <c r="AP244" s="169"/>
      <c r="AV244" s="168"/>
      <c r="AZ244" s="169"/>
      <c r="BF244" s="168"/>
      <c r="BJ244" s="169"/>
      <c r="BP244" s="168"/>
      <c r="BU244" s="177"/>
    </row>
    <row r="245" spans="1:73" ht="15" hidden="1" customHeight="1">
      <c r="A245" s="180"/>
      <c r="B245" s="195"/>
      <c r="C245" s="235" t="s">
        <v>140</v>
      </c>
      <c r="D245" s="216"/>
      <c r="E245" s="216"/>
      <c r="F245" s="216"/>
      <c r="G245" s="216"/>
      <c r="H245" s="216"/>
      <c r="I245" s="216"/>
      <c r="J245" s="216"/>
      <c r="K245" s="216"/>
      <c r="L245" s="216"/>
      <c r="M245" s="216"/>
      <c r="N245" s="216"/>
      <c r="O245" s="216"/>
      <c r="P245" s="216"/>
      <c r="Q245" s="216"/>
      <c r="R245" s="216"/>
      <c r="S245" s="216"/>
      <c r="T245" s="216"/>
      <c r="U245" s="223"/>
      <c r="V245" s="178"/>
      <c r="AB245" s="168"/>
      <c r="AF245" s="169"/>
      <c r="AL245" s="168"/>
      <c r="AP245" s="169"/>
      <c r="AV245" s="168"/>
      <c r="AZ245" s="169"/>
      <c r="BF245" s="168"/>
      <c r="BJ245" s="169"/>
      <c r="BP245" s="168"/>
      <c r="BU245" s="177"/>
    </row>
    <row r="246" spans="1:73" ht="15" hidden="1" customHeight="1">
      <c r="A246" s="180"/>
      <c r="B246" s="195"/>
      <c r="C246" s="235" t="s">
        <v>141</v>
      </c>
      <c r="D246" s="216"/>
      <c r="E246" s="216"/>
      <c r="F246" s="216"/>
      <c r="G246" s="216"/>
      <c r="H246" s="216"/>
      <c r="I246" s="216"/>
      <c r="J246" s="216"/>
      <c r="K246" s="216"/>
      <c r="L246" s="216"/>
      <c r="M246" s="216"/>
      <c r="N246" s="216"/>
      <c r="O246" s="216"/>
      <c r="P246" s="216"/>
      <c r="Q246" s="216"/>
      <c r="R246" s="216"/>
      <c r="S246" s="216"/>
      <c r="T246" s="216"/>
      <c r="U246" s="223"/>
      <c r="V246" s="178"/>
      <c r="AB246" s="168"/>
      <c r="AF246" s="169"/>
      <c r="AL246" s="168"/>
      <c r="AP246" s="169"/>
      <c r="AV246" s="168"/>
      <c r="AZ246" s="169"/>
      <c r="BF246" s="168"/>
      <c r="BJ246" s="169"/>
      <c r="BP246" s="168"/>
      <c r="BU246" s="177"/>
    </row>
    <row r="247" spans="1:73" ht="42" customHeight="1" thickTop="1">
      <c r="A247" s="181"/>
      <c r="B247" s="205" t="s">
        <v>337</v>
      </c>
      <c r="C247" s="239"/>
      <c r="D247" s="221">
        <f>SDGｓマトリクス!AL253</f>
        <v>0</v>
      </c>
      <c r="E247" s="221">
        <f>SDGｓマトリクス!AM253</f>
        <v>0</v>
      </c>
      <c r="F247" s="221">
        <f>SDGｓマトリクス!AN253</f>
        <v>0</v>
      </c>
      <c r="G247" s="221">
        <f>SDGｓマトリクス!AO253</f>
        <v>0</v>
      </c>
      <c r="H247" s="221">
        <f>SDGｓマトリクス!AP253</f>
        <v>0</v>
      </c>
      <c r="I247" s="221">
        <f>SDGｓマトリクス!AQ253</f>
        <v>0</v>
      </c>
      <c r="J247" s="221">
        <f>SDGｓマトリクス!AR253</f>
        <v>0</v>
      </c>
      <c r="K247" s="221">
        <f>SDGｓマトリクス!AS253</f>
        <v>0</v>
      </c>
      <c r="L247" s="221">
        <f>SDGｓマトリクス!AT253</f>
        <v>0</v>
      </c>
      <c r="M247" s="221">
        <f>SDGｓマトリクス!AU253</f>
        <v>0</v>
      </c>
      <c r="N247" s="221">
        <f>SDGｓマトリクス!AV253</f>
        <v>0</v>
      </c>
      <c r="O247" s="221">
        <f>SDGｓマトリクス!AW253</f>
        <v>0</v>
      </c>
      <c r="P247" s="221">
        <f>SDGｓマトリクス!AX253</f>
        <v>0</v>
      </c>
      <c r="Q247" s="221">
        <f>SDGｓマトリクス!AY253</f>
        <v>0</v>
      </c>
      <c r="R247" s="221">
        <f>SDGｓマトリクス!AZ253</f>
        <v>0</v>
      </c>
      <c r="S247" s="221">
        <f>SDGｓマトリクス!BA253</f>
        <v>0</v>
      </c>
      <c r="T247" s="221">
        <f>SDGｓマトリクス!BB253</f>
        <v>0</v>
      </c>
      <c r="U247" s="226">
        <f>SDGｓマトリクス!AI253</f>
        <v>0</v>
      </c>
      <c r="V247" s="182"/>
      <c r="W247" s="183"/>
      <c r="X247" s="183"/>
      <c r="Y247" s="183"/>
      <c r="Z247" s="183"/>
      <c r="AA247" s="183"/>
      <c r="AB247" s="184"/>
      <c r="AC247" s="183"/>
      <c r="AD247" s="183"/>
      <c r="AE247" s="183"/>
      <c r="AF247" s="185"/>
      <c r="AG247" s="183"/>
      <c r="AH247" s="183"/>
      <c r="AI247" s="183"/>
      <c r="AJ247" s="183"/>
      <c r="AK247" s="183"/>
      <c r="AL247" s="184"/>
      <c r="AM247" s="183"/>
      <c r="AN247" s="183"/>
      <c r="AO247" s="183"/>
      <c r="AP247" s="185"/>
      <c r="AQ247" s="183"/>
      <c r="AR247" s="183"/>
      <c r="AS247" s="183"/>
      <c r="AT247" s="183"/>
      <c r="AU247" s="183"/>
      <c r="AV247" s="184"/>
      <c r="AW247" s="183"/>
      <c r="AX247" s="183"/>
      <c r="AY247" s="183"/>
      <c r="AZ247" s="185"/>
      <c r="BA247" s="183"/>
      <c r="BB247" s="183"/>
      <c r="BC247" s="183"/>
      <c r="BD247" s="183"/>
      <c r="BE247" s="183"/>
      <c r="BF247" s="184"/>
      <c r="BG247" s="183"/>
      <c r="BH247" s="183"/>
      <c r="BI247" s="183"/>
      <c r="BJ247" s="185"/>
      <c r="BK247" s="183"/>
      <c r="BL247" s="183"/>
      <c r="BM247" s="183"/>
      <c r="BN247" s="183"/>
      <c r="BO247" s="183"/>
      <c r="BP247" s="184"/>
      <c r="BQ247" s="183"/>
      <c r="BR247" s="183"/>
      <c r="BS247" s="183"/>
      <c r="BT247" s="183"/>
      <c r="BU247" s="186"/>
    </row>
    <row r="248" spans="1:73" ht="15" hidden="1" customHeight="1" thickTop="1">
      <c r="C248" t="s">
        <v>142</v>
      </c>
    </row>
    <row r="249" spans="1:73" ht="15" hidden="1" customHeight="1">
      <c r="C249" t="s">
        <v>143</v>
      </c>
    </row>
    <row r="250" spans="1:73" ht="15" hidden="1" customHeight="1">
      <c r="C250" t="s">
        <v>180</v>
      </c>
    </row>
    <row r="251" spans="1:73" ht="15" hidden="1" customHeight="1">
      <c r="C251" t="s">
        <v>144</v>
      </c>
    </row>
    <row r="252" spans="1:73" ht="15" hidden="1" customHeight="1">
      <c r="C252" t="s">
        <v>145</v>
      </c>
    </row>
    <row r="253" spans="1:73" ht="15" hidden="1" customHeight="1">
      <c r="C253" t="s">
        <v>478</v>
      </c>
    </row>
    <row r="254" spans="1:73" ht="15" hidden="1" customHeight="1">
      <c r="C254" t="s">
        <v>479</v>
      </c>
    </row>
  </sheetData>
  <sheetProtection algorithmName="SHA-512" hashValue="og1Atg+xcNiJUawvFZton1G2NEhbWHevDZwkEJL6WUzvteCRcfHRxooN/XPD5VS5lGqvgqDs5rCYBG8vaO7KSQ==" saltValue="iLIGNhd+x1blazBhEGW6wg==" spinCount="100000" sheet="1" scenarios="1" formatCells="0"/>
  <mergeCells count="15">
    <mergeCell ref="A2:A4"/>
    <mergeCell ref="B2:B4"/>
    <mergeCell ref="C2:C4"/>
    <mergeCell ref="U2:U4"/>
    <mergeCell ref="AA4:AB4"/>
    <mergeCell ref="BH1:BT1"/>
    <mergeCell ref="D1:T1"/>
    <mergeCell ref="BE4:BF4"/>
    <mergeCell ref="BJ4:BK4"/>
    <mergeCell ref="BO4:BP4"/>
    <mergeCell ref="AF4:AG4"/>
    <mergeCell ref="AK4:AL4"/>
    <mergeCell ref="AZ4:BA4"/>
    <mergeCell ref="AP4:AQ4"/>
    <mergeCell ref="AU4:AV4"/>
  </mergeCells>
  <phoneticPr fontId="1"/>
  <conditionalFormatting sqref="B5:B247">
    <cfRule type="expression" dxfId="6" priority="5">
      <formula>$U5=""</formula>
    </cfRule>
  </conditionalFormatting>
  <conditionalFormatting sqref="C5:C247">
    <cfRule type="notContainsBlanks" dxfId="5" priority="3">
      <formula>LEN(TRIM(C5))&gt;0</formula>
    </cfRule>
  </conditionalFormatting>
  <conditionalFormatting sqref="D1:T1">
    <cfRule type="notContainsBlanks" dxfId="4" priority="2">
      <formula>LEN(TRIM(D1))&gt;0</formula>
    </cfRule>
  </conditionalFormatting>
  <conditionalFormatting sqref="D5:T247">
    <cfRule type="cellIs" dxfId="3" priority="4" operator="greaterThan">
      <formula>0</formula>
    </cfRule>
  </conditionalFormatting>
  <conditionalFormatting sqref="W5:BT5">
    <cfRule type="expression" dxfId="2" priority="93">
      <formula>AND($U5&lt;&gt;"",$U$5&gt;=W3)</formula>
    </cfRule>
  </conditionalFormatting>
  <conditionalFormatting sqref="W12:BT12 W20:BT20 W28:BT28 W34:BT34 W36:BT36 W47:BT47 W55:BT55 W65:BT65 W73:BT73 W86:BT86 W99:BT99 W111:BT111 W120:BT120 W125:BT125 W131:BT131 W140:BT140 W144:BT144 W148:BT148 W150:BT150 W159:BT159 W163:BT163 W172:BT172 W176:BT176 W182:BT182 W190:BT190 W196:BT196 W199:BT199 W201:BT201 W206:BT206 W212:BT212 W215:BT215 W218:BT218 W227:BT227 W231:BT231 W233:BT233 W239:BT239 W247:BT247">
    <cfRule type="expression" dxfId="1" priority="52">
      <formula>AND($U12&lt;&gt;"",$U12&gt;=W$3)</formula>
    </cfRule>
  </conditionalFormatting>
  <conditionalFormatting sqref="BH1:BT1">
    <cfRule type="notContainsBlanks" dxfId="0" priority="94">
      <formula>LEN(TRIM(BH1))&gt;0</formula>
    </cfRule>
  </conditionalFormatting>
  <pageMargins left="0.74803149606299213" right="0.19685039370078741" top="0.6692913385826772" bottom="0.35433070866141736" header="0.70866141732283472" footer="0.31496062992125984"/>
  <pageSetup paperSize="8" scale="49" orientation="landscape" r:id="rId1"/>
  <headerFooter>
    <oddHeader>&amp;R&amp;6埼玉県環境保全取組ﾁｪｯｸｼｰﾄver.4.11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C5B3-BEC8-4569-8405-6D7B354F83D2}">
  <sheetPr codeName="Sheet3"/>
  <dimension ref="A2:AF252"/>
  <sheetViews>
    <sheetView topLeftCell="A34" workbookViewId="0">
      <selection activeCell="H41" sqref="H41"/>
    </sheetView>
  </sheetViews>
  <sheetFormatPr defaultRowHeight="13"/>
  <cols>
    <col min="3" max="3" width="25.90625" customWidth="1"/>
    <col min="14" max="14" width="5.453125" customWidth="1"/>
    <col min="15" max="16" width="25.453125" customWidth="1"/>
    <col min="20" max="20" width="13.90625" customWidth="1"/>
    <col min="21" max="21" width="21.36328125" bestFit="1" customWidth="1"/>
  </cols>
  <sheetData>
    <row r="2" spans="1:32">
      <c r="D2" t="str">
        <f>取組ﾁｪｯｸｼｰﾄ改訂版!H2</f>
        <v>記入点</v>
      </c>
      <c r="E2" t="str">
        <f>取組ﾁｪｯｸｼｰﾄ改訂版!I2</f>
        <v>小計</v>
      </c>
      <c r="F2" t="str">
        <f>取組ﾁｪｯｸｼｰﾄ改訂版!J2</f>
        <v>対象</v>
      </c>
      <c r="G2" t="str">
        <f>取組ﾁｪｯｸｼｰﾄ改訂版!K2</f>
        <v>対象数</v>
      </c>
      <c r="H2" t="str">
        <f>取組ﾁｪｯｸｼｰﾄ改訂版!L2</f>
        <v>評価点</v>
      </c>
      <c r="Q2" t="str">
        <f t="shared" ref="Q2:Q4" si="0">H2</f>
        <v>評価点</v>
      </c>
      <c r="V2" t="s">
        <v>516</v>
      </c>
      <c r="W2" t="s">
        <v>517</v>
      </c>
    </row>
    <row r="3" spans="1:32">
      <c r="A3" t="s">
        <v>203</v>
      </c>
      <c r="N3" t="s">
        <v>203</v>
      </c>
      <c r="R3" s="23">
        <f>H41</f>
        <v>0</v>
      </c>
      <c r="U3" t="s">
        <v>252</v>
      </c>
      <c r="V3" s="25">
        <f>R3*100</f>
        <v>0</v>
      </c>
      <c r="W3" s="275">
        <f>評価表!E8</f>
        <v>0</v>
      </c>
      <c r="Z3" s="275"/>
      <c r="AB3" s="275"/>
      <c r="AD3" s="275"/>
      <c r="AF3" s="275"/>
    </row>
    <row r="4" spans="1:32">
      <c r="A4" t="s">
        <v>211</v>
      </c>
      <c r="D4" t="str">
        <f>取組ﾁｪｯｸｼｰﾄ改訂版!H4</f>
        <v/>
      </c>
      <c r="E4">
        <f>取組ﾁｪｯｸｼｰﾄ改訂版!I4</f>
        <v>0</v>
      </c>
      <c r="F4">
        <f>取組ﾁｪｯｸｼｰﾄ改訂版!J4</f>
        <v>1</v>
      </c>
      <c r="G4">
        <f>取組ﾁｪｯｸｼｰﾄ改訂版!K4</f>
        <v>6</v>
      </c>
      <c r="H4">
        <f>取組ﾁｪｯｸｼｰﾄ改訂版!L4</f>
        <v>0</v>
      </c>
      <c r="O4" t="s">
        <v>211</v>
      </c>
      <c r="Q4">
        <f t="shared" si="0"/>
        <v>0</v>
      </c>
      <c r="U4" t="s">
        <v>254</v>
      </c>
      <c r="V4" s="25">
        <f>R11*100</f>
        <v>0</v>
      </c>
      <c r="W4" s="275">
        <f>評価表!G8</f>
        <v>0</v>
      </c>
      <c r="Z4" s="275"/>
      <c r="AB4" s="275"/>
      <c r="AD4" s="275"/>
    </row>
    <row r="5" spans="1:32">
      <c r="D5" t="str">
        <f>取組ﾁｪｯｸｼｰﾄ改訂版!H5</f>
        <v/>
      </c>
      <c r="E5">
        <f>取組ﾁｪｯｸｼｰﾄ改訂版!I5</f>
        <v>0</v>
      </c>
      <c r="F5">
        <f>取組ﾁｪｯｸｼｰﾄ改訂版!J5</f>
        <v>1</v>
      </c>
      <c r="G5">
        <f>取組ﾁｪｯｸｼｰﾄ改訂版!K5</f>
        <v>0</v>
      </c>
      <c r="H5">
        <f>取組ﾁｪｯｸｼｰﾄ改訂版!L5</f>
        <v>0</v>
      </c>
      <c r="O5" t="s">
        <v>212</v>
      </c>
      <c r="Q5">
        <f>H11</f>
        <v>0</v>
      </c>
      <c r="U5" t="s">
        <v>256</v>
      </c>
      <c r="V5" s="25">
        <f>R16*100</f>
        <v>0</v>
      </c>
      <c r="W5" s="275">
        <f>評価表!I8</f>
        <v>0</v>
      </c>
    </row>
    <row r="6" spans="1:32">
      <c r="D6" t="str">
        <f>取組ﾁｪｯｸｼｰﾄ改訂版!H6</f>
        <v/>
      </c>
      <c r="E6">
        <f>取組ﾁｪｯｸｼｰﾄ改訂版!I6</f>
        <v>0</v>
      </c>
      <c r="F6">
        <f>取組ﾁｪｯｸｼｰﾄ改訂版!J6</f>
        <v>1</v>
      </c>
      <c r="G6">
        <f>取組ﾁｪｯｸｼｰﾄ改訂版!K6</f>
        <v>0</v>
      </c>
      <c r="H6">
        <f>取組ﾁｪｯｸｼｰﾄ改訂版!L6</f>
        <v>0</v>
      </c>
      <c r="O6" t="s">
        <v>213</v>
      </c>
      <c r="Q6">
        <f>H19</f>
        <v>0</v>
      </c>
      <c r="U6" t="s">
        <v>258</v>
      </c>
      <c r="V6" s="25">
        <f>R20*100</f>
        <v>0</v>
      </c>
      <c r="W6" s="275">
        <f>評価表!K8</f>
        <v>0</v>
      </c>
    </row>
    <row r="7" spans="1:32">
      <c r="D7" t="str">
        <f>取組ﾁｪｯｸｼｰﾄ改訂版!H7</f>
        <v/>
      </c>
      <c r="E7">
        <f>取組ﾁｪｯｸｼｰﾄ改訂版!I7</f>
        <v>0</v>
      </c>
      <c r="F7">
        <f>取組ﾁｪｯｸｼｰﾄ改訂版!J7</f>
        <v>1</v>
      </c>
      <c r="G7">
        <f>取組ﾁｪｯｸｼｰﾄ改訂版!K7</f>
        <v>0</v>
      </c>
      <c r="H7">
        <f>取組ﾁｪｯｸｼｰﾄ改訂版!L7</f>
        <v>0</v>
      </c>
      <c r="O7" t="s">
        <v>214</v>
      </c>
      <c r="Q7">
        <f>H27</f>
        <v>0</v>
      </c>
      <c r="U7" t="s">
        <v>260</v>
      </c>
      <c r="V7" s="25">
        <f>R22*100</f>
        <v>0</v>
      </c>
      <c r="W7" s="275">
        <f>評価表!M8</f>
        <v>0</v>
      </c>
    </row>
    <row r="8" spans="1:32">
      <c r="D8" t="str">
        <f>取組ﾁｪｯｸｼｰﾄ改訂版!H8</f>
        <v/>
      </c>
      <c r="E8">
        <f>取組ﾁｪｯｸｼｰﾄ改訂版!I8</f>
        <v>0</v>
      </c>
      <c r="F8">
        <f>取組ﾁｪｯｸｼｰﾄ改訂版!J8</f>
        <v>1</v>
      </c>
      <c r="G8">
        <f>取組ﾁｪｯｸｼｰﾄ改訂版!K8</f>
        <v>0</v>
      </c>
      <c r="H8">
        <f>取組ﾁｪｯｸｼｰﾄ改訂版!L8</f>
        <v>0</v>
      </c>
      <c r="O8" t="s">
        <v>215</v>
      </c>
      <c r="Q8">
        <f>H33</f>
        <v>0</v>
      </c>
      <c r="U8" t="s">
        <v>262</v>
      </c>
      <c r="V8" s="25">
        <f>R28*100</f>
        <v>0</v>
      </c>
      <c r="W8" s="275">
        <f>評価表!E11</f>
        <v>0</v>
      </c>
    </row>
    <row r="9" spans="1:32">
      <c r="D9" t="str">
        <f>取組ﾁｪｯｸｼｰﾄ改訂版!H9</f>
        <v/>
      </c>
      <c r="E9">
        <f>取組ﾁｪｯｸｼｰﾄ改訂版!I9</f>
        <v>0</v>
      </c>
      <c r="F9">
        <f>取組ﾁｪｯｸｼｰﾄ改訂版!J9</f>
        <v>1</v>
      </c>
      <c r="G9">
        <f>取組ﾁｪｯｸｼｰﾄ改訂版!K9</f>
        <v>0</v>
      </c>
      <c r="H9">
        <f>取組ﾁｪｯｸｼｰﾄ改訂版!L9</f>
        <v>0</v>
      </c>
      <c r="O9" t="s">
        <v>216</v>
      </c>
      <c r="Q9">
        <f>H35</f>
        <v>0</v>
      </c>
      <c r="U9" t="s">
        <v>250</v>
      </c>
      <c r="V9" s="25">
        <f>R36*100</f>
        <v>0</v>
      </c>
      <c r="W9" s="275">
        <f>評価表!G11</f>
        <v>0</v>
      </c>
    </row>
    <row r="10" spans="1:32">
      <c r="D10" t="str">
        <f>取組ﾁｪｯｸｼｰﾄ改訂版!H10</f>
        <v/>
      </c>
      <c r="E10">
        <f>取組ﾁｪｯｸｼｰﾄ改訂版!I10</f>
        <v>0</v>
      </c>
      <c r="F10">
        <f>取組ﾁｪｯｸｼｰﾄ改訂版!J10</f>
        <v>0</v>
      </c>
      <c r="G10">
        <f>取組ﾁｪｯｸｼｰﾄ改訂版!K10</f>
        <v>0</v>
      </c>
      <c r="H10">
        <f>取組ﾁｪｯｸｼｰﾄ改訂版!L10</f>
        <v>0</v>
      </c>
      <c r="U10" t="s">
        <v>248</v>
      </c>
      <c r="V10" s="25">
        <f>R41*100</f>
        <v>0</v>
      </c>
      <c r="W10" s="275">
        <f>評価表!I11</f>
        <v>0</v>
      </c>
    </row>
    <row r="11" spans="1:32">
      <c r="A11" t="s">
        <v>212</v>
      </c>
      <c r="D11" t="str">
        <f>取組ﾁｪｯｸｼｰﾄ改訂版!H11</f>
        <v/>
      </c>
      <c r="E11">
        <f>取組ﾁｪｯｸｼｰﾄ改訂版!I11</f>
        <v>0</v>
      </c>
      <c r="F11">
        <f>取組ﾁｪｯｸｼｰﾄ改訂版!J11</f>
        <v>1</v>
      </c>
      <c r="G11">
        <f>取組ﾁｪｯｸｼｰﾄ改訂版!K11</f>
        <v>7</v>
      </c>
      <c r="H11">
        <f>取組ﾁｪｯｸｼｰﾄ改訂版!L11</f>
        <v>0</v>
      </c>
      <c r="N11" t="s">
        <v>204</v>
      </c>
      <c r="R11" s="23">
        <f>H67</f>
        <v>0</v>
      </c>
      <c r="U11" t="s">
        <v>246</v>
      </c>
      <c r="V11" s="25">
        <f>R51*100</f>
        <v>0</v>
      </c>
      <c r="W11" s="275">
        <f>評価表!K11</f>
        <v>0</v>
      </c>
    </row>
    <row r="12" spans="1:32">
      <c r="D12" t="str">
        <f>取組ﾁｪｯｸｼｰﾄ改訂版!H12</f>
        <v/>
      </c>
      <c r="E12">
        <f>取組ﾁｪｯｸｼｰﾄ改訂版!I12</f>
        <v>0</v>
      </c>
      <c r="F12">
        <f>取組ﾁｪｯｸｼｰﾄ改訂版!J12</f>
        <v>1</v>
      </c>
      <c r="G12">
        <f>取組ﾁｪｯｸｼｰﾄ改訂版!K12</f>
        <v>0</v>
      </c>
      <c r="H12">
        <f>取組ﾁｪｯｸｼｰﾄ改訂版!L12</f>
        <v>0</v>
      </c>
      <c r="O12" t="s">
        <v>217</v>
      </c>
      <c r="Q12">
        <f>H46</f>
        <v>0</v>
      </c>
    </row>
    <row r="13" spans="1:32">
      <c r="D13" t="str">
        <f>取組ﾁｪｯｸｼｰﾄ改訂版!H13</f>
        <v/>
      </c>
      <c r="E13">
        <f>取組ﾁｪｯｸｼｰﾄ改訂版!I13</f>
        <v>0</v>
      </c>
      <c r="F13">
        <f>取組ﾁｪｯｸｼｰﾄ改訂版!J13</f>
        <v>1</v>
      </c>
      <c r="G13">
        <f>取組ﾁｪｯｸｼｰﾄ改訂版!K13</f>
        <v>0</v>
      </c>
      <c r="H13">
        <f>取組ﾁｪｯｸｼｰﾄ改訂版!L13</f>
        <v>0</v>
      </c>
      <c r="O13" t="s">
        <v>218</v>
      </c>
      <c r="Q13">
        <f>H54</f>
        <v>0</v>
      </c>
    </row>
    <row r="14" spans="1:32">
      <c r="D14" t="str">
        <f>取組ﾁｪｯｸｼｰﾄ改訂版!H14</f>
        <v/>
      </c>
      <c r="E14">
        <f>取組ﾁｪｯｸｼｰﾄ改訂版!I14</f>
        <v>0</v>
      </c>
      <c r="F14">
        <f>取組ﾁｪｯｸｼｰﾄ改訂版!J14</f>
        <v>1</v>
      </c>
      <c r="G14">
        <f>取組ﾁｪｯｸｼｰﾄ改訂版!K14</f>
        <v>0</v>
      </c>
      <c r="H14">
        <f>取組ﾁｪｯｸｼｰﾄ改訂版!L14</f>
        <v>0</v>
      </c>
      <c r="O14" t="s">
        <v>219</v>
      </c>
      <c r="Q14">
        <f>H64</f>
        <v>0</v>
      </c>
      <c r="T14" t="s">
        <v>251</v>
      </c>
      <c r="U14" t="s">
        <v>263</v>
      </c>
      <c r="W14">
        <f t="shared" ref="W14:W44" si="1">Q4</f>
        <v>0</v>
      </c>
    </row>
    <row r="15" spans="1:32">
      <c r="D15" t="str">
        <f>取組ﾁｪｯｸｼｰﾄ改訂版!H15</f>
        <v/>
      </c>
      <c r="E15">
        <f>取組ﾁｪｯｸｼｰﾄ改訂版!I15</f>
        <v>0</v>
      </c>
      <c r="F15">
        <f>取組ﾁｪｯｸｼｰﾄ改訂版!J15</f>
        <v>1</v>
      </c>
      <c r="G15">
        <f>取組ﾁｪｯｸｼｰﾄ改訂版!K15</f>
        <v>0</v>
      </c>
      <c r="H15">
        <f>取組ﾁｪｯｸｼｰﾄ改訂版!L15</f>
        <v>0</v>
      </c>
      <c r="U15" t="s">
        <v>265</v>
      </c>
      <c r="W15">
        <f t="shared" si="1"/>
        <v>0</v>
      </c>
    </row>
    <row r="16" spans="1:32">
      <c r="D16" t="str">
        <f>取組ﾁｪｯｸｼｰﾄ改訂版!H16</f>
        <v/>
      </c>
      <c r="E16">
        <f>取組ﾁｪｯｸｼｰﾄ改訂版!I16</f>
        <v>0</v>
      </c>
      <c r="F16">
        <f>取組ﾁｪｯｸｼｰﾄ改訂版!J16</f>
        <v>1</v>
      </c>
      <c r="G16">
        <f>取組ﾁｪｯｸｼｰﾄ改訂版!K16</f>
        <v>0</v>
      </c>
      <c r="H16">
        <f>取組ﾁｪｯｸｼｰﾄ改訂版!L16</f>
        <v>0</v>
      </c>
      <c r="N16" t="s">
        <v>205</v>
      </c>
      <c r="R16" s="23">
        <f>H94</f>
        <v>0</v>
      </c>
      <c r="U16" t="s">
        <v>264</v>
      </c>
      <c r="W16">
        <f t="shared" si="1"/>
        <v>0</v>
      </c>
    </row>
    <row r="17" spans="1:23">
      <c r="D17" t="str">
        <f>取組ﾁｪｯｸｼｰﾄ改訂版!H17</f>
        <v/>
      </c>
      <c r="E17">
        <f>取組ﾁｪｯｸｼｰﾄ改訂版!I17</f>
        <v>0</v>
      </c>
      <c r="F17">
        <f>取組ﾁｪｯｸｼｰﾄ改訂版!J17</f>
        <v>1</v>
      </c>
      <c r="G17">
        <f>取組ﾁｪｯｸｼｰﾄ改訂版!K17</f>
        <v>0</v>
      </c>
      <c r="H17">
        <f>取組ﾁｪｯｸｼｰﾄ改訂版!L17</f>
        <v>0</v>
      </c>
      <c r="O17" t="s">
        <v>220</v>
      </c>
      <c r="Q17">
        <f>H72</f>
        <v>0</v>
      </c>
      <c r="U17" t="s">
        <v>266</v>
      </c>
      <c r="W17">
        <f t="shared" si="1"/>
        <v>0</v>
      </c>
    </row>
    <row r="18" spans="1:23">
      <c r="D18" t="str">
        <f>取組ﾁｪｯｸｼｰﾄ改訂版!H18</f>
        <v/>
      </c>
      <c r="E18">
        <f>取組ﾁｪｯｸｼｰﾄ改訂版!I18</f>
        <v>0</v>
      </c>
      <c r="F18">
        <f>取組ﾁｪｯｸｼｰﾄ改訂版!J18</f>
        <v>0</v>
      </c>
      <c r="G18">
        <f>取組ﾁｪｯｸｼｰﾄ改訂版!K18</f>
        <v>0</v>
      </c>
      <c r="H18">
        <f>取組ﾁｪｯｸｼｰﾄ改訂版!L18</f>
        <v>0</v>
      </c>
      <c r="O18" t="s">
        <v>177</v>
      </c>
      <c r="Q18">
        <f>H85</f>
        <v>0</v>
      </c>
      <c r="U18" t="s">
        <v>267</v>
      </c>
      <c r="W18">
        <f t="shared" si="1"/>
        <v>0</v>
      </c>
    </row>
    <row r="19" spans="1:23">
      <c r="A19" t="s">
        <v>213</v>
      </c>
      <c r="D19" t="str">
        <f>取組ﾁｪｯｸｼｰﾄ改訂版!H19</f>
        <v/>
      </c>
      <c r="E19">
        <f>取組ﾁｪｯｸｼｰﾄ改訂版!I19</f>
        <v>0</v>
      </c>
      <c r="F19">
        <f>取組ﾁｪｯｸｼｰﾄ改訂版!J19</f>
        <v>1</v>
      </c>
      <c r="G19">
        <f>取組ﾁｪｯｸｼｰﾄ改訂版!K19</f>
        <v>7</v>
      </c>
      <c r="H19">
        <f>取組ﾁｪｯｸｼｰﾄ改訂版!L19</f>
        <v>0</v>
      </c>
      <c r="U19" t="s">
        <v>268</v>
      </c>
      <c r="W19">
        <f t="shared" si="1"/>
        <v>0</v>
      </c>
    </row>
    <row r="20" spans="1:23">
      <c r="D20" t="str">
        <f>取組ﾁｪｯｸｼｰﾄ改訂版!H20</f>
        <v/>
      </c>
      <c r="E20">
        <f>取組ﾁｪｯｸｼｰﾄ改訂版!I20</f>
        <v>0</v>
      </c>
      <c r="F20">
        <f>取組ﾁｪｯｸｼｰﾄ改訂版!J20</f>
        <v>1</v>
      </c>
      <c r="G20">
        <f>取組ﾁｪｯｸｼｰﾄ改訂版!K20</f>
        <v>0</v>
      </c>
      <c r="H20">
        <f>取組ﾁｪｯｸｼｰﾄ改訂版!L20</f>
        <v>0</v>
      </c>
      <c r="N20" t="s">
        <v>206</v>
      </c>
      <c r="Q20">
        <f>H98</f>
        <v>0</v>
      </c>
      <c r="R20" s="23">
        <f>H105</f>
        <v>0</v>
      </c>
    </row>
    <row r="21" spans="1:23">
      <c r="D21" t="str">
        <f>取組ﾁｪｯｸｼｰﾄ改訂版!H21</f>
        <v/>
      </c>
      <c r="E21">
        <f>取組ﾁｪｯｸｼｰﾄ改訂版!I21</f>
        <v>0</v>
      </c>
      <c r="F21">
        <f>取組ﾁｪｯｸｼｰﾄ改訂版!J21</f>
        <v>1</v>
      </c>
      <c r="G21">
        <f>取組ﾁｪｯｸｼｰﾄ改訂版!K21</f>
        <v>0</v>
      </c>
      <c r="H21">
        <f>取組ﾁｪｯｸｼｰﾄ改訂版!L21</f>
        <v>0</v>
      </c>
    </row>
    <row r="22" spans="1:23">
      <c r="D22" t="str">
        <f>取組ﾁｪｯｸｼｰﾄ改訂版!H22</f>
        <v/>
      </c>
      <c r="E22">
        <f>取組ﾁｪｯｸｼｰﾄ改訂版!I22</f>
        <v>0</v>
      </c>
      <c r="F22">
        <f>取組ﾁｪｯｸｼｰﾄ改訂版!J22</f>
        <v>1</v>
      </c>
      <c r="G22">
        <f>取組ﾁｪｯｸｼｰﾄ改訂版!K22</f>
        <v>0</v>
      </c>
      <c r="H22">
        <f>取組ﾁｪｯｸｼｰﾄ改訂版!L22</f>
        <v>0</v>
      </c>
      <c r="N22" t="s">
        <v>207</v>
      </c>
      <c r="R22" s="23">
        <f>H134</f>
        <v>0</v>
      </c>
      <c r="T22" t="s">
        <v>253</v>
      </c>
      <c r="U22" t="s">
        <v>269</v>
      </c>
      <c r="W22">
        <f t="shared" si="1"/>
        <v>0</v>
      </c>
    </row>
    <row r="23" spans="1:23">
      <c r="D23" t="str">
        <f>取組ﾁｪｯｸｼｰﾄ改訂版!H23</f>
        <v/>
      </c>
      <c r="E23">
        <f>取組ﾁｪｯｸｼｰﾄ改訂版!I23</f>
        <v>0</v>
      </c>
      <c r="F23">
        <f>取組ﾁｪｯｸｼｰﾄ改訂版!J23</f>
        <v>1</v>
      </c>
      <c r="G23">
        <f>取組ﾁｪｯｸｼｰﾄ改訂版!K23</f>
        <v>0</v>
      </c>
      <c r="H23">
        <f>取組ﾁｪｯｸｼｰﾄ改訂版!L23</f>
        <v>0</v>
      </c>
      <c r="O23" t="s">
        <v>221</v>
      </c>
      <c r="Q23">
        <f>H110</f>
        <v>0</v>
      </c>
      <c r="U23" t="s">
        <v>270</v>
      </c>
      <c r="W23">
        <f t="shared" si="1"/>
        <v>0</v>
      </c>
    </row>
    <row r="24" spans="1:23">
      <c r="D24" t="str">
        <f>取組ﾁｪｯｸｼｰﾄ改訂版!H24</f>
        <v/>
      </c>
      <c r="E24">
        <f>取組ﾁｪｯｸｼｰﾄ改訂版!I24</f>
        <v>0</v>
      </c>
      <c r="F24">
        <f>取組ﾁｪｯｸｼｰﾄ改訂版!J24</f>
        <v>1</v>
      </c>
      <c r="G24">
        <f>取組ﾁｪｯｸｼｰﾄ改訂版!K24</f>
        <v>0</v>
      </c>
      <c r="H24">
        <f>取組ﾁｪｯｸｼｰﾄ改訂版!L24</f>
        <v>0</v>
      </c>
      <c r="O24" t="s">
        <v>222</v>
      </c>
      <c r="Q24">
        <f>H119</f>
        <v>0</v>
      </c>
      <c r="U24" t="s">
        <v>271</v>
      </c>
      <c r="W24">
        <f t="shared" si="1"/>
        <v>0</v>
      </c>
    </row>
    <row r="25" spans="1:23">
      <c r="D25" t="str">
        <f>取組ﾁｪｯｸｼｰﾄ改訂版!H25</f>
        <v/>
      </c>
      <c r="E25">
        <f>取組ﾁｪｯｸｼｰﾄ改訂版!I25</f>
        <v>0</v>
      </c>
      <c r="F25">
        <f>取組ﾁｪｯｸｼｰﾄ改訂版!J25</f>
        <v>1</v>
      </c>
      <c r="G25">
        <f>取組ﾁｪｯｸｼｰﾄ改訂版!K25</f>
        <v>0</v>
      </c>
      <c r="H25">
        <f>取組ﾁｪｯｸｼｰﾄ改訂版!L25</f>
        <v>0</v>
      </c>
      <c r="O25" t="s">
        <v>223</v>
      </c>
      <c r="Q25">
        <f>H124</f>
        <v>0</v>
      </c>
    </row>
    <row r="26" spans="1:23">
      <c r="E26">
        <f>取組ﾁｪｯｸｼｰﾄ改訂版!I26</f>
        <v>0</v>
      </c>
      <c r="F26">
        <f>取組ﾁｪｯｸｼｰﾄ改訂版!J26</f>
        <v>0</v>
      </c>
      <c r="G26">
        <f>取組ﾁｪｯｸｼｰﾄ改訂版!K26</f>
        <v>0</v>
      </c>
      <c r="H26">
        <f>取組ﾁｪｯｸｼｰﾄ改訂版!L26</f>
        <v>0</v>
      </c>
      <c r="O26" t="s">
        <v>224</v>
      </c>
      <c r="Q26">
        <f>H130</f>
        <v>0</v>
      </c>
    </row>
    <row r="27" spans="1:23">
      <c r="A27" t="s">
        <v>214</v>
      </c>
      <c r="D27" t="str">
        <f>取組ﾁｪｯｸｼｰﾄ改訂版!H27</f>
        <v/>
      </c>
      <c r="E27">
        <f>取組ﾁｪｯｸｼｰﾄ改訂版!I27</f>
        <v>0</v>
      </c>
      <c r="F27">
        <f>取組ﾁｪｯｸｼｰﾄ改訂版!J27</f>
        <v>1</v>
      </c>
      <c r="G27">
        <f>取組ﾁｪｯｸｼｰﾄ改訂版!K27</f>
        <v>5</v>
      </c>
      <c r="H27">
        <f>取組ﾁｪｯｸｼｰﾄ改訂版!L27</f>
        <v>0</v>
      </c>
      <c r="T27" t="s">
        <v>255</v>
      </c>
      <c r="U27" t="s">
        <v>272</v>
      </c>
      <c r="W27">
        <f t="shared" si="1"/>
        <v>0</v>
      </c>
    </row>
    <row r="28" spans="1:23">
      <c r="D28" t="str">
        <f>取組ﾁｪｯｸｼｰﾄ改訂版!H28</f>
        <v/>
      </c>
      <c r="E28">
        <f>取組ﾁｪｯｸｼｰﾄ改訂版!I28</f>
        <v>0</v>
      </c>
      <c r="F28">
        <f>取組ﾁｪｯｸｼｰﾄ改訂版!J28</f>
        <v>1</v>
      </c>
      <c r="G28">
        <f>取組ﾁｪｯｸｼｰﾄ改訂版!K28</f>
        <v>0</v>
      </c>
      <c r="H28">
        <f>取組ﾁｪｯｸｼｰﾄ改訂版!L28</f>
        <v>0</v>
      </c>
      <c r="N28" t="s">
        <v>167</v>
      </c>
      <c r="R28" s="23">
        <f>H165</f>
        <v>0</v>
      </c>
      <c r="U28" t="s">
        <v>273</v>
      </c>
      <c r="W28">
        <f t="shared" si="1"/>
        <v>0</v>
      </c>
    </row>
    <row r="29" spans="1:23">
      <c r="D29" t="str">
        <f>取組ﾁｪｯｸｼｰﾄ改訂版!H29</f>
        <v/>
      </c>
      <c r="E29">
        <f>取組ﾁｪｯｸｼｰﾄ改訂版!I29</f>
        <v>0</v>
      </c>
      <c r="F29">
        <f>取組ﾁｪｯｸｼｰﾄ改訂版!J29</f>
        <v>1</v>
      </c>
      <c r="G29">
        <f>取組ﾁｪｯｸｼｰﾄ改訂版!K29</f>
        <v>0</v>
      </c>
      <c r="H29">
        <f>取組ﾁｪｯｸｼｰﾄ改訂版!L29</f>
        <v>0</v>
      </c>
      <c r="O29" t="s">
        <v>225</v>
      </c>
      <c r="Q29">
        <f>H139</f>
        <v>0</v>
      </c>
    </row>
    <row r="30" spans="1:23">
      <c r="D30" t="str">
        <f>取組ﾁｪｯｸｼｰﾄ改訂版!H30</f>
        <v/>
      </c>
      <c r="E30">
        <f>取組ﾁｪｯｸｼｰﾄ改訂版!I30</f>
        <v>0</v>
      </c>
      <c r="F30">
        <f>取組ﾁｪｯｸｼｰﾄ改訂版!J30</f>
        <v>1</v>
      </c>
      <c r="G30">
        <f>取組ﾁｪｯｸｼｰﾄ改訂版!K30</f>
        <v>0</v>
      </c>
      <c r="H30">
        <f>取組ﾁｪｯｸｼｰﾄ改訂版!L30</f>
        <v>0</v>
      </c>
      <c r="O30" t="s">
        <v>226</v>
      </c>
      <c r="Q30">
        <f>H143</f>
        <v>0</v>
      </c>
      <c r="T30" t="s">
        <v>257</v>
      </c>
      <c r="U30" t="s">
        <v>274</v>
      </c>
      <c r="W30">
        <f t="shared" si="1"/>
        <v>0</v>
      </c>
    </row>
    <row r="31" spans="1:23">
      <c r="D31" t="str">
        <f>取組ﾁｪｯｸｼｰﾄ改訂版!H31</f>
        <v/>
      </c>
      <c r="E31">
        <f>取組ﾁｪｯｸｼｰﾄ改訂版!I31</f>
        <v>0</v>
      </c>
      <c r="F31">
        <f>取組ﾁｪｯｸｼｰﾄ改訂版!J31</f>
        <v>1</v>
      </c>
      <c r="G31">
        <f>取組ﾁｪｯｸｼｰﾄ改訂版!K31</f>
        <v>0</v>
      </c>
      <c r="H31">
        <f>取組ﾁｪｯｸｼｰﾄ改訂版!L31</f>
        <v>0</v>
      </c>
      <c r="O31" t="s">
        <v>227</v>
      </c>
      <c r="Q31">
        <f>H147</f>
        <v>0</v>
      </c>
    </row>
    <row r="32" spans="1:23">
      <c r="D32" t="str">
        <f>取組ﾁｪｯｸｼｰﾄ改訂版!H32</f>
        <v/>
      </c>
      <c r="E32">
        <f>取組ﾁｪｯｸｼｰﾄ改訂版!I32</f>
        <v>0</v>
      </c>
      <c r="F32">
        <f>取組ﾁｪｯｸｼｰﾄ改訂版!J32</f>
        <v>0</v>
      </c>
      <c r="G32">
        <f>取組ﾁｪｯｸｼｰﾄ改訂版!K32</f>
        <v>0</v>
      </c>
      <c r="H32">
        <f>取組ﾁｪｯｸｼｰﾄ改訂版!L32</f>
        <v>0</v>
      </c>
      <c r="O32" t="s">
        <v>228</v>
      </c>
      <c r="Q32">
        <f>H149</f>
        <v>0</v>
      </c>
    </row>
    <row r="33" spans="1:23">
      <c r="A33" t="s">
        <v>215</v>
      </c>
      <c r="D33" t="str">
        <f>取組ﾁｪｯｸｼｰﾄ改訂版!H33</f>
        <v/>
      </c>
      <c r="E33">
        <f>取組ﾁｪｯｸｼｰﾄ改訂版!I33</f>
        <v>0</v>
      </c>
      <c r="F33">
        <f>取組ﾁｪｯｸｼｰﾄ改訂版!J33</f>
        <v>1</v>
      </c>
      <c r="G33">
        <f>取組ﾁｪｯｸｼｰﾄ改訂版!K33</f>
        <v>1</v>
      </c>
      <c r="H33">
        <f>取組ﾁｪｯｸｼｰﾄ改訂版!L33</f>
        <v>0</v>
      </c>
      <c r="O33" t="s">
        <v>229</v>
      </c>
      <c r="Q33">
        <f>H158</f>
        <v>0</v>
      </c>
      <c r="T33" t="s">
        <v>259</v>
      </c>
      <c r="U33" t="s">
        <v>275</v>
      </c>
      <c r="W33">
        <f t="shared" si="1"/>
        <v>0</v>
      </c>
    </row>
    <row r="34" spans="1:23">
      <c r="D34" t="str">
        <f>取組ﾁｪｯｸｼｰﾄ改訂版!H34</f>
        <v/>
      </c>
      <c r="E34">
        <f>取組ﾁｪｯｸｼｰﾄ改訂版!I34</f>
        <v>0</v>
      </c>
      <c r="F34">
        <f>取組ﾁｪｯｸｼｰﾄ改訂版!J34</f>
        <v>0</v>
      </c>
      <c r="G34">
        <f>取組ﾁｪｯｸｼｰﾄ改訂版!K34</f>
        <v>0</v>
      </c>
      <c r="H34">
        <f>取組ﾁｪｯｸｼｰﾄ改訂版!L34</f>
        <v>0</v>
      </c>
      <c r="O34" t="s">
        <v>230</v>
      </c>
      <c r="Q34">
        <f>H162</f>
        <v>0</v>
      </c>
      <c r="U34" t="s">
        <v>276</v>
      </c>
      <c r="W34">
        <f t="shared" si="1"/>
        <v>0</v>
      </c>
    </row>
    <row r="35" spans="1:23">
      <c r="A35" t="s">
        <v>216</v>
      </c>
      <c r="D35" t="str">
        <f>取組ﾁｪｯｸｼｰﾄ改訂版!H35</f>
        <v/>
      </c>
      <c r="E35">
        <f>取組ﾁｪｯｸｼｰﾄ改訂版!I35</f>
        <v>0</v>
      </c>
      <c r="F35">
        <f>取組ﾁｪｯｸｼｰﾄ改訂版!J35</f>
        <v>1</v>
      </c>
      <c r="G35">
        <f>取組ﾁｪｯｸｼｰﾄ改訂版!K35</f>
        <v>6</v>
      </c>
      <c r="H35">
        <f>取組ﾁｪｯｸｼｰﾄ改訂版!L35</f>
        <v>0</v>
      </c>
      <c r="U35" t="s">
        <v>277</v>
      </c>
      <c r="W35">
        <f t="shared" si="1"/>
        <v>0</v>
      </c>
    </row>
    <row r="36" spans="1:23">
      <c r="D36" t="str">
        <f>取組ﾁｪｯｸｼｰﾄ改訂版!H36</f>
        <v/>
      </c>
      <c r="E36">
        <f>取組ﾁｪｯｸｼｰﾄ改訂版!I36</f>
        <v>0</v>
      </c>
      <c r="F36">
        <f>取組ﾁｪｯｸｼｰﾄ改訂版!J36</f>
        <v>1</v>
      </c>
      <c r="G36">
        <f>取組ﾁｪｯｸｼｰﾄ改訂版!K36</f>
        <v>0</v>
      </c>
      <c r="H36">
        <f>取組ﾁｪｯｸｼｰﾄ改訂版!L36</f>
        <v>0</v>
      </c>
      <c r="N36" t="s">
        <v>208</v>
      </c>
      <c r="R36" s="23">
        <f>H184</f>
        <v>0</v>
      </c>
      <c r="U36" t="s">
        <v>278</v>
      </c>
      <c r="W36">
        <f t="shared" si="1"/>
        <v>0</v>
      </c>
    </row>
    <row r="37" spans="1:23">
      <c r="D37" t="str">
        <f>取組ﾁｪｯｸｼｰﾄ改訂版!H37</f>
        <v/>
      </c>
      <c r="E37">
        <f>取組ﾁｪｯｸｼｰﾄ改訂版!I37</f>
        <v>0</v>
      </c>
      <c r="F37">
        <f>取組ﾁｪｯｸｼｰﾄ改訂版!J37</f>
        <v>1</v>
      </c>
      <c r="G37">
        <f>取組ﾁｪｯｸｼｰﾄ改訂版!K37</f>
        <v>0</v>
      </c>
      <c r="H37">
        <f>取組ﾁｪｯｸｼｰﾄ改訂版!L37</f>
        <v>0</v>
      </c>
      <c r="O37" t="s">
        <v>231</v>
      </c>
      <c r="Q37">
        <f>H171</f>
        <v>0</v>
      </c>
    </row>
    <row r="38" spans="1:23">
      <c r="D38" t="str">
        <f>取組ﾁｪｯｸｼｰﾄ改訂版!H38</f>
        <v/>
      </c>
      <c r="E38">
        <f>取組ﾁｪｯｸｼｰﾄ改訂版!I38</f>
        <v>0</v>
      </c>
      <c r="F38">
        <f>取組ﾁｪｯｸｼｰﾄ改訂版!J38</f>
        <v>1</v>
      </c>
      <c r="G38">
        <f>取組ﾁｪｯｸｼｰﾄ改訂版!K38</f>
        <v>0</v>
      </c>
      <c r="H38">
        <f>取組ﾁｪｯｸｼｰﾄ改訂版!L38</f>
        <v>0</v>
      </c>
      <c r="O38" t="s">
        <v>232</v>
      </c>
      <c r="Q38">
        <f>H175</f>
        <v>0</v>
      </c>
    </row>
    <row r="39" spans="1:23">
      <c r="D39" t="str">
        <f>取組ﾁｪｯｸｼｰﾄ改訂版!H39</f>
        <v/>
      </c>
      <c r="E39">
        <f>取組ﾁｪｯｸｼｰﾄ改訂版!I39</f>
        <v>0</v>
      </c>
      <c r="F39">
        <f>取組ﾁｪｯｸｼｰﾄ改訂版!J39</f>
        <v>1</v>
      </c>
      <c r="G39">
        <f>取組ﾁｪｯｸｼｰﾄ改訂版!K39</f>
        <v>0</v>
      </c>
      <c r="H39">
        <f>取組ﾁｪｯｸｼｰﾄ改訂版!L39</f>
        <v>0</v>
      </c>
      <c r="O39" t="s">
        <v>233</v>
      </c>
      <c r="Q39">
        <f>H181</f>
        <v>0</v>
      </c>
      <c r="T39" t="s">
        <v>261</v>
      </c>
      <c r="U39" t="s">
        <v>279</v>
      </c>
      <c r="W39">
        <f t="shared" si="1"/>
        <v>0</v>
      </c>
    </row>
    <row r="40" spans="1:23">
      <c r="D40" t="str">
        <f>取組ﾁｪｯｸｼｰﾄ改訂版!H40</f>
        <v/>
      </c>
      <c r="E40">
        <f>取組ﾁｪｯｸｼｰﾄ改訂版!I40</f>
        <v>0</v>
      </c>
      <c r="F40">
        <f>取組ﾁｪｯｸｼｰﾄ改訂版!J40</f>
        <v>1</v>
      </c>
      <c r="G40">
        <f>取組ﾁｪｯｸｼｰﾄ改訂版!K40</f>
        <v>0</v>
      </c>
      <c r="H40">
        <f>取組ﾁｪｯｸｼｰﾄ改訂版!L40</f>
        <v>0</v>
      </c>
      <c r="U40" t="s">
        <v>280</v>
      </c>
      <c r="W40">
        <f t="shared" si="1"/>
        <v>0</v>
      </c>
    </row>
    <row r="41" spans="1:23">
      <c r="D41" t="str">
        <f>取組ﾁｪｯｸｼｰﾄ改訂版!H41</f>
        <v/>
      </c>
      <c r="E41">
        <f>取組ﾁｪｯｸｼｰﾄ改訂版!I41</f>
        <v>0</v>
      </c>
      <c r="F41">
        <f>取組ﾁｪｯｸｼｰﾄ改訂版!J41</f>
        <v>0</v>
      </c>
      <c r="G41">
        <f>取組ﾁｪｯｸｼｰﾄ改訂版!K41</f>
        <v>32</v>
      </c>
      <c r="H41" s="23">
        <f>取組ﾁｪｯｸｼｰﾄ改訂版!L41</f>
        <v>0</v>
      </c>
      <c r="N41" t="s">
        <v>209</v>
      </c>
      <c r="R41" s="23">
        <f>H220</f>
        <v>0</v>
      </c>
      <c r="U41" t="s">
        <v>284</v>
      </c>
      <c r="W41">
        <f t="shared" si="1"/>
        <v>0</v>
      </c>
    </row>
    <row r="42" spans="1:23">
      <c r="O42" t="s">
        <v>234</v>
      </c>
      <c r="Q42">
        <f>H189</f>
        <v>0</v>
      </c>
      <c r="U42" t="s">
        <v>281</v>
      </c>
      <c r="W42">
        <f t="shared" si="1"/>
        <v>0</v>
      </c>
    </row>
    <row r="43" spans="1:23">
      <c r="O43" t="s">
        <v>235</v>
      </c>
      <c r="Q43">
        <f>H195</f>
        <v>0</v>
      </c>
      <c r="U43" t="s">
        <v>282</v>
      </c>
      <c r="W43">
        <f t="shared" si="1"/>
        <v>0</v>
      </c>
    </row>
    <row r="44" spans="1:23">
      <c r="O44" t="s">
        <v>236</v>
      </c>
      <c r="Q44">
        <f>H198</f>
        <v>0</v>
      </c>
      <c r="U44" t="s">
        <v>283</v>
      </c>
      <c r="W44">
        <f t="shared" si="1"/>
        <v>0</v>
      </c>
    </row>
    <row r="45" spans="1:23">
      <c r="A45" t="s">
        <v>204</v>
      </c>
      <c r="O45" t="s">
        <v>237</v>
      </c>
      <c r="Q45">
        <f>H200</f>
        <v>0</v>
      </c>
    </row>
    <row r="46" spans="1:23">
      <c r="A46" t="s">
        <v>217</v>
      </c>
      <c r="D46" t="str">
        <f>取組ﾁｪｯｸｼｰﾄ改訂版!H46</f>
        <v/>
      </c>
      <c r="E46">
        <f>取組ﾁｪｯｸｼｰﾄ改訂版!I46</f>
        <v>0</v>
      </c>
      <c r="F46">
        <f>取組ﾁｪｯｸｼｰﾄ改訂版!J46</f>
        <v>1</v>
      </c>
      <c r="G46">
        <f>取組ﾁｪｯｸｼｰﾄ改訂版!K46</f>
        <v>7</v>
      </c>
      <c r="H46">
        <f>取組ﾁｪｯｸｼｰﾄ改訂版!L46</f>
        <v>0</v>
      </c>
      <c r="O46" t="s">
        <v>238</v>
      </c>
      <c r="Q46">
        <f>H204</f>
        <v>0</v>
      </c>
    </row>
    <row r="47" spans="1:23">
      <c r="D47" t="str">
        <f>取組ﾁｪｯｸｼｰﾄ改訂版!H47</f>
        <v/>
      </c>
      <c r="E47">
        <f>取組ﾁｪｯｸｼｰﾄ改訂版!I47</f>
        <v>0</v>
      </c>
      <c r="F47">
        <f>取組ﾁｪｯｸｼｰﾄ改訂版!J47</f>
        <v>1</v>
      </c>
      <c r="G47">
        <f>取組ﾁｪｯｸｼｰﾄ改訂版!K47</f>
        <v>0</v>
      </c>
      <c r="H47">
        <f>取組ﾁｪｯｸｼｰﾄ改訂版!L47</f>
        <v>0</v>
      </c>
      <c r="O47" t="s">
        <v>239</v>
      </c>
      <c r="Q47">
        <f>H210</f>
        <v>0</v>
      </c>
      <c r="T47" t="s">
        <v>249</v>
      </c>
      <c r="U47" t="s">
        <v>231</v>
      </c>
      <c r="W47">
        <f t="shared" ref="W47:W66" si="2">Q37</f>
        <v>0</v>
      </c>
    </row>
    <row r="48" spans="1:23">
      <c r="D48" t="str">
        <f>取組ﾁｪｯｸｼｰﾄ改訂版!H48</f>
        <v/>
      </c>
      <c r="E48">
        <f>取組ﾁｪｯｸｼｰﾄ改訂版!I48</f>
        <v>0</v>
      </c>
      <c r="F48">
        <f>取組ﾁｪｯｸｼｰﾄ改訂版!J48</f>
        <v>1</v>
      </c>
      <c r="G48">
        <f>取組ﾁｪｯｸｼｰﾄ改訂版!K48</f>
        <v>0</v>
      </c>
      <c r="H48">
        <f>取組ﾁｪｯｸｼｰﾄ改訂版!L48</f>
        <v>0</v>
      </c>
      <c r="O48" t="s">
        <v>240</v>
      </c>
      <c r="Q48">
        <f>H213</f>
        <v>0</v>
      </c>
      <c r="U48" t="s">
        <v>285</v>
      </c>
      <c r="W48">
        <f t="shared" si="2"/>
        <v>0</v>
      </c>
    </row>
    <row r="49" spans="1:23">
      <c r="D49" t="str">
        <f>取組ﾁｪｯｸｼｰﾄ改訂版!H49</f>
        <v/>
      </c>
      <c r="E49">
        <f>取組ﾁｪｯｸｼｰﾄ改訂版!I49</f>
        <v>0</v>
      </c>
      <c r="F49">
        <f>取組ﾁｪｯｸｼｰﾄ改訂版!J49</f>
        <v>1</v>
      </c>
      <c r="G49">
        <f>取組ﾁｪｯｸｼｰﾄ改訂版!K49</f>
        <v>0</v>
      </c>
      <c r="H49">
        <f>取組ﾁｪｯｸｼｰﾄ改訂版!L49</f>
        <v>0</v>
      </c>
      <c r="O49" t="s">
        <v>241</v>
      </c>
      <c r="Q49">
        <f>H216</f>
        <v>0</v>
      </c>
      <c r="U49" t="s">
        <v>286</v>
      </c>
      <c r="W49">
        <f t="shared" si="2"/>
        <v>0</v>
      </c>
    </row>
    <row r="50" spans="1:23">
      <c r="D50" t="str">
        <f>取組ﾁｪｯｸｼｰﾄ改訂版!H50</f>
        <v/>
      </c>
      <c r="E50">
        <f>取組ﾁｪｯｸｼｰﾄ改訂版!I50</f>
        <v>0</v>
      </c>
      <c r="F50">
        <f>取組ﾁｪｯｸｼｰﾄ改訂版!J50</f>
        <v>1</v>
      </c>
      <c r="G50">
        <f>取組ﾁｪｯｸｼｰﾄ改訂版!K50</f>
        <v>0</v>
      </c>
      <c r="H50">
        <f>取組ﾁｪｯｸｼｰﾄ改訂版!L50</f>
        <v>0</v>
      </c>
    </row>
    <row r="51" spans="1:23">
      <c r="D51" t="str">
        <f>取組ﾁｪｯｸｼｰﾄ改訂版!H51</f>
        <v/>
      </c>
      <c r="E51">
        <f>取組ﾁｪｯｸｼｰﾄ改訂版!I51</f>
        <v>0</v>
      </c>
      <c r="F51">
        <f>取組ﾁｪｯｸｼｰﾄ改訂版!J51</f>
        <v>1</v>
      </c>
      <c r="G51">
        <f>取組ﾁｪｯｸｼｰﾄ改訂版!K51</f>
        <v>0</v>
      </c>
      <c r="H51">
        <f>取組ﾁｪｯｸｼｰﾄ改訂版!L51</f>
        <v>0</v>
      </c>
      <c r="N51" t="s">
        <v>210</v>
      </c>
      <c r="R51" s="23">
        <f>H252</f>
        <v>0</v>
      </c>
    </row>
    <row r="52" spans="1:23">
      <c r="D52" t="str">
        <f>取組ﾁｪｯｸｼｰﾄ改訂版!H52</f>
        <v/>
      </c>
      <c r="E52">
        <f>取組ﾁｪｯｸｼｰﾄ改訂版!I52</f>
        <v>0</v>
      </c>
      <c r="F52">
        <f>取組ﾁｪｯｸｼｰﾄ改訂版!J52</f>
        <v>1</v>
      </c>
      <c r="G52">
        <f>取組ﾁｪｯｸｼｰﾄ改訂版!K52</f>
        <v>0</v>
      </c>
      <c r="H52">
        <f>取組ﾁｪｯｸｼｰﾄ改訂版!L52</f>
        <v>0</v>
      </c>
      <c r="O52" t="s">
        <v>242</v>
      </c>
      <c r="Q52">
        <f>H225</f>
        <v>0</v>
      </c>
      <c r="T52" t="s">
        <v>247</v>
      </c>
      <c r="U52" t="s">
        <v>287</v>
      </c>
      <c r="W52">
        <f t="shared" si="2"/>
        <v>0</v>
      </c>
    </row>
    <row r="53" spans="1:23">
      <c r="D53" t="str">
        <f>取組ﾁｪｯｸｼｰﾄ改訂版!H53</f>
        <v/>
      </c>
      <c r="E53">
        <f>取組ﾁｪｯｸｼｰﾄ改訂版!I53</f>
        <v>0</v>
      </c>
      <c r="F53">
        <f>取組ﾁｪｯｸｼｰﾄ改訂版!J53</f>
        <v>0</v>
      </c>
      <c r="G53">
        <f>取組ﾁｪｯｸｼｰﾄ改訂版!K53</f>
        <v>0</v>
      </c>
      <c r="H53">
        <f>取組ﾁｪｯｸｼｰﾄ改訂版!L53</f>
        <v>0</v>
      </c>
      <c r="O53" t="s">
        <v>243</v>
      </c>
      <c r="Q53">
        <f>H229</f>
        <v>0</v>
      </c>
      <c r="U53" t="s">
        <v>297</v>
      </c>
      <c r="W53">
        <f t="shared" si="2"/>
        <v>0</v>
      </c>
    </row>
    <row r="54" spans="1:23">
      <c r="A54" t="s">
        <v>218</v>
      </c>
      <c r="D54" t="str">
        <f>取組ﾁｪｯｸｼｰﾄ改訂版!H54</f>
        <v/>
      </c>
      <c r="E54">
        <f>取組ﾁｪｯｸｼｰﾄ改訂版!I54</f>
        <v>0</v>
      </c>
      <c r="F54">
        <f>取組ﾁｪｯｸｼｰﾄ改訂版!J54</f>
        <v>1</v>
      </c>
      <c r="G54">
        <f>取組ﾁｪｯｸｼｰﾄ改訂版!K54</f>
        <v>9</v>
      </c>
      <c r="H54">
        <f>取組ﾁｪｯｸｼｰﾄ改訂版!L54</f>
        <v>0</v>
      </c>
      <c r="O54" t="s">
        <v>191</v>
      </c>
      <c r="Q54">
        <f>H231</f>
        <v>0</v>
      </c>
      <c r="U54" t="s">
        <v>288</v>
      </c>
      <c r="W54">
        <f t="shared" si="2"/>
        <v>0</v>
      </c>
    </row>
    <row r="55" spans="1:23">
      <c r="D55" t="str">
        <f>取組ﾁｪｯｸｼｰﾄ改訂版!H55</f>
        <v/>
      </c>
      <c r="E55">
        <f>取組ﾁｪｯｸｼｰﾄ改訂版!I55</f>
        <v>0</v>
      </c>
      <c r="F55">
        <f>取組ﾁｪｯｸｼｰﾄ改訂版!J55</f>
        <v>1</v>
      </c>
      <c r="G55">
        <f>取組ﾁｪｯｸｼｰﾄ改訂版!K55</f>
        <v>0</v>
      </c>
      <c r="H55">
        <f>取組ﾁｪｯｸｼｰﾄ改訂版!L55</f>
        <v>0</v>
      </c>
      <c r="O55" t="s">
        <v>244</v>
      </c>
      <c r="Q55">
        <f>H237</f>
        <v>0</v>
      </c>
      <c r="U55" t="s">
        <v>289</v>
      </c>
      <c r="W55">
        <f t="shared" si="2"/>
        <v>0</v>
      </c>
    </row>
    <row r="56" spans="1:23">
      <c r="D56" t="str">
        <f>取組ﾁｪｯｸｼｰﾄ改訂版!H56</f>
        <v/>
      </c>
      <c r="E56">
        <f>取組ﾁｪｯｸｼｰﾄ改訂版!I56</f>
        <v>0</v>
      </c>
      <c r="F56">
        <f>取組ﾁｪｯｸｼｰﾄ改訂版!J56</f>
        <v>1</v>
      </c>
      <c r="G56">
        <f>取組ﾁｪｯｸｼｰﾄ改訂版!K56</f>
        <v>0</v>
      </c>
      <c r="H56">
        <f>取組ﾁｪｯｸｼｰﾄ改訂版!L56</f>
        <v>0</v>
      </c>
      <c r="O56" t="s">
        <v>150</v>
      </c>
      <c r="Q56">
        <f>H245</f>
        <v>0</v>
      </c>
      <c r="U56" t="s">
        <v>290</v>
      </c>
      <c r="W56">
        <f t="shared" si="2"/>
        <v>0</v>
      </c>
    </row>
    <row r="57" spans="1:23">
      <c r="D57" t="str">
        <f>取組ﾁｪｯｸｼｰﾄ改訂版!H57</f>
        <v/>
      </c>
      <c r="E57">
        <f>取組ﾁｪｯｸｼｰﾄ改訂版!I57</f>
        <v>0</v>
      </c>
      <c r="F57">
        <f>取組ﾁｪｯｸｼｰﾄ改訂版!J57</f>
        <v>1</v>
      </c>
      <c r="G57">
        <f>取組ﾁｪｯｸｼｰﾄ改訂版!K57</f>
        <v>0</v>
      </c>
      <c r="H57">
        <f>取組ﾁｪｯｸｼｰﾄ改訂版!L57</f>
        <v>0</v>
      </c>
      <c r="U57" t="s">
        <v>239</v>
      </c>
      <c r="W57">
        <f t="shared" si="2"/>
        <v>0</v>
      </c>
    </row>
    <row r="58" spans="1:23">
      <c r="D58" t="str">
        <f>取組ﾁｪｯｸｼｰﾄ改訂版!H58</f>
        <v/>
      </c>
      <c r="E58">
        <f>取組ﾁｪｯｸｼｰﾄ改訂版!I58</f>
        <v>0</v>
      </c>
      <c r="F58">
        <f>取組ﾁｪｯｸｼｰﾄ改訂版!J58</f>
        <v>1</v>
      </c>
      <c r="G58">
        <f>取組ﾁｪｯｸｼｰﾄ改訂版!K58</f>
        <v>0</v>
      </c>
      <c r="H58">
        <f>取組ﾁｪｯｸｼｰﾄ改訂版!L58</f>
        <v>0</v>
      </c>
      <c r="U58" t="s">
        <v>240</v>
      </c>
      <c r="W58">
        <f t="shared" si="2"/>
        <v>0</v>
      </c>
    </row>
    <row r="59" spans="1:23">
      <c r="D59" t="str">
        <f>取組ﾁｪｯｸｼｰﾄ改訂版!H59</f>
        <v/>
      </c>
      <c r="E59">
        <f>取組ﾁｪｯｸｼｰﾄ改訂版!I59</f>
        <v>0</v>
      </c>
      <c r="F59">
        <f>取組ﾁｪｯｸｼｰﾄ改訂版!J59</f>
        <v>1</v>
      </c>
      <c r="G59">
        <f>取組ﾁｪｯｸｼｰﾄ改訂版!K59</f>
        <v>0</v>
      </c>
      <c r="H59">
        <f>取組ﾁｪｯｸｼｰﾄ改訂版!L59</f>
        <v>0</v>
      </c>
      <c r="U59" t="s">
        <v>291</v>
      </c>
      <c r="W59">
        <f t="shared" si="2"/>
        <v>0</v>
      </c>
    </row>
    <row r="60" spans="1:23">
      <c r="D60" t="str">
        <f>取組ﾁｪｯｸｼｰﾄ改訂版!H60</f>
        <v/>
      </c>
      <c r="E60">
        <f>取組ﾁｪｯｸｼｰﾄ改訂版!I60</f>
        <v>0</v>
      </c>
      <c r="F60">
        <f>取組ﾁｪｯｸｼｰﾄ改訂版!J60</f>
        <v>1</v>
      </c>
      <c r="G60">
        <f>取組ﾁｪｯｸｼｰﾄ改訂版!K60</f>
        <v>0</v>
      </c>
      <c r="H60">
        <f>取組ﾁｪｯｸｼｰﾄ改訂版!L60</f>
        <v>0</v>
      </c>
    </row>
    <row r="61" spans="1:23">
      <c r="D61" t="str">
        <f>取組ﾁｪｯｸｼｰﾄ改訂版!H61</f>
        <v/>
      </c>
      <c r="E61">
        <f>取組ﾁｪｯｸｼｰﾄ改訂版!I61</f>
        <v>0</v>
      </c>
      <c r="F61">
        <f>取組ﾁｪｯｸｼｰﾄ改訂版!J61</f>
        <v>1</v>
      </c>
      <c r="G61">
        <f>取組ﾁｪｯｸｼｰﾄ改訂版!K61</f>
        <v>0</v>
      </c>
      <c r="H61">
        <f>取組ﾁｪｯｸｼｰﾄ改訂版!L61</f>
        <v>0</v>
      </c>
    </row>
    <row r="62" spans="1:23">
      <c r="D62" t="str">
        <f>取組ﾁｪｯｸｼｰﾄ改訂版!H62</f>
        <v/>
      </c>
      <c r="E62">
        <f>取組ﾁｪｯｸｼｰﾄ改訂版!I62</f>
        <v>0</v>
      </c>
      <c r="F62">
        <f>取組ﾁｪｯｸｼｰﾄ改訂版!J62</f>
        <v>1</v>
      </c>
      <c r="G62">
        <f>取組ﾁｪｯｸｼｰﾄ改訂版!K62</f>
        <v>0</v>
      </c>
      <c r="H62">
        <f>取組ﾁｪｯｸｼｰﾄ改訂版!L62</f>
        <v>0</v>
      </c>
      <c r="T62" t="s">
        <v>245</v>
      </c>
      <c r="U62" t="s">
        <v>296</v>
      </c>
      <c r="W62">
        <f t="shared" si="2"/>
        <v>0</v>
      </c>
    </row>
    <row r="63" spans="1:23">
      <c r="D63" t="str">
        <f>取組ﾁｪｯｸｼｰﾄ改訂版!H63</f>
        <v/>
      </c>
      <c r="E63">
        <f>取組ﾁｪｯｸｼｰﾄ改訂版!I63</f>
        <v>0</v>
      </c>
      <c r="F63">
        <f>取組ﾁｪｯｸｼｰﾄ改訂版!J63</f>
        <v>0</v>
      </c>
      <c r="G63">
        <f>取組ﾁｪｯｸｼｰﾄ改訂版!K63</f>
        <v>0</v>
      </c>
      <c r="H63">
        <f>取組ﾁｪｯｸｼｰﾄ改訂版!L63</f>
        <v>0</v>
      </c>
      <c r="U63" t="s">
        <v>295</v>
      </c>
      <c r="W63">
        <f t="shared" si="2"/>
        <v>0</v>
      </c>
    </row>
    <row r="64" spans="1:23">
      <c r="A64" t="s">
        <v>219</v>
      </c>
      <c r="D64" t="str">
        <f>取組ﾁｪｯｸｼｰﾄ改訂版!H64</f>
        <v/>
      </c>
      <c r="E64">
        <f>取組ﾁｪｯｸｼｰﾄ改訂版!I64</f>
        <v>0</v>
      </c>
      <c r="F64">
        <f>取組ﾁｪｯｸｼｰﾄ改訂版!J64</f>
        <v>1</v>
      </c>
      <c r="G64">
        <f>取組ﾁｪｯｸｼｰﾄ改訂版!K64</f>
        <v>3</v>
      </c>
      <c r="H64">
        <f>取組ﾁｪｯｸｼｰﾄ改訂版!L64</f>
        <v>0</v>
      </c>
      <c r="U64" t="s">
        <v>294</v>
      </c>
      <c r="W64">
        <f t="shared" si="2"/>
        <v>0</v>
      </c>
    </row>
    <row r="65" spans="1:23">
      <c r="D65" t="str">
        <f>取組ﾁｪｯｸｼｰﾄ改訂版!H65</f>
        <v/>
      </c>
      <c r="E65">
        <f>取組ﾁｪｯｸｼｰﾄ改訂版!I65</f>
        <v>0</v>
      </c>
      <c r="F65">
        <f>取組ﾁｪｯｸｼｰﾄ改訂版!J65</f>
        <v>1</v>
      </c>
      <c r="G65">
        <f>取組ﾁｪｯｸｼｰﾄ改訂版!K65</f>
        <v>0</v>
      </c>
      <c r="H65">
        <f>取組ﾁｪｯｸｼｰﾄ改訂版!L65</f>
        <v>0</v>
      </c>
      <c r="U65" t="s">
        <v>293</v>
      </c>
      <c r="W65">
        <f t="shared" si="2"/>
        <v>0</v>
      </c>
    </row>
    <row r="66" spans="1:23">
      <c r="D66" t="str">
        <f>取組ﾁｪｯｸｼｰﾄ改訂版!H66</f>
        <v/>
      </c>
      <c r="E66">
        <f>取組ﾁｪｯｸｼｰﾄ改訂版!I66</f>
        <v>0</v>
      </c>
      <c r="F66">
        <f>取組ﾁｪｯｸｼｰﾄ改訂版!J66</f>
        <v>1</v>
      </c>
      <c r="G66">
        <f>取組ﾁｪｯｸｼｰﾄ改訂版!K66</f>
        <v>0</v>
      </c>
      <c r="H66">
        <f>取組ﾁｪｯｸｼｰﾄ改訂版!L66</f>
        <v>0</v>
      </c>
      <c r="U66" t="s">
        <v>292</v>
      </c>
      <c r="W66">
        <f t="shared" si="2"/>
        <v>0</v>
      </c>
    </row>
    <row r="67" spans="1:23">
      <c r="D67">
        <f>取組ﾁｪｯｸｼｰﾄ改訂版!H67</f>
        <v>0</v>
      </c>
      <c r="E67">
        <f>取組ﾁｪｯｸｼｰﾄ改訂版!I67</f>
        <v>0</v>
      </c>
      <c r="F67">
        <f>取組ﾁｪｯｸｼｰﾄ改訂版!J67</f>
        <v>0</v>
      </c>
      <c r="G67">
        <f>取組ﾁｪｯｸｼｰﾄ改訂版!K67</f>
        <v>19</v>
      </c>
      <c r="H67" s="23">
        <f>取組ﾁｪｯｸｼｰﾄ改訂版!L67</f>
        <v>0</v>
      </c>
    </row>
    <row r="71" spans="1:23">
      <c r="A71" t="s">
        <v>205</v>
      </c>
    </row>
    <row r="72" spans="1:23">
      <c r="A72" t="s">
        <v>220</v>
      </c>
      <c r="D72" t="str">
        <f>取組ﾁｪｯｸｼｰﾄ改訂版!H72</f>
        <v/>
      </c>
      <c r="E72">
        <f>取組ﾁｪｯｸｼｰﾄ改訂版!I72</f>
        <v>0</v>
      </c>
      <c r="F72">
        <f>取組ﾁｪｯｸｼｰﾄ改訂版!J72</f>
        <v>1</v>
      </c>
      <c r="G72">
        <f>取組ﾁｪｯｸｼｰﾄ改訂版!K72</f>
        <v>12</v>
      </c>
      <c r="H72">
        <f>取組ﾁｪｯｸｼｰﾄ改訂版!L72</f>
        <v>0</v>
      </c>
    </row>
    <row r="73" spans="1:23">
      <c r="D73" t="str">
        <f>取組ﾁｪｯｸｼｰﾄ改訂版!H73</f>
        <v/>
      </c>
      <c r="E73">
        <f>取組ﾁｪｯｸｼｰﾄ改訂版!I73</f>
        <v>0</v>
      </c>
      <c r="F73">
        <f>取組ﾁｪｯｸｼｰﾄ改訂版!J73</f>
        <v>1</v>
      </c>
      <c r="G73">
        <f>取組ﾁｪｯｸｼｰﾄ改訂版!K73</f>
        <v>0</v>
      </c>
      <c r="H73">
        <f>取組ﾁｪｯｸｼｰﾄ改訂版!L73</f>
        <v>0</v>
      </c>
    </row>
    <row r="74" spans="1:23">
      <c r="D74" t="str">
        <f>取組ﾁｪｯｸｼｰﾄ改訂版!H74</f>
        <v/>
      </c>
      <c r="E74">
        <f>取組ﾁｪｯｸｼｰﾄ改訂版!I74</f>
        <v>0</v>
      </c>
      <c r="F74">
        <f>取組ﾁｪｯｸｼｰﾄ改訂版!J74</f>
        <v>1</v>
      </c>
      <c r="G74">
        <f>取組ﾁｪｯｸｼｰﾄ改訂版!K74</f>
        <v>0</v>
      </c>
      <c r="H74">
        <f>取組ﾁｪｯｸｼｰﾄ改訂版!L74</f>
        <v>0</v>
      </c>
    </row>
    <row r="75" spans="1:23">
      <c r="D75" t="str">
        <f>取組ﾁｪｯｸｼｰﾄ改訂版!H75</f>
        <v/>
      </c>
      <c r="E75">
        <f>取組ﾁｪｯｸｼｰﾄ改訂版!I75</f>
        <v>0</v>
      </c>
      <c r="F75">
        <f>取組ﾁｪｯｸｼｰﾄ改訂版!J75</f>
        <v>1</v>
      </c>
      <c r="G75">
        <f>取組ﾁｪｯｸｼｰﾄ改訂版!K75</f>
        <v>0</v>
      </c>
      <c r="H75">
        <f>取組ﾁｪｯｸｼｰﾄ改訂版!L75</f>
        <v>0</v>
      </c>
    </row>
    <row r="76" spans="1:23">
      <c r="D76" t="str">
        <f>取組ﾁｪｯｸｼｰﾄ改訂版!H76</f>
        <v/>
      </c>
      <c r="E76">
        <f>取組ﾁｪｯｸｼｰﾄ改訂版!I76</f>
        <v>0</v>
      </c>
      <c r="F76">
        <f>取組ﾁｪｯｸｼｰﾄ改訂版!J76</f>
        <v>1</v>
      </c>
      <c r="G76">
        <f>取組ﾁｪｯｸｼｰﾄ改訂版!K76</f>
        <v>0</v>
      </c>
      <c r="H76">
        <f>取組ﾁｪｯｸｼｰﾄ改訂版!L76</f>
        <v>0</v>
      </c>
    </row>
    <row r="77" spans="1:23">
      <c r="D77" t="str">
        <f>取組ﾁｪｯｸｼｰﾄ改訂版!H77</f>
        <v/>
      </c>
      <c r="E77">
        <f>取組ﾁｪｯｸｼｰﾄ改訂版!I77</f>
        <v>0</v>
      </c>
      <c r="F77">
        <f>取組ﾁｪｯｸｼｰﾄ改訂版!J77</f>
        <v>1</v>
      </c>
      <c r="G77">
        <f>取組ﾁｪｯｸｼｰﾄ改訂版!K77</f>
        <v>0</v>
      </c>
      <c r="H77">
        <f>取組ﾁｪｯｸｼｰﾄ改訂版!L77</f>
        <v>0</v>
      </c>
    </row>
    <row r="78" spans="1:23">
      <c r="D78" t="str">
        <f>取組ﾁｪｯｸｼｰﾄ改訂版!H78</f>
        <v/>
      </c>
      <c r="E78">
        <f>取組ﾁｪｯｸｼｰﾄ改訂版!I78</f>
        <v>0</v>
      </c>
      <c r="F78">
        <f>取組ﾁｪｯｸｼｰﾄ改訂版!J78</f>
        <v>1</v>
      </c>
      <c r="G78">
        <f>取組ﾁｪｯｸｼｰﾄ改訂版!K78</f>
        <v>0</v>
      </c>
      <c r="H78">
        <f>取組ﾁｪｯｸｼｰﾄ改訂版!L78</f>
        <v>0</v>
      </c>
    </row>
    <row r="79" spans="1:23">
      <c r="D79" t="str">
        <f>取組ﾁｪｯｸｼｰﾄ改訂版!H79</f>
        <v/>
      </c>
      <c r="E79">
        <f>取組ﾁｪｯｸｼｰﾄ改訂版!I79</f>
        <v>0</v>
      </c>
      <c r="F79">
        <f>取組ﾁｪｯｸｼｰﾄ改訂版!J79</f>
        <v>1</v>
      </c>
      <c r="G79">
        <f>取組ﾁｪｯｸｼｰﾄ改訂版!K79</f>
        <v>0</v>
      </c>
      <c r="H79">
        <f>取組ﾁｪｯｸｼｰﾄ改訂版!L79</f>
        <v>0</v>
      </c>
    </row>
    <row r="80" spans="1:23">
      <c r="D80" t="str">
        <f>取組ﾁｪｯｸｼｰﾄ改訂版!H80</f>
        <v/>
      </c>
      <c r="E80">
        <f>取組ﾁｪｯｸｼｰﾄ改訂版!I80</f>
        <v>0</v>
      </c>
      <c r="F80">
        <f>取組ﾁｪｯｸｼｰﾄ改訂版!J80</f>
        <v>1</v>
      </c>
      <c r="G80">
        <f>取組ﾁｪｯｸｼｰﾄ改訂版!K80</f>
        <v>0</v>
      </c>
      <c r="H80">
        <f>取組ﾁｪｯｸｼｰﾄ改訂版!L80</f>
        <v>0</v>
      </c>
    </row>
    <row r="81" spans="1:8">
      <c r="D81" t="str">
        <f>取組ﾁｪｯｸｼｰﾄ改訂版!H81</f>
        <v/>
      </c>
      <c r="E81">
        <f>取組ﾁｪｯｸｼｰﾄ改訂版!I81</f>
        <v>0</v>
      </c>
      <c r="F81">
        <f>取組ﾁｪｯｸｼｰﾄ改訂版!J81</f>
        <v>1</v>
      </c>
      <c r="G81">
        <f>取組ﾁｪｯｸｼｰﾄ改訂版!K81</f>
        <v>0</v>
      </c>
      <c r="H81">
        <f>取組ﾁｪｯｸｼｰﾄ改訂版!L81</f>
        <v>0</v>
      </c>
    </row>
    <row r="82" spans="1:8">
      <c r="D82" t="str">
        <f>取組ﾁｪｯｸｼｰﾄ改訂版!H82</f>
        <v/>
      </c>
      <c r="E82">
        <f>取組ﾁｪｯｸｼｰﾄ改訂版!I82</f>
        <v>0</v>
      </c>
      <c r="F82">
        <f>取組ﾁｪｯｸｼｰﾄ改訂版!J82</f>
        <v>1</v>
      </c>
      <c r="G82">
        <f>取組ﾁｪｯｸｼｰﾄ改訂版!K82</f>
        <v>0</v>
      </c>
      <c r="H82">
        <f>取組ﾁｪｯｸｼｰﾄ改訂版!L82</f>
        <v>0</v>
      </c>
    </row>
    <row r="83" spans="1:8">
      <c r="D83" t="str">
        <f>取組ﾁｪｯｸｼｰﾄ改訂版!H83</f>
        <v/>
      </c>
      <c r="E83">
        <f>取組ﾁｪｯｸｼｰﾄ改訂版!I83</f>
        <v>0</v>
      </c>
      <c r="F83">
        <f>取組ﾁｪｯｸｼｰﾄ改訂版!J83</f>
        <v>1</v>
      </c>
      <c r="G83">
        <f>取組ﾁｪｯｸｼｰﾄ改訂版!K83</f>
        <v>0</v>
      </c>
      <c r="H83">
        <f>取組ﾁｪｯｸｼｰﾄ改訂版!L83</f>
        <v>0</v>
      </c>
    </row>
    <row r="84" spans="1:8">
      <c r="D84" t="str">
        <f>取組ﾁｪｯｸｼｰﾄ改訂版!H84</f>
        <v/>
      </c>
      <c r="E84">
        <f>取組ﾁｪｯｸｼｰﾄ改訂版!I84</f>
        <v>0</v>
      </c>
      <c r="F84">
        <f>取組ﾁｪｯｸｼｰﾄ改訂版!J84</f>
        <v>0</v>
      </c>
      <c r="G84">
        <f>取組ﾁｪｯｸｼｰﾄ改訂版!K84</f>
        <v>0</v>
      </c>
      <c r="H84">
        <f>取組ﾁｪｯｸｼｰﾄ改訂版!L84</f>
        <v>0</v>
      </c>
    </row>
    <row r="85" spans="1:8">
      <c r="A85" t="s">
        <v>177</v>
      </c>
      <c r="D85" t="str">
        <f>取組ﾁｪｯｸｼｰﾄ改訂版!H85</f>
        <v/>
      </c>
      <c r="E85">
        <f>取組ﾁｪｯｸｼｰﾄ改訂版!I85</f>
        <v>0</v>
      </c>
      <c r="F85">
        <f>取組ﾁｪｯｸｼｰﾄ改訂版!J85</f>
        <v>1</v>
      </c>
      <c r="G85">
        <f>取組ﾁｪｯｸｼｰﾄ改訂版!K85</f>
        <v>9</v>
      </c>
      <c r="H85">
        <f>取組ﾁｪｯｸｼｰﾄ改訂版!L85</f>
        <v>0</v>
      </c>
    </row>
    <row r="86" spans="1:8">
      <c r="D86" t="str">
        <f>取組ﾁｪｯｸｼｰﾄ改訂版!H86</f>
        <v/>
      </c>
      <c r="E86">
        <f>取組ﾁｪｯｸｼｰﾄ改訂版!I86</f>
        <v>0</v>
      </c>
      <c r="F86">
        <f>取組ﾁｪｯｸｼｰﾄ改訂版!J86</f>
        <v>1</v>
      </c>
      <c r="G86">
        <f>取組ﾁｪｯｸｼｰﾄ改訂版!K86</f>
        <v>0</v>
      </c>
      <c r="H86">
        <f>取組ﾁｪｯｸｼｰﾄ改訂版!L86</f>
        <v>0</v>
      </c>
    </row>
    <row r="87" spans="1:8">
      <c r="D87" t="str">
        <f>取組ﾁｪｯｸｼｰﾄ改訂版!H87</f>
        <v/>
      </c>
      <c r="E87">
        <f>取組ﾁｪｯｸｼｰﾄ改訂版!I87</f>
        <v>0</v>
      </c>
      <c r="F87">
        <f>取組ﾁｪｯｸｼｰﾄ改訂版!J87</f>
        <v>1</v>
      </c>
      <c r="G87">
        <f>取組ﾁｪｯｸｼｰﾄ改訂版!K87</f>
        <v>0</v>
      </c>
      <c r="H87">
        <f>取組ﾁｪｯｸｼｰﾄ改訂版!L87</f>
        <v>0</v>
      </c>
    </row>
    <row r="88" spans="1:8">
      <c r="D88" t="str">
        <f>取組ﾁｪｯｸｼｰﾄ改訂版!H88</f>
        <v/>
      </c>
      <c r="E88">
        <f>取組ﾁｪｯｸｼｰﾄ改訂版!I88</f>
        <v>0</v>
      </c>
      <c r="F88">
        <f>取組ﾁｪｯｸｼｰﾄ改訂版!J88</f>
        <v>1</v>
      </c>
      <c r="G88">
        <f>取組ﾁｪｯｸｼｰﾄ改訂版!K88</f>
        <v>0</v>
      </c>
      <c r="H88">
        <f>取組ﾁｪｯｸｼｰﾄ改訂版!L88</f>
        <v>0</v>
      </c>
    </row>
    <row r="89" spans="1:8">
      <c r="D89" t="str">
        <f>取組ﾁｪｯｸｼｰﾄ改訂版!H89</f>
        <v/>
      </c>
      <c r="E89">
        <f>取組ﾁｪｯｸｼｰﾄ改訂版!I89</f>
        <v>0</v>
      </c>
      <c r="F89">
        <f>取組ﾁｪｯｸｼｰﾄ改訂版!J89</f>
        <v>1</v>
      </c>
      <c r="G89">
        <f>取組ﾁｪｯｸｼｰﾄ改訂版!K89</f>
        <v>0</v>
      </c>
      <c r="H89">
        <f>取組ﾁｪｯｸｼｰﾄ改訂版!L89</f>
        <v>0</v>
      </c>
    </row>
    <row r="90" spans="1:8">
      <c r="D90" t="str">
        <f>取組ﾁｪｯｸｼｰﾄ改訂版!H90</f>
        <v/>
      </c>
      <c r="E90">
        <f>取組ﾁｪｯｸｼｰﾄ改訂版!I90</f>
        <v>0</v>
      </c>
      <c r="F90">
        <f>取組ﾁｪｯｸｼｰﾄ改訂版!J90</f>
        <v>1</v>
      </c>
      <c r="G90">
        <f>取組ﾁｪｯｸｼｰﾄ改訂版!K90</f>
        <v>0</v>
      </c>
      <c r="H90">
        <f>取組ﾁｪｯｸｼｰﾄ改訂版!L90</f>
        <v>0</v>
      </c>
    </row>
    <row r="91" spans="1:8">
      <c r="D91" t="str">
        <f>取組ﾁｪｯｸｼｰﾄ改訂版!H91</f>
        <v/>
      </c>
      <c r="E91">
        <f>取組ﾁｪｯｸｼｰﾄ改訂版!I91</f>
        <v>0</v>
      </c>
      <c r="F91">
        <f>取組ﾁｪｯｸｼｰﾄ改訂版!J91</f>
        <v>1</v>
      </c>
      <c r="G91">
        <f>取組ﾁｪｯｸｼｰﾄ改訂版!K91</f>
        <v>0</v>
      </c>
      <c r="H91">
        <f>取組ﾁｪｯｸｼｰﾄ改訂版!L91</f>
        <v>0</v>
      </c>
    </row>
    <row r="92" spans="1:8">
      <c r="D92" t="str">
        <f>取組ﾁｪｯｸｼｰﾄ改訂版!H92</f>
        <v/>
      </c>
      <c r="E92">
        <f>取組ﾁｪｯｸｼｰﾄ改訂版!I92</f>
        <v>0</v>
      </c>
      <c r="F92">
        <f>取組ﾁｪｯｸｼｰﾄ改訂版!J92</f>
        <v>1</v>
      </c>
      <c r="G92">
        <f>取組ﾁｪｯｸｼｰﾄ改訂版!K92</f>
        <v>0</v>
      </c>
      <c r="H92">
        <f>取組ﾁｪｯｸｼｰﾄ改訂版!L92</f>
        <v>0</v>
      </c>
    </row>
    <row r="93" spans="1:8">
      <c r="D93" t="str">
        <f>取組ﾁｪｯｸｼｰﾄ改訂版!H93</f>
        <v/>
      </c>
      <c r="E93">
        <f>取組ﾁｪｯｸｼｰﾄ改訂版!I93</f>
        <v>0</v>
      </c>
      <c r="F93">
        <f>取組ﾁｪｯｸｼｰﾄ改訂版!J93</f>
        <v>1</v>
      </c>
      <c r="G93">
        <f>取組ﾁｪｯｸｼｰﾄ改訂版!K93</f>
        <v>0</v>
      </c>
      <c r="H93">
        <f>取組ﾁｪｯｸｼｰﾄ改訂版!L93</f>
        <v>0</v>
      </c>
    </row>
    <row r="94" spans="1:8">
      <c r="D94">
        <f>取組ﾁｪｯｸｼｰﾄ改訂版!H94</f>
        <v>0</v>
      </c>
      <c r="E94">
        <f>取組ﾁｪｯｸｼｰﾄ改訂版!I94</f>
        <v>0</v>
      </c>
      <c r="F94">
        <f>取組ﾁｪｯｸｼｰﾄ改訂版!J94</f>
        <v>0</v>
      </c>
      <c r="G94">
        <f>取組ﾁｪｯｸｼｰﾄ改訂版!K94</f>
        <v>21</v>
      </c>
      <c r="H94" s="23">
        <f>取組ﾁｪｯｸｼｰﾄ改訂版!L94</f>
        <v>0</v>
      </c>
    </row>
    <row r="97" spans="1:8">
      <c r="A97" t="s">
        <v>206</v>
      </c>
    </row>
    <row r="98" spans="1:8">
      <c r="D98" t="str">
        <f>取組ﾁｪｯｸｼｰﾄ改訂版!H98</f>
        <v/>
      </c>
      <c r="E98">
        <f>取組ﾁｪｯｸｼｰﾄ改訂版!I98</f>
        <v>0</v>
      </c>
      <c r="F98">
        <f>取組ﾁｪｯｸｼｰﾄ改訂版!J98</f>
        <v>1</v>
      </c>
      <c r="G98">
        <f>取組ﾁｪｯｸｼｰﾄ改訂版!K98</f>
        <v>7</v>
      </c>
      <c r="H98">
        <f>取組ﾁｪｯｸｼｰﾄ改訂版!L98</f>
        <v>0</v>
      </c>
    </row>
    <row r="99" spans="1:8">
      <c r="D99" t="str">
        <f>取組ﾁｪｯｸｼｰﾄ改訂版!H99</f>
        <v/>
      </c>
      <c r="E99">
        <f>取組ﾁｪｯｸｼｰﾄ改訂版!I99</f>
        <v>0</v>
      </c>
      <c r="F99">
        <f>取組ﾁｪｯｸｼｰﾄ改訂版!J99</f>
        <v>1</v>
      </c>
      <c r="G99">
        <f>取組ﾁｪｯｸｼｰﾄ改訂版!K99</f>
        <v>0</v>
      </c>
      <c r="H99">
        <f>取組ﾁｪｯｸｼｰﾄ改訂版!L99</f>
        <v>0</v>
      </c>
    </row>
    <row r="100" spans="1:8">
      <c r="D100" t="str">
        <f>取組ﾁｪｯｸｼｰﾄ改訂版!H100</f>
        <v/>
      </c>
      <c r="E100">
        <f>取組ﾁｪｯｸｼｰﾄ改訂版!I100</f>
        <v>0</v>
      </c>
      <c r="F100">
        <f>取組ﾁｪｯｸｼｰﾄ改訂版!J100</f>
        <v>1</v>
      </c>
      <c r="G100">
        <f>取組ﾁｪｯｸｼｰﾄ改訂版!K100</f>
        <v>0</v>
      </c>
      <c r="H100">
        <f>取組ﾁｪｯｸｼｰﾄ改訂版!L100</f>
        <v>0</v>
      </c>
    </row>
    <row r="101" spans="1:8">
      <c r="D101" t="str">
        <f>取組ﾁｪｯｸｼｰﾄ改訂版!H101</f>
        <v/>
      </c>
      <c r="E101">
        <f>取組ﾁｪｯｸｼｰﾄ改訂版!I101</f>
        <v>0</v>
      </c>
      <c r="F101">
        <f>取組ﾁｪｯｸｼｰﾄ改訂版!J101</f>
        <v>1</v>
      </c>
      <c r="G101">
        <f>取組ﾁｪｯｸｼｰﾄ改訂版!K101</f>
        <v>0</v>
      </c>
      <c r="H101">
        <f>取組ﾁｪｯｸｼｰﾄ改訂版!L101</f>
        <v>0</v>
      </c>
    </row>
    <row r="102" spans="1:8">
      <c r="D102" t="str">
        <f>取組ﾁｪｯｸｼｰﾄ改訂版!H102</f>
        <v/>
      </c>
      <c r="E102">
        <f>取組ﾁｪｯｸｼｰﾄ改訂版!I102</f>
        <v>0</v>
      </c>
      <c r="F102">
        <f>取組ﾁｪｯｸｼｰﾄ改訂版!J102</f>
        <v>1</v>
      </c>
      <c r="G102">
        <f>取組ﾁｪｯｸｼｰﾄ改訂版!K102</f>
        <v>0</v>
      </c>
      <c r="H102">
        <f>取組ﾁｪｯｸｼｰﾄ改訂版!L102</f>
        <v>0</v>
      </c>
    </row>
    <row r="103" spans="1:8">
      <c r="D103" t="str">
        <f>取組ﾁｪｯｸｼｰﾄ改訂版!H103</f>
        <v/>
      </c>
      <c r="E103">
        <f>取組ﾁｪｯｸｼｰﾄ改訂版!I103</f>
        <v>0</v>
      </c>
      <c r="F103">
        <f>取組ﾁｪｯｸｼｰﾄ改訂版!J103</f>
        <v>1</v>
      </c>
      <c r="G103">
        <f>取組ﾁｪｯｸｼｰﾄ改訂版!K103</f>
        <v>0</v>
      </c>
      <c r="H103">
        <f>取組ﾁｪｯｸｼｰﾄ改訂版!L103</f>
        <v>0</v>
      </c>
    </row>
    <row r="104" spans="1:8">
      <c r="D104" t="str">
        <f>取組ﾁｪｯｸｼｰﾄ改訂版!H104</f>
        <v/>
      </c>
      <c r="E104">
        <f>取組ﾁｪｯｸｼｰﾄ改訂版!I104</f>
        <v>0</v>
      </c>
      <c r="F104">
        <f>取組ﾁｪｯｸｼｰﾄ改訂版!J104</f>
        <v>1</v>
      </c>
      <c r="G104">
        <f>取組ﾁｪｯｸｼｰﾄ改訂版!K104</f>
        <v>0</v>
      </c>
      <c r="H104">
        <f>取組ﾁｪｯｸｼｰﾄ改訂版!L104</f>
        <v>0</v>
      </c>
    </row>
    <row r="105" spans="1:8">
      <c r="D105">
        <f>取組ﾁｪｯｸｼｰﾄ改訂版!H105</f>
        <v>0</v>
      </c>
      <c r="E105">
        <f>取組ﾁｪｯｸｼｰﾄ改訂版!I105</f>
        <v>0</v>
      </c>
      <c r="F105">
        <f>取組ﾁｪｯｸｼｰﾄ改訂版!J105</f>
        <v>0</v>
      </c>
      <c r="G105">
        <f>取組ﾁｪｯｸｼｰﾄ改訂版!K105</f>
        <v>7</v>
      </c>
      <c r="H105" s="23">
        <f>取組ﾁｪｯｸｼｰﾄ改訂版!L105</f>
        <v>0</v>
      </c>
    </row>
    <row r="109" spans="1:8">
      <c r="A109" t="s">
        <v>207</v>
      </c>
    </row>
    <row r="110" spans="1:8">
      <c r="A110" t="s">
        <v>221</v>
      </c>
      <c r="D110" t="str">
        <f>取組ﾁｪｯｸｼｰﾄ改訂版!H110</f>
        <v/>
      </c>
      <c r="E110">
        <f>取組ﾁｪｯｸｼｰﾄ改訂版!I110</f>
        <v>0</v>
      </c>
      <c r="F110">
        <f>取組ﾁｪｯｸｼｰﾄ改訂版!J110</f>
        <v>1</v>
      </c>
      <c r="G110">
        <f>取組ﾁｪｯｸｼｰﾄ改訂版!K110</f>
        <v>8</v>
      </c>
      <c r="H110">
        <f>取組ﾁｪｯｸｼｰﾄ改訂版!L110</f>
        <v>0</v>
      </c>
    </row>
    <row r="111" spans="1:8">
      <c r="D111" t="str">
        <f>取組ﾁｪｯｸｼｰﾄ改訂版!H111</f>
        <v/>
      </c>
      <c r="E111">
        <f>取組ﾁｪｯｸｼｰﾄ改訂版!I111</f>
        <v>0</v>
      </c>
      <c r="F111">
        <f>取組ﾁｪｯｸｼｰﾄ改訂版!J111</f>
        <v>1</v>
      </c>
      <c r="G111">
        <f>取組ﾁｪｯｸｼｰﾄ改訂版!K111</f>
        <v>0</v>
      </c>
      <c r="H111">
        <f>取組ﾁｪｯｸｼｰﾄ改訂版!L111</f>
        <v>0</v>
      </c>
    </row>
    <row r="112" spans="1:8">
      <c r="D112" t="str">
        <f>取組ﾁｪｯｸｼｰﾄ改訂版!H112</f>
        <v/>
      </c>
      <c r="E112">
        <f>取組ﾁｪｯｸｼｰﾄ改訂版!I112</f>
        <v>0</v>
      </c>
      <c r="F112">
        <f>取組ﾁｪｯｸｼｰﾄ改訂版!J112</f>
        <v>1</v>
      </c>
      <c r="G112">
        <f>取組ﾁｪｯｸｼｰﾄ改訂版!K112</f>
        <v>0</v>
      </c>
      <c r="H112">
        <f>取組ﾁｪｯｸｼｰﾄ改訂版!L112</f>
        <v>0</v>
      </c>
    </row>
    <row r="113" spans="1:8">
      <c r="D113" t="str">
        <f>取組ﾁｪｯｸｼｰﾄ改訂版!H113</f>
        <v/>
      </c>
      <c r="E113">
        <f>取組ﾁｪｯｸｼｰﾄ改訂版!I113</f>
        <v>0</v>
      </c>
      <c r="F113">
        <f>取組ﾁｪｯｸｼｰﾄ改訂版!J113</f>
        <v>1</v>
      </c>
      <c r="G113">
        <f>取組ﾁｪｯｸｼｰﾄ改訂版!K113</f>
        <v>0</v>
      </c>
      <c r="H113">
        <f>取組ﾁｪｯｸｼｰﾄ改訂版!L113</f>
        <v>0</v>
      </c>
    </row>
    <row r="114" spans="1:8">
      <c r="D114" t="str">
        <f>取組ﾁｪｯｸｼｰﾄ改訂版!H114</f>
        <v/>
      </c>
      <c r="E114">
        <f>取組ﾁｪｯｸｼｰﾄ改訂版!I114</f>
        <v>0</v>
      </c>
      <c r="F114">
        <f>取組ﾁｪｯｸｼｰﾄ改訂版!J114</f>
        <v>1</v>
      </c>
      <c r="G114">
        <f>取組ﾁｪｯｸｼｰﾄ改訂版!K114</f>
        <v>0</v>
      </c>
      <c r="H114">
        <f>取組ﾁｪｯｸｼｰﾄ改訂版!L114</f>
        <v>0</v>
      </c>
    </row>
    <row r="115" spans="1:8">
      <c r="D115" t="str">
        <f>取組ﾁｪｯｸｼｰﾄ改訂版!H115</f>
        <v/>
      </c>
      <c r="E115">
        <f>取組ﾁｪｯｸｼｰﾄ改訂版!I115</f>
        <v>0</v>
      </c>
      <c r="F115">
        <f>取組ﾁｪｯｸｼｰﾄ改訂版!J115</f>
        <v>1</v>
      </c>
      <c r="G115">
        <f>取組ﾁｪｯｸｼｰﾄ改訂版!K115</f>
        <v>0</v>
      </c>
      <c r="H115">
        <f>取組ﾁｪｯｸｼｰﾄ改訂版!L115</f>
        <v>0</v>
      </c>
    </row>
    <row r="116" spans="1:8">
      <c r="D116" t="str">
        <f>取組ﾁｪｯｸｼｰﾄ改訂版!H116</f>
        <v/>
      </c>
      <c r="E116">
        <f>取組ﾁｪｯｸｼｰﾄ改訂版!I116</f>
        <v>0</v>
      </c>
      <c r="F116">
        <f>取組ﾁｪｯｸｼｰﾄ改訂版!J116</f>
        <v>1</v>
      </c>
      <c r="G116">
        <f>取組ﾁｪｯｸｼｰﾄ改訂版!K116</f>
        <v>0</v>
      </c>
      <c r="H116">
        <f>取組ﾁｪｯｸｼｰﾄ改訂版!L116</f>
        <v>0</v>
      </c>
    </row>
    <row r="117" spans="1:8">
      <c r="D117" t="str">
        <f>取組ﾁｪｯｸｼｰﾄ改訂版!H117</f>
        <v/>
      </c>
      <c r="E117">
        <f>取組ﾁｪｯｸｼｰﾄ改訂版!I117</f>
        <v>0</v>
      </c>
      <c r="F117">
        <f>取組ﾁｪｯｸｼｰﾄ改訂版!J117</f>
        <v>1</v>
      </c>
      <c r="G117">
        <f>取組ﾁｪｯｸｼｰﾄ改訂版!K117</f>
        <v>0</v>
      </c>
      <c r="H117">
        <f>取組ﾁｪｯｸｼｰﾄ改訂版!L117</f>
        <v>0</v>
      </c>
    </row>
    <row r="118" spans="1:8">
      <c r="D118" t="str">
        <f>取組ﾁｪｯｸｼｰﾄ改訂版!H118</f>
        <v/>
      </c>
      <c r="E118">
        <f>取組ﾁｪｯｸｼｰﾄ改訂版!I118</f>
        <v>0</v>
      </c>
      <c r="F118">
        <f>取組ﾁｪｯｸｼｰﾄ改訂版!J118</f>
        <v>0</v>
      </c>
      <c r="G118">
        <f>取組ﾁｪｯｸｼｰﾄ改訂版!K118</f>
        <v>0</v>
      </c>
      <c r="H118">
        <f>取組ﾁｪｯｸｼｰﾄ改訂版!L118</f>
        <v>0</v>
      </c>
    </row>
    <row r="119" spans="1:8">
      <c r="A119" t="s">
        <v>222</v>
      </c>
      <c r="D119" t="str">
        <f>取組ﾁｪｯｸｼｰﾄ改訂版!H119</f>
        <v/>
      </c>
      <c r="E119">
        <f>取組ﾁｪｯｸｼｰﾄ改訂版!I119</f>
        <v>0</v>
      </c>
      <c r="F119">
        <f>取組ﾁｪｯｸｼｰﾄ改訂版!J119</f>
        <v>1</v>
      </c>
      <c r="G119">
        <f>取組ﾁｪｯｸｼｰﾄ改訂版!K119</f>
        <v>4</v>
      </c>
      <c r="H119">
        <f>取組ﾁｪｯｸｼｰﾄ改訂版!L119</f>
        <v>0</v>
      </c>
    </row>
    <row r="120" spans="1:8">
      <c r="D120" t="str">
        <f>取組ﾁｪｯｸｼｰﾄ改訂版!H120</f>
        <v/>
      </c>
      <c r="E120">
        <f>取組ﾁｪｯｸｼｰﾄ改訂版!I120</f>
        <v>0</v>
      </c>
      <c r="F120">
        <f>取組ﾁｪｯｸｼｰﾄ改訂版!J120</f>
        <v>1</v>
      </c>
      <c r="G120">
        <f>取組ﾁｪｯｸｼｰﾄ改訂版!K120</f>
        <v>0</v>
      </c>
      <c r="H120">
        <f>取組ﾁｪｯｸｼｰﾄ改訂版!L120</f>
        <v>0</v>
      </c>
    </row>
    <row r="121" spans="1:8">
      <c r="D121" t="str">
        <f>取組ﾁｪｯｸｼｰﾄ改訂版!H121</f>
        <v/>
      </c>
      <c r="E121">
        <f>取組ﾁｪｯｸｼｰﾄ改訂版!I121</f>
        <v>0</v>
      </c>
      <c r="F121">
        <f>取組ﾁｪｯｸｼｰﾄ改訂版!J121</f>
        <v>1</v>
      </c>
      <c r="G121">
        <f>取組ﾁｪｯｸｼｰﾄ改訂版!K121</f>
        <v>0</v>
      </c>
      <c r="H121">
        <f>取組ﾁｪｯｸｼｰﾄ改訂版!L121</f>
        <v>0</v>
      </c>
    </row>
    <row r="122" spans="1:8">
      <c r="D122" t="str">
        <f>取組ﾁｪｯｸｼｰﾄ改訂版!H122</f>
        <v/>
      </c>
      <c r="E122">
        <f>取組ﾁｪｯｸｼｰﾄ改訂版!I122</f>
        <v>0</v>
      </c>
      <c r="F122">
        <f>取組ﾁｪｯｸｼｰﾄ改訂版!J122</f>
        <v>1</v>
      </c>
      <c r="G122">
        <f>取組ﾁｪｯｸｼｰﾄ改訂版!K122</f>
        <v>0</v>
      </c>
      <c r="H122">
        <f>取組ﾁｪｯｸｼｰﾄ改訂版!L122</f>
        <v>0</v>
      </c>
    </row>
    <row r="123" spans="1:8">
      <c r="D123" t="str">
        <f>取組ﾁｪｯｸｼｰﾄ改訂版!H123</f>
        <v/>
      </c>
      <c r="E123">
        <f>取組ﾁｪｯｸｼｰﾄ改訂版!I123</f>
        <v>0</v>
      </c>
      <c r="F123">
        <f>取組ﾁｪｯｸｼｰﾄ改訂版!J123</f>
        <v>0</v>
      </c>
      <c r="G123">
        <f>取組ﾁｪｯｸｼｰﾄ改訂版!K123</f>
        <v>0</v>
      </c>
      <c r="H123">
        <f>取組ﾁｪｯｸｼｰﾄ改訂版!L123</f>
        <v>0</v>
      </c>
    </row>
    <row r="124" spans="1:8">
      <c r="A124" t="s">
        <v>223</v>
      </c>
      <c r="D124" t="str">
        <f>取組ﾁｪｯｸｼｰﾄ改訂版!H124</f>
        <v/>
      </c>
      <c r="E124">
        <f>取組ﾁｪｯｸｼｰﾄ改訂版!I124</f>
        <v>0</v>
      </c>
      <c r="F124">
        <f>取組ﾁｪｯｸｼｰﾄ改訂版!J124</f>
        <v>1</v>
      </c>
      <c r="G124">
        <f>取組ﾁｪｯｸｼｰﾄ改訂版!K124</f>
        <v>5</v>
      </c>
      <c r="H124">
        <f>取組ﾁｪｯｸｼｰﾄ改訂版!L124</f>
        <v>0</v>
      </c>
    </row>
    <row r="125" spans="1:8">
      <c r="D125" t="str">
        <f>取組ﾁｪｯｸｼｰﾄ改訂版!H125</f>
        <v/>
      </c>
      <c r="E125">
        <f>取組ﾁｪｯｸｼｰﾄ改訂版!I125</f>
        <v>0</v>
      </c>
      <c r="F125">
        <f>取組ﾁｪｯｸｼｰﾄ改訂版!J125</f>
        <v>1</v>
      </c>
      <c r="G125">
        <f>取組ﾁｪｯｸｼｰﾄ改訂版!K125</f>
        <v>0</v>
      </c>
      <c r="H125">
        <f>取組ﾁｪｯｸｼｰﾄ改訂版!L125</f>
        <v>0</v>
      </c>
    </row>
    <row r="126" spans="1:8">
      <c r="D126" t="str">
        <f>取組ﾁｪｯｸｼｰﾄ改訂版!H126</f>
        <v/>
      </c>
      <c r="E126">
        <f>取組ﾁｪｯｸｼｰﾄ改訂版!I126</f>
        <v>0</v>
      </c>
      <c r="F126">
        <f>取組ﾁｪｯｸｼｰﾄ改訂版!J126</f>
        <v>1</v>
      </c>
      <c r="G126">
        <f>取組ﾁｪｯｸｼｰﾄ改訂版!K126</f>
        <v>0</v>
      </c>
      <c r="H126">
        <f>取組ﾁｪｯｸｼｰﾄ改訂版!L126</f>
        <v>0</v>
      </c>
    </row>
    <row r="127" spans="1:8">
      <c r="D127" t="str">
        <f>取組ﾁｪｯｸｼｰﾄ改訂版!H127</f>
        <v/>
      </c>
      <c r="E127">
        <f>取組ﾁｪｯｸｼｰﾄ改訂版!I127</f>
        <v>0</v>
      </c>
      <c r="F127">
        <f>取組ﾁｪｯｸｼｰﾄ改訂版!J127</f>
        <v>1</v>
      </c>
      <c r="G127">
        <f>取組ﾁｪｯｸｼｰﾄ改訂版!K127</f>
        <v>0</v>
      </c>
      <c r="H127">
        <f>取組ﾁｪｯｸｼｰﾄ改訂版!L127</f>
        <v>0</v>
      </c>
    </row>
    <row r="128" spans="1:8">
      <c r="D128" t="str">
        <f>取組ﾁｪｯｸｼｰﾄ改訂版!H128</f>
        <v/>
      </c>
      <c r="E128">
        <f>取組ﾁｪｯｸｼｰﾄ改訂版!I128</f>
        <v>0</v>
      </c>
      <c r="F128">
        <f>取組ﾁｪｯｸｼｰﾄ改訂版!J128</f>
        <v>1</v>
      </c>
      <c r="G128">
        <f>取組ﾁｪｯｸｼｰﾄ改訂版!K128</f>
        <v>0</v>
      </c>
      <c r="H128">
        <f>取組ﾁｪｯｸｼｰﾄ改訂版!L128</f>
        <v>0</v>
      </c>
    </row>
    <row r="129" spans="1:8">
      <c r="D129" t="str">
        <f>取組ﾁｪｯｸｼｰﾄ改訂版!H129</f>
        <v/>
      </c>
      <c r="E129">
        <f>取組ﾁｪｯｸｼｰﾄ改訂版!I129</f>
        <v>0</v>
      </c>
      <c r="F129">
        <f>取組ﾁｪｯｸｼｰﾄ改訂版!J129</f>
        <v>0</v>
      </c>
      <c r="G129">
        <f>取組ﾁｪｯｸｼｰﾄ改訂版!K129</f>
        <v>0</v>
      </c>
      <c r="H129">
        <f>取組ﾁｪｯｸｼｰﾄ改訂版!L129</f>
        <v>0</v>
      </c>
    </row>
    <row r="130" spans="1:8">
      <c r="A130" t="s">
        <v>224</v>
      </c>
      <c r="D130" t="str">
        <f>取組ﾁｪｯｸｼｰﾄ改訂版!H130</f>
        <v/>
      </c>
      <c r="E130">
        <f>取組ﾁｪｯｸｼｰﾄ改訂版!I130</f>
        <v>0</v>
      </c>
      <c r="F130">
        <f>取組ﾁｪｯｸｼｰﾄ改訂版!J130</f>
        <v>1</v>
      </c>
      <c r="G130">
        <f>取組ﾁｪｯｸｼｰﾄ改訂版!K130</f>
        <v>4</v>
      </c>
      <c r="H130">
        <f>取組ﾁｪｯｸｼｰﾄ改訂版!L130</f>
        <v>0</v>
      </c>
    </row>
    <row r="131" spans="1:8">
      <c r="D131" t="str">
        <f>取組ﾁｪｯｸｼｰﾄ改訂版!H131</f>
        <v/>
      </c>
      <c r="E131">
        <f>取組ﾁｪｯｸｼｰﾄ改訂版!I131</f>
        <v>0</v>
      </c>
      <c r="F131">
        <f>取組ﾁｪｯｸｼｰﾄ改訂版!J131</f>
        <v>1</v>
      </c>
      <c r="G131">
        <f>取組ﾁｪｯｸｼｰﾄ改訂版!K131</f>
        <v>0</v>
      </c>
      <c r="H131">
        <f>取組ﾁｪｯｸｼｰﾄ改訂版!L131</f>
        <v>0</v>
      </c>
    </row>
    <row r="132" spans="1:8">
      <c r="D132" t="str">
        <f>取組ﾁｪｯｸｼｰﾄ改訂版!H132</f>
        <v/>
      </c>
      <c r="E132">
        <f>取組ﾁｪｯｸｼｰﾄ改訂版!I132</f>
        <v>0</v>
      </c>
      <c r="F132">
        <f>取組ﾁｪｯｸｼｰﾄ改訂版!J132</f>
        <v>1</v>
      </c>
      <c r="G132">
        <f>取組ﾁｪｯｸｼｰﾄ改訂版!K132</f>
        <v>0</v>
      </c>
      <c r="H132">
        <f>取組ﾁｪｯｸｼｰﾄ改訂版!L132</f>
        <v>0</v>
      </c>
    </row>
    <row r="133" spans="1:8">
      <c r="D133" t="str">
        <f>取組ﾁｪｯｸｼｰﾄ改訂版!H133</f>
        <v/>
      </c>
      <c r="E133">
        <f>取組ﾁｪｯｸｼｰﾄ改訂版!I133</f>
        <v>0</v>
      </c>
      <c r="F133">
        <f>取組ﾁｪｯｸｼｰﾄ改訂版!J133</f>
        <v>1</v>
      </c>
      <c r="G133">
        <f>取組ﾁｪｯｸｼｰﾄ改訂版!K133</f>
        <v>0</v>
      </c>
      <c r="H133">
        <f>取組ﾁｪｯｸｼｰﾄ改訂版!L133</f>
        <v>0</v>
      </c>
    </row>
    <row r="134" spans="1:8">
      <c r="D134">
        <f>取組ﾁｪｯｸｼｰﾄ改訂版!H134</f>
        <v>0</v>
      </c>
      <c r="E134">
        <f>取組ﾁｪｯｸｼｰﾄ改訂版!I134</f>
        <v>0</v>
      </c>
      <c r="F134">
        <f>取組ﾁｪｯｸｼｰﾄ改訂版!J134</f>
        <v>0</v>
      </c>
      <c r="G134">
        <f>取組ﾁｪｯｸｼｰﾄ改訂版!K134</f>
        <v>21</v>
      </c>
      <c r="H134" s="23">
        <f>取組ﾁｪｯｸｼｰﾄ改訂版!L134</f>
        <v>0</v>
      </c>
    </row>
    <row r="138" spans="1:8">
      <c r="A138" t="s">
        <v>167</v>
      </c>
    </row>
    <row r="139" spans="1:8">
      <c r="A139" t="s">
        <v>225</v>
      </c>
      <c r="D139" t="str">
        <f>取組ﾁｪｯｸｼｰﾄ改訂版!H139</f>
        <v/>
      </c>
      <c r="E139">
        <f>取組ﾁｪｯｸｼｰﾄ改訂版!I139</f>
        <v>0</v>
      </c>
      <c r="F139">
        <f>取組ﾁｪｯｸｼｰﾄ改訂版!J139</f>
        <v>1</v>
      </c>
      <c r="G139">
        <f>取組ﾁｪｯｸｼｰﾄ改訂版!K139</f>
        <v>3</v>
      </c>
      <c r="H139">
        <f>取組ﾁｪｯｸｼｰﾄ改訂版!L139</f>
        <v>0</v>
      </c>
    </row>
    <row r="140" spans="1:8">
      <c r="D140" t="str">
        <f>取組ﾁｪｯｸｼｰﾄ改訂版!H140</f>
        <v/>
      </c>
      <c r="E140">
        <f>取組ﾁｪｯｸｼｰﾄ改訂版!I140</f>
        <v>0</v>
      </c>
      <c r="F140">
        <f>取組ﾁｪｯｸｼｰﾄ改訂版!J140</f>
        <v>1</v>
      </c>
      <c r="G140">
        <f>取組ﾁｪｯｸｼｰﾄ改訂版!K140</f>
        <v>0</v>
      </c>
      <c r="H140">
        <f>取組ﾁｪｯｸｼｰﾄ改訂版!L140</f>
        <v>0</v>
      </c>
    </row>
    <row r="141" spans="1:8">
      <c r="D141" t="str">
        <f>取組ﾁｪｯｸｼｰﾄ改訂版!H141</f>
        <v/>
      </c>
      <c r="E141">
        <f>取組ﾁｪｯｸｼｰﾄ改訂版!I141</f>
        <v>0</v>
      </c>
      <c r="F141">
        <f>取組ﾁｪｯｸｼｰﾄ改訂版!J141</f>
        <v>1</v>
      </c>
      <c r="G141">
        <f>取組ﾁｪｯｸｼｰﾄ改訂版!K141</f>
        <v>0</v>
      </c>
      <c r="H141">
        <f>取組ﾁｪｯｸｼｰﾄ改訂版!L141</f>
        <v>0</v>
      </c>
    </row>
    <row r="142" spans="1:8">
      <c r="D142" t="str">
        <f>取組ﾁｪｯｸｼｰﾄ改訂版!H142</f>
        <v/>
      </c>
      <c r="E142">
        <f>取組ﾁｪｯｸｼｰﾄ改訂版!I142</f>
        <v>0</v>
      </c>
      <c r="F142">
        <f>取組ﾁｪｯｸｼｰﾄ改訂版!J142</f>
        <v>0</v>
      </c>
      <c r="G142">
        <f>取組ﾁｪｯｸｼｰﾄ改訂版!K142</f>
        <v>0</v>
      </c>
      <c r="H142">
        <f>取組ﾁｪｯｸｼｰﾄ改訂版!L142</f>
        <v>0</v>
      </c>
    </row>
    <row r="143" spans="1:8">
      <c r="A143" t="s">
        <v>226</v>
      </c>
      <c r="D143" t="str">
        <f>取組ﾁｪｯｸｼｰﾄ改訂版!H143</f>
        <v/>
      </c>
      <c r="E143">
        <f>取組ﾁｪｯｸｼｰﾄ改訂版!I143</f>
        <v>0</v>
      </c>
      <c r="F143">
        <f>取組ﾁｪｯｸｼｰﾄ改訂版!J143</f>
        <v>1</v>
      </c>
      <c r="G143">
        <f>取組ﾁｪｯｸｼｰﾄ改訂版!K143</f>
        <v>3</v>
      </c>
      <c r="H143">
        <f>取組ﾁｪｯｸｼｰﾄ改訂版!L143</f>
        <v>0</v>
      </c>
    </row>
    <row r="144" spans="1:8">
      <c r="D144" t="str">
        <f>取組ﾁｪｯｸｼｰﾄ改訂版!H144</f>
        <v/>
      </c>
      <c r="E144">
        <f>取組ﾁｪｯｸｼｰﾄ改訂版!I144</f>
        <v>0</v>
      </c>
      <c r="F144">
        <f>取組ﾁｪｯｸｼｰﾄ改訂版!J144</f>
        <v>1</v>
      </c>
      <c r="G144">
        <f>取組ﾁｪｯｸｼｰﾄ改訂版!K144</f>
        <v>0</v>
      </c>
      <c r="H144">
        <f>取組ﾁｪｯｸｼｰﾄ改訂版!L144</f>
        <v>0</v>
      </c>
    </row>
    <row r="145" spans="1:8">
      <c r="D145" t="str">
        <f>取組ﾁｪｯｸｼｰﾄ改訂版!H145</f>
        <v/>
      </c>
      <c r="E145">
        <f>取組ﾁｪｯｸｼｰﾄ改訂版!I145</f>
        <v>0</v>
      </c>
      <c r="F145">
        <f>取組ﾁｪｯｸｼｰﾄ改訂版!J145</f>
        <v>1</v>
      </c>
      <c r="G145">
        <f>取組ﾁｪｯｸｼｰﾄ改訂版!K145</f>
        <v>0</v>
      </c>
      <c r="H145">
        <f>取組ﾁｪｯｸｼｰﾄ改訂版!L145</f>
        <v>0</v>
      </c>
    </row>
    <row r="146" spans="1:8">
      <c r="D146" t="str">
        <f>取組ﾁｪｯｸｼｰﾄ改訂版!H146</f>
        <v/>
      </c>
      <c r="E146">
        <f>取組ﾁｪｯｸｼｰﾄ改訂版!I146</f>
        <v>0</v>
      </c>
      <c r="F146">
        <f>取組ﾁｪｯｸｼｰﾄ改訂版!J146</f>
        <v>0</v>
      </c>
      <c r="G146">
        <f>取組ﾁｪｯｸｼｰﾄ改訂版!K146</f>
        <v>0</v>
      </c>
      <c r="H146">
        <f>取組ﾁｪｯｸｼｰﾄ改訂版!L146</f>
        <v>0</v>
      </c>
    </row>
    <row r="147" spans="1:8">
      <c r="A147" t="s">
        <v>227</v>
      </c>
      <c r="D147" t="str">
        <f>取組ﾁｪｯｸｼｰﾄ改訂版!H147</f>
        <v/>
      </c>
      <c r="E147">
        <f>取組ﾁｪｯｸｼｰﾄ改訂版!I147</f>
        <v>0</v>
      </c>
      <c r="F147">
        <f>取組ﾁｪｯｸｼｰﾄ改訂版!J147</f>
        <v>1</v>
      </c>
      <c r="G147">
        <f>取組ﾁｪｯｸｼｰﾄ改訂版!K147</f>
        <v>1</v>
      </c>
      <c r="H147">
        <f>取組ﾁｪｯｸｼｰﾄ改訂版!L147</f>
        <v>0</v>
      </c>
    </row>
    <row r="148" spans="1:8">
      <c r="D148" t="str">
        <f>取組ﾁｪｯｸｼｰﾄ改訂版!H148</f>
        <v/>
      </c>
      <c r="E148">
        <f>取組ﾁｪｯｸｼｰﾄ改訂版!I148</f>
        <v>0</v>
      </c>
      <c r="F148">
        <f>取組ﾁｪｯｸｼｰﾄ改訂版!J148</f>
        <v>0</v>
      </c>
      <c r="G148">
        <f>取組ﾁｪｯｸｼｰﾄ改訂版!K148</f>
        <v>0</v>
      </c>
      <c r="H148">
        <f>取組ﾁｪｯｸｼｰﾄ改訂版!L148</f>
        <v>0</v>
      </c>
    </row>
    <row r="149" spans="1:8">
      <c r="A149" t="s">
        <v>228</v>
      </c>
      <c r="D149" t="str">
        <f>取組ﾁｪｯｸｼｰﾄ改訂版!H149</f>
        <v/>
      </c>
      <c r="E149">
        <f>取組ﾁｪｯｸｼｰﾄ改訂版!I149</f>
        <v>0</v>
      </c>
      <c r="F149">
        <f>取組ﾁｪｯｸｼｰﾄ改訂版!J149</f>
        <v>1</v>
      </c>
      <c r="G149">
        <f>取組ﾁｪｯｸｼｰﾄ改訂版!K149</f>
        <v>8</v>
      </c>
      <c r="H149">
        <f>取組ﾁｪｯｸｼｰﾄ改訂版!L149</f>
        <v>0</v>
      </c>
    </row>
    <row r="150" spans="1:8">
      <c r="D150" t="str">
        <f>取組ﾁｪｯｸｼｰﾄ改訂版!H150</f>
        <v/>
      </c>
      <c r="E150">
        <f>取組ﾁｪｯｸｼｰﾄ改訂版!I150</f>
        <v>0</v>
      </c>
      <c r="F150">
        <f>取組ﾁｪｯｸｼｰﾄ改訂版!J150</f>
        <v>1</v>
      </c>
      <c r="G150">
        <f>取組ﾁｪｯｸｼｰﾄ改訂版!K150</f>
        <v>0</v>
      </c>
      <c r="H150">
        <f>取組ﾁｪｯｸｼｰﾄ改訂版!L150</f>
        <v>0</v>
      </c>
    </row>
    <row r="151" spans="1:8">
      <c r="D151" t="str">
        <f>取組ﾁｪｯｸｼｰﾄ改訂版!H151</f>
        <v/>
      </c>
      <c r="E151">
        <f>取組ﾁｪｯｸｼｰﾄ改訂版!I151</f>
        <v>0</v>
      </c>
      <c r="F151">
        <f>取組ﾁｪｯｸｼｰﾄ改訂版!J151</f>
        <v>1</v>
      </c>
      <c r="G151">
        <f>取組ﾁｪｯｸｼｰﾄ改訂版!K151</f>
        <v>0</v>
      </c>
      <c r="H151">
        <f>取組ﾁｪｯｸｼｰﾄ改訂版!L151</f>
        <v>0</v>
      </c>
    </row>
    <row r="152" spans="1:8">
      <c r="D152" t="str">
        <f>取組ﾁｪｯｸｼｰﾄ改訂版!H152</f>
        <v/>
      </c>
      <c r="E152">
        <f>取組ﾁｪｯｸｼｰﾄ改訂版!I152</f>
        <v>0</v>
      </c>
      <c r="F152">
        <f>取組ﾁｪｯｸｼｰﾄ改訂版!J152</f>
        <v>1</v>
      </c>
      <c r="G152">
        <f>取組ﾁｪｯｸｼｰﾄ改訂版!K152</f>
        <v>0</v>
      </c>
      <c r="H152">
        <f>取組ﾁｪｯｸｼｰﾄ改訂版!L152</f>
        <v>0</v>
      </c>
    </row>
    <row r="153" spans="1:8">
      <c r="D153" t="str">
        <f>取組ﾁｪｯｸｼｰﾄ改訂版!H153</f>
        <v/>
      </c>
      <c r="E153">
        <f>取組ﾁｪｯｸｼｰﾄ改訂版!I153</f>
        <v>0</v>
      </c>
      <c r="F153">
        <f>取組ﾁｪｯｸｼｰﾄ改訂版!J153</f>
        <v>1</v>
      </c>
      <c r="G153">
        <f>取組ﾁｪｯｸｼｰﾄ改訂版!K153</f>
        <v>0</v>
      </c>
      <c r="H153">
        <f>取組ﾁｪｯｸｼｰﾄ改訂版!L153</f>
        <v>0</v>
      </c>
    </row>
    <row r="154" spans="1:8">
      <c r="D154" t="str">
        <f>取組ﾁｪｯｸｼｰﾄ改訂版!H154</f>
        <v/>
      </c>
      <c r="E154">
        <f>取組ﾁｪｯｸｼｰﾄ改訂版!I154</f>
        <v>0</v>
      </c>
      <c r="F154">
        <f>取組ﾁｪｯｸｼｰﾄ改訂版!J154</f>
        <v>1</v>
      </c>
      <c r="G154">
        <f>取組ﾁｪｯｸｼｰﾄ改訂版!K154</f>
        <v>0</v>
      </c>
      <c r="H154">
        <f>取組ﾁｪｯｸｼｰﾄ改訂版!L154</f>
        <v>0</v>
      </c>
    </row>
    <row r="155" spans="1:8">
      <c r="D155" t="str">
        <f>取組ﾁｪｯｸｼｰﾄ改訂版!H155</f>
        <v/>
      </c>
      <c r="E155">
        <f>取組ﾁｪｯｸｼｰﾄ改訂版!I155</f>
        <v>0</v>
      </c>
      <c r="F155">
        <f>取組ﾁｪｯｸｼｰﾄ改訂版!J155</f>
        <v>1</v>
      </c>
      <c r="G155">
        <f>取組ﾁｪｯｸｼｰﾄ改訂版!K155</f>
        <v>0</v>
      </c>
      <c r="H155">
        <f>取組ﾁｪｯｸｼｰﾄ改訂版!L155</f>
        <v>0</v>
      </c>
    </row>
    <row r="156" spans="1:8">
      <c r="D156" t="str">
        <f>取組ﾁｪｯｸｼｰﾄ改訂版!H156</f>
        <v/>
      </c>
      <c r="E156">
        <f>取組ﾁｪｯｸｼｰﾄ改訂版!I156</f>
        <v>0</v>
      </c>
      <c r="F156">
        <f>取組ﾁｪｯｸｼｰﾄ改訂版!J156</f>
        <v>1</v>
      </c>
      <c r="G156">
        <f>取組ﾁｪｯｸｼｰﾄ改訂版!K156</f>
        <v>0</v>
      </c>
      <c r="H156">
        <f>取組ﾁｪｯｸｼｰﾄ改訂版!L156</f>
        <v>0</v>
      </c>
    </row>
    <row r="157" spans="1:8">
      <c r="D157" t="str">
        <f>取組ﾁｪｯｸｼｰﾄ改訂版!H157</f>
        <v/>
      </c>
      <c r="E157">
        <f>取組ﾁｪｯｸｼｰﾄ改訂版!I157</f>
        <v>0</v>
      </c>
      <c r="F157">
        <f>取組ﾁｪｯｸｼｰﾄ改訂版!J157</f>
        <v>0</v>
      </c>
      <c r="G157">
        <f>取組ﾁｪｯｸｼｰﾄ改訂版!K157</f>
        <v>0</v>
      </c>
      <c r="H157">
        <f>取組ﾁｪｯｸｼｰﾄ改訂版!L157</f>
        <v>0</v>
      </c>
    </row>
    <row r="158" spans="1:8">
      <c r="A158" t="s">
        <v>229</v>
      </c>
      <c r="D158" t="str">
        <f>取組ﾁｪｯｸｼｰﾄ改訂版!H158</f>
        <v/>
      </c>
      <c r="E158">
        <f>取組ﾁｪｯｸｼｰﾄ改訂版!I158</f>
        <v>0</v>
      </c>
      <c r="F158">
        <f>取組ﾁｪｯｸｼｰﾄ改訂版!J158</f>
        <v>1</v>
      </c>
      <c r="G158">
        <f>取組ﾁｪｯｸｼｰﾄ改訂版!K158</f>
        <v>3</v>
      </c>
      <c r="H158">
        <f>取組ﾁｪｯｸｼｰﾄ改訂版!L158</f>
        <v>0</v>
      </c>
    </row>
    <row r="159" spans="1:8">
      <c r="D159" t="str">
        <f>取組ﾁｪｯｸｼｰﾄ改訂版!H159</f>
        <v/>
      </c>
      <c r="E159">
        <f>取組ﾁｪｯｸｼｰﾄ改訂版!I159</f>
        <v>0</v>
      </c>
      <c r="F159">
        <f>取組ﾁｪｯｸｼｰﾄ改訂版!J159</f>
        <v>1</v>
      </c>
      <c r="G159">
        <f>取組ﾁｪｯｸｼｰﾄ改訂版!K159</f>
        <v>0</v>
      </c>
      <c r="H159">
        <f>取組ﾁｪｯｸｼｰﾄ改訂版!L159</f>
        <v>0</v>
      </c>
    </row>
    <row r="160" spans="1:8">
      <c r="D160" t="str">
        <f>取組ﾁｪｯｸｼｰﾄ改訂版!H160</f>
        <v/>
      </c>
      <c r="E160">
        <f>取組ﾁｪｯｸｼｰﾄ改訂版!I160</f>
        <v>0</v>
      </c>
      <c r="F160">
        <f>取組ﾁｪｯｸｼｰﾄ改訂版!J160</f>
        <v>1</v>
      </c>
      <c r="G160">
        <f>取組ﾁｪｯｸｼｰﾄ改訂版!K160</f>
        <v>0</v>
      </c>
      <c r="H160">
        <f>取組ﾁｪｯｸｼｰﾄ改訂版!L160</f>
        <v>0</v>
      </c>
    </row>
    <row r="161" spans="1:8">
      <c r="D161" t="str">
        <f>取組ﾁｪｯｸｼｰﾄ改訂版!H161</f>
        <v/>
      </c>
      <c r="E161">
        <f>取組ﾁｪｯｸｼｰﾄ改訂版!I161</f>
        <v>0</v>
      </c>
      <c r="F161">
        <f>取組ﾁｪｯｸｼｰﾄ改訂版!J161</f>
        <v>0</v>
      </c>
      <c r="G161">
        <f>取組ﾁｪｯｸｼｰﾄ改訂版!K161</f>
        <v>0</v>
      </c>
      <c r="H161">
        <f>取組ﾁｪｯｸｼｰﾄ改訂版!L161</f>
        <v>0</v>
      </c>
    </row>
    <row r="162" spans="1:8">
      <c r="A162" t="s">
        <v>230</v>
      </c>
      <c r="D162" t="str">
        <f>取組ﾁｪｯｸｼｰﾄ改訂版!H162</f>
        <v/>
      </c>
      <c r="E162">
        <f>取組ﾁｪｯｸｼｰﾄ改訂版!I162</f>
        <v>0</v>
      </c>
      <c r="F162">
        <f>取組ﾁｪｯｸｼｰﾄ改訂版!J162</f>
        <v>1</v>
      </c>
      <c r="G162">
        <f>取組ﾁｪｯｸｼｰﾄ改訂版!K162</f>
        <v>3</v>
      </c>
      <c r="H162">
        <f>取組ﾁｪｯｸｼｰﾄ改訂版!L162</f>
        <v>0</v>
      </c>
    </row>
    <row r="163" spans="1:8">
      <c r="D163" t="str">
        <f>取組ﾁｪｯｸｼｰﾄ改訂版!H163</f>
        <v/>
      </c>
      <c r="E163">
        <f>取組ﾁｪｯｸｼｰﾄ改訂版!I163</f>
        <v>0</v>
      </c>
      <c r="F163">
        <f>取組ﾁｪｯｸｼｰﾄ改訂版!J163</f>
        <v>1</v>
      </c>
      <c r="G163">
        <f>取組ﾁｪｯｸｼｰﾄ改訂版!K163</f>
        <v>0</v>
      </c>
      <c r="H163">
        <f>取組ﾁｪｯｸｼｰﾄ改訂版!L163</f>
        <v>0</v>
      </c>
    </row>
    <row r="164" spans="1:8">
      <c r="D164" t="str">
        <f>取組ﾁｪｯｸｼｰﾄ改訂版!H164</f>
        <v/>
      </c>
      <c r="E164">
        <f>取組ﾁｪｯｸｼｰﾄ改訂版!I164</f>
        <v>0</v>
      </c>
      <c r="F164">
        <f>取組ﾁｪｯｸｼｰﾄ改訂版!J164</f>
        <v>1</v>
      </c>
      <c r="G164">
        <f>取組ﾁｪｯｸｼｰﾄ改訂版!K164</f>
        <v>0</v>
      </c>
      <c r="H164">
        <f>取組ﾁｪｯｸｼｰﾄ改訂版!L164</f>
        <v>0</v>
      </c>
    </row>
    <row r="165" spans="1:8">
      <c r="D165">
        <f>取組ﾁｪｯｸｼｰﾄ改訂版!H165</f>
        <v>0</v>
      </c>
      <c r="E165">
        <f>取組ﾁｪｯｸｼｰﾄ改訂版!I165</f>
        <v>0</v>
      </c>
      <c r="F165">
        <f>取組ﾁｪｯｸｼｰﾄ改訂版!J165</f>
        <v>0</v>
      </c>
      <c r="G165">
        <f>取組ﾁｪｯｸｼｰﾄ改訂版!K165</f>
        <v>21</v>
      </c>
      <c r="H165" s="23">
        <f>取組ﾁｪｯｸｼｰﾄ改訂版!L165</f>
        <v>0</v>
      </c>
    </row>
    <row r="170" spans="1:8">
      <c r="A170" t="s">
        <v>208</v>
      </c>
    </row>
    <row r="171" spans="1:8">
      <c r="A171" t="s">
        <v>231</v>
      </c>
      <c r="D171" t="str">
        <f>取組ﾁｪｯｸｼｰﾄ改訂版!H171</f>
        <v/>
      </c>
      <c r="E171">
        <f>取組ﾁｪｯｸｼｰﾄ改訂版!I171</f>
        <v>0</v>
      </c>
      <c r="F171">
        <f>取組ﾁｪｯｸｼｰﾄ改訂版!J171</f>
        <v>1</v>
      </c>
      <c r="G171">
        <f>取組ﾁｪｯｸｼｰﾄ改訂版!K171</f>
        <v>3</v>
      </c>
      <c r="H171">
        <f>取組ﾁｪｯｸｼｰﾄ改訂版!L171</f>
        <v>0</v>
      </c>
    </row>
    <row r="172" spans="1:8">
      <c r="D172" t="str">
        <f>取組ﾁｪｯｸｼｰﾄ改訂版!H172</f>
        <v/>
      </c>
      <c r="E172">
        <f>取組ﾁｪｯｸｼｰﾄ改訂版!I172</f>
        <v>0</v>
      </c>
      <c r="F172">
        <f>取組ﾁｪｯｸｼｰﾄ改訂版!J172</f>
        <v>1</v>
      </c>
      <c r="G172">
        <f>取組ﾁｪｯｸｼｰﾄ改訂版!K172</f>
        <v>0</v>
      </c>
      <c r="H172">
        <f>取組ﾁｪｯｸｼｰﾄ改訂版!L172</f>
        <v>0</v>
      </c>
    </row>
    <row r="173" spans="1:8">
      <c r="D173" t="str">
        <f>取組ﾁｪｯｸｼｰﾄ改訂版!H173</f>
        <v/>
      </c>
      <c r="E173">
        <f>取組ﾁｪｯｸｼｰﾄ改訂版!I173</f>
        <v>0</v>
      </c>
      <c r="F173">
        <f>取組ﾁｪｯｸｼｰﾄ改訂版!J173</f>
        <v>1</v>
      </c>
      <c r="G173">
        <f>取組ﾁｪｯｸｼｰﾄ改訂版!K173</f>
        <v>0</v>
      </c>
      <c r="H173">
        <f>取組ﾁｪｯｸｼｰﾄ改訂版!L173</f>
        <v>0</v>
      </c>
    </row>
    <row r="174" spans="1:8">
      <c r="D174" t="str">
        <f>取組ﾁｪｯｸｼｰﾄ改訂版!H174</f>
        <v/>
      </c>
      <c r="E174">
        <f>取組ﾁｪｯｸｼｰﾄ改訂版!I174</f>
        <v>0</v>
      </c>
      <c r="F174">
        <f>取組ﾁｪｯｸｼｰﾄ改訂版!J174</f>
        <v>0</v>
      </c>
      <c r="G174">
        <f>取組ﾁｪｯｸｼｰﾄ改訂版!K174</f>
        <v>0</v>
      </c>
      <c r="H174">
        <f>取組ﾁｪｯｸｼｰﾄ改訂版!L174</f>
        <v>0</v>
      </c>
    </row>
    <row r="175" spans="1:8">
      <c r="A175" t="s">
        <v>232</v>
      </c>
      <c r="D175" t="str">
        <f>取組ﾁｪｯｸｼｰﾄ改訂版!H175</f>
        <v/>
      </c>
      <c r="E175">
        <f>取組ﾁｪｯｸｼｰﾄ改訂版!I175</f>
        <v>0</v>
      </c>
      <c r="F175">
        <f>取組ﾁｪｯｸｼｰﾄ改訂版!J175</f>
        <v>1</v>
      </c>
      <c r="G175">
        <f>取組ﾁｪｯｸｼｰﾄ改訂版!K175</f>
        <v>5</v>
      </c>
      <c r="H175">
        <f>取組ﾁｪｯｸｼｰﾄ改訂版!L175</f>
        <v>0</v>
      </c>
    </row>
    <row r="176" spans="1:8">
      <c r="D176" t="str">
        <f>取組ﾁｪｯｸｼｰﾄ改訂版!H176</f>
        <v/>
      </c>
      <c r="E176">
        <f>取組ﾁｪｯｸｼｰﾄ改訂版!I176</f>
        <v>0</v>
      </c>
      <c r="F176">
        <f>取組ﾁｪｯｸｼｰﾄ改訂版!J176</f>
        <v>1</v>
      </c>
      <c r="G176">
        <f>取組ﾁｪｯｸｼｰﾄ改訂版!K176</f>
        <v>0</v>
      </c>
      <c r="H176">
        <f>取組ﾁｪｯｸｼｰﾄ改訂版!L176</f>
        <v>0</v>
      </c>
    </row>
    <row r="177" spans="1:8">
      <c r="D177" t="str">
        <f>取組ﾁｪｯｸｼｰﾄ改訂版!H177</f>
        <v/>
      </c>
      <c r="E177">
        <f>取組ﾁｪｯｸｼｰﾄ改訂版!I177</f>
        <v>0</v>
      </c>
      <c r="F177">
        <f>取組ﾁｪｯｸｼｰﾄ改訂版!J177</f>
        <v>1</v>
      </c>
      <c r="G177">
        <f>取組ﾁｪｯｸｼｰﾄ改訂版!K177</f>
        <v>0</v>
      </c>
      <c r="H177">
        <f>取組ﾁｪｯｸｼｰﾄ改訂版!L177</f>
        <v>0</v>
      </c>
    </row>
    <row r="178" spans="1:8">
      <c r="D178" t="str">
        <f>取組ﾁｪｯｸｼｰﾄ改訂版!H178</f>
        <v/>
      </c>
      <c r="E178">
        <f>取組ﾁｪｯｸｼｰﾄ改訂版!I178</f>
        <v>0</v>
      </c>
      <c r="F178">
        <f>取組ﾁｪｯｸｼｰﾄ改訂版!J178</f>
        <v>1</v>
      </c>
      <c r="G178">
        <f>取組ﾁｪｯｸｼｰﾄ改訂版!K178</f>
        <v>0</v>
      </c>
      <c r="H178">
        <f>取組ﾁｪｯｸｼｰﾄ改訂版!L178</f>
        <v>0</v>
      </c>
    </row>
    <row r="179" spans="1:8">
      <c r="D179" t="str">
        <f>取組ﾁｪｯｸｼｰﾄ改訂版!H179</f>
        <v/>
      </c>
      <c r="E179">
        <f>取組ﾁｪｯｸｼｰﾄ改訂版!I179</f>
        <v>0</v>
      </c>
      <c r="F179">
        <f>取組ﾁｪｯｸｼｰﾄ改訂版!J179</f>
        <v>1</v>
      </c>
      <c r="G179">
        <f>取組ﾁｪｯｸｼｰﾄ改訂版!K179</f>
        <v>0</v>
      </c>
      <c r="H179">
        <f>取組ﾁｪｯｸｼｰﾄ改訂版!L179</f>
        <v>0</v>
      </c>
    </row>
    <row r="180" spans="1:8">
      <c r="D180" t="str">
        <f>取組ﾁｪｯｸｼｰﾄ改訂版!H180</f>
        <v/>
      </c>
      <c r="E180">
        <f>取組ﾁｪｯｸｼｰﾄ改訂版!I180</f>
        <v>0</v>
      </c>
      <c r="F180">
        <f>取組ﾁｪｯｸｼｰﾄ改訂版!J180</f>
        <v>0</v>
      </c>
      <c r="G180">
        <f>取組ﾁｪｯｸｼｰﾄ改訂版!K180</f>
        <v>0</v>
      </c>
      <c r="H180">
        <f>取組ﾁｪｯｸｼｰﾄ改訂版!L180</f>
        <v>0</v>
      </c>
    </row>
    <row r="181" spans="1:8">
      <c r="A181" t="s">
        <v>233</v>
      </c>
      <c r="D181" t="str">
        <f>取組ﾁｪｯｸｼｰﾄ改訂版!H181</f>
        <v/>
      </c>
      <c r="E181">
        <f>取組ﾁｪｯｸｼｰﾄ改訂版!I181</f>
        <v>0</v>
      </c>
      <c r="F181">
        <f>取組ﾁｪｯｸｼｰﾄ改訂版!J181</f>
        <v>1</v>
      </c>
      <c r="G181">
        <f>取組ﾁｪｯｸｼｰﾄ改訂版!K181</f>
        <v>3</v>
      </c>
      <c r="H181">
        <f>取組ﾁｪｯｸｼｰﾄ改訂版!L181</f>
        <v>0</v>
      </c>
    </row>
    <row r="182" spans="1:8">
      <c r="D182" t="str">
        <f>取組ﾁｪｯｸｼｰﾄ改訂版!H182</f>
        <v/>
      </c>
      <c r="E182">
        <f>取組ﾁｪｯｸｼｰﾄ改訂版!I182</f>
        <v>0</v>
      </c>
      <c r="F182">
        <f>取組ﾁｪｯｸｼｰﾄ改訂版!J182</f>
        <v>1</v>
      </c>
      <c r="G182">
        <f>取組ﾁｪｯｸｼｰﾄ改訂版!K182</f>
        <v>0</v>
      </c>
      <c r="H182">
        <f>取組ﾁｪｯｸｼｰﾄ改訂版!L182</f>
        <v>0</v>
      </c>
    </row>
    <row r="183" spans="1:8">
      <c r="D183" t="str">
        <f>取組ﾁｪｯｸｼｰﾄ改訂版!H183</f>
        <v/>
      </c>
      <c r="E183">
        <f>取組ﾁｪｯｸｼｰﾄ改訂版!I183</f>
        <v>0</v>
      </c>
      <c r="F183">
        <f>取組ﾁｪｯｸｼｰﾄ改訂版!J183</f>
        <v>1</v>
      </c>
      <c r="G183">
        <f>取組ﾁｪｯｸｼｰﾄ改訂版!K183</f>
        <v>0</v>
      </c>
      <c r="H183">
        <f>取組ﾁｪｯｸｼｰﾄ改訂版!L183</f>
        <v>0</v>
      </c>
    </row>
    <row r="184" spans="1:8">
      <c r="D184">
        <f>取組ﾁｪｯｸｼｰﾄ改訂版!H184</f>
        <v>0</v>
      </c>
      <c r="E184">
        <f>取組ﾁｪｯｸｼｰﾄ改訂版!I184</f>
        <v>0</v>
      </c>
      <c r="F184">
        <f>取組ﾁｪｯｸｼｰﾄ改訂版!J184</f>
        <v>0</v>
      </c>
      <c r="G184">
        <f>取組ﾁｪｯｸｼｰﾄ改訂版!K184</f>
        <v>11</v>
      </c>
      <c r="H184" s="23">
        <f>取組ﾁｪｯｸｼｰﾄ改訂版!L184</f>
        <v>0</v>
      </c>
    </row>
    <row r="188" spans="1:8">
      <c r="A188" t="s">
        <v>209</v>
      </c>
    </row>
    <row r="189" spans="1:8">
      <c r="A189" t="s">
        <v>234</v>
      </c>
      <c r="D189" t="str">
        <f>取組ﾁｪｯｸｼｰﾄ改訂版!H189</f>
        <v/>
      </c>
      <c r="E189">
        <f>取組ﾁｪｯｸｼｰﾄ改訂版!I189</f>
        <v>0</v>
      </c>
      <c r="F189">
        <f>取組ﾁｪｯｸｼｰﾄ改訂版!J189</f>
        <v>1</v>
      </c>
      <c r="G189">
        <f>取組ﾁｪｯｸｼｰﾄ改訂版!K189</f>
        <v>5</v>
      </c>
      <c r="H189">
        <f>取組ﾁｪｯｸｼｰﾄ改訂版!L189</f>
        <v>0</v>
      </c>
    </row>
    <row r="190" spans="1:8">
      <c r="D190" t="str">
        <f>取組ﾁｪｯｸｼｰﾄ改訂版!H190</f>
        <v/>
      </c>
      <c r="E190">
        <f>取組ﾁｪｯｸｼｰﾄ改訂版!I190</f>
        <v>0</v>
      </c>
      <c r="F190">
        <f>取組ﾁｪｯｸｼｰﾄ改訂版!J190</f>
        <v>1</v>
      </c>
      <c r="G190">
        <f>取組ﾁｪｯｸｼｰﾄ改訂版!K190</f>
        <v>0</v>
      </c>
      <c r="H190">
        <f>取組ﾁｪｯｸｼｰﾄ改訂版!L190</f>
        <v>0</v>
      </c>
    </row>
    <row r="191" spans="1:8">
      <c r="D191" t="str">
        <f>取組ﾁｪｯｸｼｰﾄ改訂版!H191</f>
        <v/>
      </c>
      <c r="E191">
        <f>取組ﾁｪｯｸｼｰﾄ改訂版!I191</f>
        <v>0</v>
      </c>
      <c r="F191">
        <f>取組ﾁｪｯｸｼｰﾄ改訂版!J191</f>
        <v>1</v>
      </c>
      <c r="G191">
        <f>取組ﾁｪｯｸｼｰﾄ改訂版!K191</f>
        <v>0</v>
      </c>
      <c r="H191">
        <f>取組ﾁｪｯｸｼｰﾄ改訂版!L191</f>
        <v>0</v>
      </c>
    </row>
    <row r="192" spans="1:8">
      <c r="D192" t="str">
        <f>取組ﾁｪｯｸｼｰﾄ改訂版!H192</f>
        <v/>
      </c>
      <c r="E192">
        <f>取組ﾁｪｯｸｼｰﾄ改訂版!I192</f>
        <v>0</v>
      </c>
      <c r="F192">
        <f>取組ﾁｪｯｸｼｰﾄ改訂版!J192</f>
        <v>1</v>
      </c>
      <c r="G192">
        <f>取組ﾁｪｯｸｼｰﾄ改訂版!K192</f>
        <v>0</v>
      </c>
      <c r="H192">
        <f>取組ﾁｪｯｸｼｰﾄ改訂版!L192</f>
        <v>0</v>
      </c>
    </row>
    <row r="193" spans="1:8">
      <c r="D193" t="str">
        <f>取組ﾁｪｯｸｼｰﾄ改訂版!H193</f>
        <v/>
      </c>
      <c r="E193">
        <f>取組ﾁｪｯｸｼｰﾄ改訂版!I193</f>
        <v>0</v>
      </c>
      <c r="F193">
        <f>取組ﾁｪｯｸｼｰﾄ改訂版!J193</f>
        <v>1</v>
      </c>
      <c r="G193">
        <f>取組ﾁｪｯｸｼｰﾄ改訂版!K193</f>
        <v>0</v>
      </c>
      <c r="H193">
        <f>取組ﾁｪｯｸｼｰﾄ改訂版!L193</f>
        <v>0</v>
      </c>
    </row>
    <row r="194" spans="1:8">
      <c r="D194" t="str">
        <f>取組ﾁｪｯｸｼｰﾄ改訂版!H194</f>
        <v/>
      </c>
      <c r="E194">
        <f>取組ﾁｪｯｸｼｰﾄ改訂版!I194</f>
        <v>0</v>
      </c>
      <c r="F194">
        <f>取組ﾁｪｯｸｼｰﾄ改訂版!J194</f>
        <v>0</v>
      </c>
      <c r="G194">
        <f>取組ﾁｪｯｸｼｰﾄ改訂版!K194</f>
        <v>0</v>
      </c>
      <c r="H194">
        <f>取組ﾁｪｯｸｼｰﾄ改訂版!L194</f>
        <v>0</v>
      </c>
    </row>
    <row r="195" spans="1:8">
      <c r="A195" t="s">
        <v>235</v>
      </c>
      <c r="D195" t="str">
        <f>取組ﾁｪｯｸｼｰﾄ改訂版!H195</f>
        <v/>
      </c>
      <c r="E195">
        <f>取組ﾁｪｯｸｼｰﾄ改訂版!I195</f>
        <v>0</v>
      </c>
      <c r="F195">
        <f>取組ﾁｪｯｸｼｰﾄ改訂版!J195</f>
        <v>1</v>
      </c>
      <c r="G195">
        <f>取組ﾁｪｯｸｼｰﾄ改訂版!K195</f>
        <v>2</v>
      </c>
      <c r="H195">
        <f>取組ﾁｪｯｸｼｰﾄ改訂版!L195</f>
        <v>0</v>
      </c>
    </row>
    <row r="196" spans="1:8">
      <c r="D196" t="str">
        <f>取組ﾁｪｯｸｼｰﾄ改訂版!H196</f>
        <v/>
      </c>
      <c r="E196">
        <f>取組ﾁｪｯｸｼｰﾄ改訂版!I196</f>
        <v>0</v>
      </c>
      <c r="F196">
        <f>取組ﾁｪｯｸｼｰﾄ改訂版!J196</f>
        <v>1</v>
      </c>
      <c r="G196">
        <f>取組ﾁｪｯｸｼｰﾄ改訂版!K196</f>
        <v>0</v>
      </c>
      <c r="H196">
        <f>取組ﾁｪｯｸｼｰﾄ改訂版!L196</f>
        <v>0</v>
      </c>
    </row>
    <row r="197" spans="1:8">
      <c r="D197" t="str">
        <f>取組ﾁｪｯｸｼｰﾄ改訂版!H197</f>
        <v/>
      </c>
      <c r="E197">
        <f>取組ﾁｪｯｸｼｰﾄ改訂版!I197</f>
        <v>0</v>
      </c>
      <c r="F197">
        <f>取組ﾁｪｯｸｼｰﾄ改訂版!J197</f>
        <v>0</v>
      </c>
      <c r="G197">
        <f>取組ﾁｪｯｸｼｰﾄ改訂版!K197</f>
        <v>0</v>
      </c>
      <c r="H197">
        <f>取組ﾁｪｯｸｼｰﾄ改訂版!L197</f>
        <v>0</v>
      </c>
    </row>
    <row r="198" spans="1:8">
      <c r="A198" t="s">
        <v>236</v>
      </c>
      <c r="D198" t="str">
        <f>取組ﾁｪｯｸｼｰﾄ改訂版!H198</f>
        <v/>
      </c>
      <c r="E198">
        <f>取組ﾁｪｯｸｼｰﾄ改訂版!I198</f>
        <v>0</v>
      </c>
      <c r="F198">
        <f>取組ﾁｪｯｸｼｰﾄ改訂版!J198</f>
        <v>1</v>
      </c>
      <c r="G198">
        <f>取組ﾁｪｯｸｼｰﾄ改訂版!K198</f>
        <v>1</v>
      </c>
      <c r="H198">
        <f>取組ﾁｪｯｸｼｰﾄ改訂版!L198</f>
        <v>0</v>
      </c>
    </row>
    <row r="199" spans="1:8">
      <c r="D199" t="str">
        <f>取組ﾁｪｯｸｼｰﾄ改訂版!H199</f>
        <v/>
      </c>
      <c r="E199">
        <f>取組ﾁｪｯｸｼｰﾄ改訂版!I199</f>
        <v>0</v>
      </c>
      <c r="F199">
        <f>取組ﾁｪｯｸｼｰﾄ改訂版!J199</f>
        <v>0</v>
      </c>
      <c r="G199">
        <f>取組ﾁｪｯｸｼｰﾄ改訂版!K199</f>
        <v>0</v>
      </c>
      <c r="H199">
        <f>取組ﾁｪｯｸｼｰﾄ改訂版!L199</f>
        <v>0</v>
      </c>
    </row>
    <row r="200" spans="1:8">
      <c r="A200" t="s">
        <v>237</v>
      </c>
      <c r="D200" t="str">
        <f>取組ﾁｪｯｸｼｰﾄ改訂版!H200</f>
        <v/>
      </c>
      <c r="E200">
        <f>取組ﾁｪｯｸｼｰﾄ改訂版!I200</f>
        <v>0</v>
      </c>
      <c r="F200">
        <f>取組ﾁｪｯｸｼｰﾄ改訂版!J200</f>
        <v>1</v>
      </c>
      <c r="G200">
        <f>取組ﾁｪｯｸｼｰﾄ改訂版!K200</f>
        <v>4</v>
      </c>
      <c r="H200">
        <f>取組ﾁｪｯｸｼｰﾄ改訂版!L200</f>
        <v>0</v>
      </c>
    </row>
    <row r="201" spans="1:8">
      <c r="D201" t="str">
        <f>取組ﾁｪｯｸｼｰﾄ改訂版!H201</f>
        <v/>
      </c>
      <c r="E201">
        <f>取組ﾁｪｯｸｼｰﾄ改訂版!I201</f>
        <v>0</v>
      </c>
      <c r="F201">
        <f>取組ﾁｪｯｸｼｰﾄ改訂版!J201</f>
        <v>1</v>
      </c>
      <c r="G201">
        <f>取組ﾁｪｯｸｼｰﾄ改訂版!K201</f>
        <v>0</v>
      </c>
      <c r="H201">
        <f>取組ﾁｪｯｸｼｰﾄ改訂版!L201</f>
        <v>0</v>
      </c>
    </row>
    <row r="202" spans="1:8">
      <c r="D202" t="str">
        <f>取組ﾁｪｯｸｼｰﾄ改訂版!H203</f>
        <v/>
      </c>
      <c r="E202">
        <f>取組ﾁｪｯｸｼｰﾄ改訂版!I203</f>
        <v>0</v>
      </c>
      <c r="F202">
        <f>取組ﾁｪｯｸｼｰﾄ改訂版!J203</f>
        <v>1</v>
      </c>
      <c r="G202">
        <f>取組ﾁｪｯｸｼｰﾄ改訂版!K203</f>
        <v>0</v>
      </c>
      <c r="H202">
        <f>取組ﾁｪｯｸｼｰﾄ改訂版!L203</f>
        <v>0</v>
      </c>
    </row>
    <row r="203" spans="1:8">
      <c r="D203" t="str">
        <f>取組ﾁｪｯｸｼｰﾄ改訂版!H204</f>
        <v/>
      </c>
      <c r="E203">
        <f>取組ﾁｪｯｸｼｰﾄ改訂版!I204</f>
        <v>0</v>
      </c>
      <c r="F203">
        <f>取組ﾁｪｯｸｼｰﾄ改訂版!J204</f>
        <v>0</v>
      </c>
      <c r="G203">
        <f>取組ﾁｪｯｸｼｰﾄ改訂版!K204</f>
        <v>0</v>
      </c>
      <c r="H203">
        <f>取組ﾁｪｯｸｼｰﾄ改訂版!L204</f>
        <v>0</v>
      </c>
    </row>
    <row r="204" spans="1:8">
      <c r="A204" t="s">
        <v>238</v>
      </c>
      <c r="D204" t="str">
        <f>取組ﾁｪｯｸｼｰﾄ改訂版!H205</f>
        <v/>
      </c>
      <c r="E204">
        <f>取組ﾁｪｯｸｼｰﾄ改訂版!I205</f>
        <v>0</v>
      </c>
      <c r="F204">
        <f>取組ﾁｪｯｸｼｰﾄ改訂版!J205</f>
        <v>1</v>
      </c>
      <c r="G204">
        <f>取組ﾁｪｯｸｼｰﾄ改訂版!K205</f>
        <v>5</v>
      </c>
      <c r="H204">
        <f>取組ﾁｪｯｸｼｰﾄ改訂版!L205</f>
        <v>0</v>
      </c>
    </row>
    <row r="205" spans="1:8">
      <c r="D205" t="str">
        <f>取組ﾁｪｯｸｼｰﾄ改訂版!H206</f>
        <v/>
      </c>
      <c r="E205">
        <f>取組ﾁｪｯｸｼｰﾄ改訂版!I206</f>
        <v>0</v>
      </c>
      <c r="F205">
        <f>取組ﾁｪｯｸｼｰﾄ改訂版!J206</f>
        <v>1</v>
      </c>
      <c r="G205">
        <f>取組ﾁｪｯｸｼｰﾄ改訂版!K206</f>
        <v>0</v>
      </c>
      <c r="H205">
        <f>取組ﾁｪｯｸｼｰﾄ改訂版!L206</f>
        <v>0</v>
      </c>
    </row>
    <row r="206" spans="1:8">
      <c r="D206" t="str">
        <f>取組ﾁｪｯｸｼｰﾄ改訂版!H207</f>
        <v/>
      </c>
      <c r="E206">
        <f>取組ﾁｪｯｸｼｰﾄ改訂版!I207</f>
        <v>0</v>
      </c>
      <c r="F206">
        <f>取組ﾁｪｯｸｼｰﾄ改訂版!J207</f>
        <v>1</v>
      </c>
      <c r="G206">
        <f>取組ﾁｪｯｸｼｰﾄ改訂版!K207</f>
        <v>0</v>
      </c>
      <c r="H206">
        <f>取組ﾁｪｯｸｼｰﾄ改訂版!L207</f>
        <v>0</v>
      </c>
    </row>
    <row r="207" spans="1:8">
      <c r="D207" t="str">
        <f>取組ﾁｪｯｸｼｰﾄ改訂版!H208</f>
        <v/>
      </c>
      <c r="E207">
        <f>取組ﾁｪｯｸｼｰﾄ改訂版!I208</f>
        <v>0</v>
      </c>
      <c r="F207">
        <f>取組ﾁｪｯｸｼｰﾄ改訂版!J208</f>
        <v>1</v>
      </c>
      <c r="G207">
        <f>取組ﾁｪｯｸｼｰﾄ改訂版!K208</f>
        <v>0</v>
      </c>
      <c r="H207">
        <f>取組ﾁｪｯｸｼｰﾄ改訂版!L208</f>
        <v>0</v>
      </c>
    </row>
    <row r="208" spans="1:8">
      <c r="D208" t="str">
        <f>取組ﾁｪｯｸｼｰﾄ改訂版!H209</f>
        <v/>
      </c>
      <c r="E208">
        <f>取組ﾁｪｯｸｼｰﾄ改訂版!I209</f>
        <v>0</v>
      </c>
      <c r="F208">
        <f>取組ﾁｪｯｸｼｰﾄ改訂版!J209</f>
        <v>1</v>
      </c>
      <c r="G208">
        <f>取組ﾁｪｯｸｼｰﾄ改訂版!K209</f>
        <v>0</v>
      </c>
      <c r="H208">
        <f>取組ﾁｪｯｸｼｰﾄ改訂版!L209</f>
        <v>0</v>
      </c>
    </row>
    <row r="209" spans="1:8">
      <c r="D209" t="str">
        <f>取組ﾁｪｯｸｼｰﾄ改訂版!H210</f>
        <v/>
      </c>
      <c r="E209">
        <f>取組ﾁｪｯｸｼｰﾄ改訂版!I210</f>
        <v>0</v>
      </c>
      <c r="F209">
        <f>取組ﾁｪｯｸｼｰﾄ改訂版!J210</f>
        <v>0</v>
      </c>
      <c r="G209">
        <f>取組ﾁｪｯｸｼｰﾄ改訂版!K210</f>
        <v>0</v>
      </c>
      <c r="H209">
        <f>取組ﾁｪｯｸｼｰﾄ改訂版!L210</f>
        <v>0</v>
      </c>
    </row>
    <row r="210" spans="1:8">
      <c r="A210" t="s">
        <v>239</v>
      </c>
      <c r="D210" t="str">
        <f>取組ﾁｪｯｸｼｰﾄ改訂版!H211</f>
        <v/>
      </c>
      <c r="E210">
        <f>取組ﾁｪｯｸｼｰﾄ改訂版!I211</f>
        <v>0</v>
      </c>
      <c r="F210">
        <f>取組ﾁｪｯｸｼｰﾄ改訂版!J211</f>
        <v>1</v>
      </c>
      <c r="G210">
        <f>取組ﾁｪｯｸｼｰﾄ改訂版!K211</f>
        <v>2</v>
      </c>
      <c r="H210">
        <f>取組ﾁｪｯｸｼｰﾄ改訂版!L211</f>
        <v>0</v>
      </c>
    </row>
    <row r="211" spans="1:8">
      <c r="D211" t="str">
        <f>取組ﾁｪｯｸｼｰﾄ改訂版!H212</f>
        <v/>
      </c>
      <c r="E211">
        <f>取組ﾁｪｯｸｼｰﾄ改訂版!I212</f>
        <v>0</v>
      </c>
      <c r="F211">
        <f>取組ﾁｪｯｸｼｰﾄ改訂版!J212</f>
        <v>1</v>
      </c>
      <c r="G211">
        <f>取組ﾁｪｯｸｼｰﾄ改訂版!K212</f>
        <v>0</v>
      </c>
      <c r="H211">
        <f>取組ﾁｪｯｸｼｰﾄ改訂版!L212</f>
        <v>0</v>
      </c>
    </row>
    <row r="212" spans="1:8">
      <c r="D212" t="str">
        <f>取組ﾁｪｯｸｼｰﾄ改訂版!H213</f>
        <v/>
      </c>
      <c r="E212">
        <f>取組ﾁｪｯｸｼｰﾄ改訂版!I213</f>
        <v>0</v>
      </c>
      <c r="F212">
        <f>取組ﾁｪｯｸｼｰﾄ改訂版!J213</f>
        <v>0</v>
      </c>
      <c r="G212">
        <f>取組ﾁｪｯｸｼｰﾄ改訂版!K213</f>
        <v>0</v>
      </c>
      <c r="H212">
        <f>取組ﾁｪｯｸｼｰﾄ改訂版!L213</f>
        <v>0</v>
      </c>
    </row>
    <row r="213" spans="1:8">
      <c r="A213" t="s">
        <v>240</v>
      </c>
      <c r="D213" t="str">
        <f>取組ﾁｪｯｸｼｰﾄ改訂版!H214</f>
        <v/>
      </c>
      <c r="E213">
        <f>取組ﾁｪｯｸｼｰﾄ改訂版!I214</f>
        <v>0</v>
      </c>
      <c r="F213">
        <f>取組ﾁｪｯｸｼｰﾄ改訂版!J214</f>
        <v>1</v>
      </c>
      <c r="G213">
        <f>取組ﾁｪｯｸｼｰﾄ改訂版!K214</f>
        <v>2</v>
      </c>
      <c r="H213">
        <f>取組ﾁｪｯｸｼｰﾄ改訂版!L214</f>
        <v>0</v>
      </c>
    </row>
    <row r="214" spans="1:8">
      <c r="D214" t="str">
        <f>取組ﾁｪｯｸｼｰﾄ改訂版!H215</f>
        <v/>
      </c>
      <c r="E214">
        <f>取組ﾁｪｯｸｼｰﾄ改訂版!I215</f>
        <v>0</v>
      </c>
      <c r="F214">
        <f>取組ﾁｪｯｸｼｰﾄ改訂版!J215</f>
        <v>1</v>
      </c>
      <c r="G214">
        <f>取組ﾁｪｯｸｼｰﾄ改訂版!K215</f>
        <v>0</v>
      </c>
      <c r="H214">
        <f>取組ﾁｪｯｸｼｰﾄ改訂版!L215</f>
        <v>0</v>
      </c>
    </row>
    <row r="215" spans="1:8">
      <c r="D215" t="str">
        <f>取組ﾁｪｯｸｼｰﾄ改訂版!H216</f>
        <v/>
      </c>
      <c r="E215">
        <f>取組ﾁｪｯｸｼｰﾄ改訂版!I216</f>
        <v>0</v>
      </c>
      <c r="F215">
        <f>取組ﾁｪｯｸｼｰﾄ改訂版!J216</f>
        <v>0</v>
      </c>
      <c r="G215">
        <f>取組ﾁｪｯｸｼｰﾄ改訂版!K216</f>
        <v>0</v>
      </c>
      <c r="H215">
        <f>取組ﾁｪｯｸｼｰﾄ改訂版!L216</f>
        <v>0</v>
      </c>
    </row>
    <row r="216" spans="1:8">
      <c r="A216" t="s">
        <v>241</v>
      </c>
      <c r="D216" t="str">
        <f>取組ﾁｪｯｸｼｰﾄ改訂版!H217</f>
        <v/>
      </c>
      <c r="E216">
        <f>取組ﾁｪｯｸｼｰﾄ改訂版!I217</f>
        <v>0</v>
      </c>
      <c r="F216">
        <f>取組ﾁｪｯｸｼｰﾄ改訂版!J217</f>
        <v>1</v>
      </c>
      <c r="G216">
        <f>取組ﾁｪｯｸｼｰﾄ改訂版!K217</f>
        <v>4</v>
      </c>
      <c r="H216">
        <f>取組ﾁｪｯｸｼｰﾄ改訂版!L217</f>
        <v>0</v>
      </c>
    </row>
    <row r="217" spans="1:8">
      <c r="D217" t="str">
        <f>取組ﾁｪｯｸｼｰﾄ改訂版!H218</f>
        <v/>
      </c>
      <c r="E217">
        <f>取組ﾁｪｯｸｼｰﾄ改訂版!I218</f>
        <v>0</v>
      </c>
      <c r="F217">
        <f>取組ﾁｪｯｸｼｰﾄ改訂版!J218</f>
        <v>1</v>
      </c>
      <c r="G217">
        <f>取組ﾁｪｯｸｼｰﾄ改訂版!K218</f>
        <v>0</v>
      </c>
      <c r="H217">
        <f>取組ﾁｪｯｸｼｰﾄ改訂版!L218</f>
        <v>0</v>
      </c>
    </row>
    <row r="218" spans="1:8">
      <c r="D218" t="str">
        <f>取組ﾁｪｯｸｼｰﾄ改訂版!H219</f>
        <v/>
      </c>
      <c r="E218">
        <f>取組ﾁｪｯｸｼｰﾄ改訂版!I219</f>
        <v>0</v>
      </c>
      <c r="F218">
        <f>取組ﾁｪｯｸｼｰﾄ改訂版!J219</f>
        <v>1</v>
      </c>
      <c r="G218">
        <f>取組ﾁｪｯｸｼｰﾄ改訂版!K219</f>
        <v>0</v>
      </c>
      <c r="H218">
        <f>取組ﾁｪｯｸｼｰﾄ改訂版!L219</f>
        <v>0</v>
      </c>
    </row>
    <row r="219" spans="1:8">
      <c r="D219" t="str">
        <f>取組ﾁｪｯｸｼｰﾄ改訂版!H220</f>
        <v/>
      </c>
      <c r="E219">
        <f>取組ﾁｪｯｸｼｰﾄ改訂版!I220</f>
        <v>0</v>
      </c>
      <c r="F219">
        <f>取組ﾁｪｯｸｼｰﾄ改訂版!J220</f>
        <v>1</v>
      </c>
      <c r="G219">
        <f>取組ﾁｪｯｸｼｰﾄ改訂版!K220</f>
        <v>0</v>
      </c>
      <c r="H219">
        <f>取組ﾁｪｯｸｼｰﾄ改訂版!L220</f>
        <v>0</v>
      </c>
    </row>
    <row r="220" spans="1:8">
      <c r="D220">
        <f>取組ﾁｪｯｸｼｰﾄ改訂版!H221</f>
        <v>0</v>
      </c>
      <c r="E220">
        <f>取組ﾁｪｯｸｼｰﾄ改訂版!I221</f>
        <v>0</v>
      </c>
      <c r="F220">
        <f>取組ﾁｪｯｸｼｰﾄ改訂版!J221</f>
        <v>0</v>
      </c>
      <c r="G220">
        <f>取組ﾁｪｯｸｼｰﾄ改訂版!K221</f>
        <v>25</v>
      </c>
      <c r="H220" s="23">
        <f>取組ﾁｪｯｸｼｰﾄ改訂版!L221</f>
        <v>0</v>
      </c>
    </row>
    <row r="224" spans="1:8">
      <c r="A224" t="s">
        <v>210</v>
      </c>
    </row>
    <row r="225" spans="1:8">
      <c r="A225" t="s">
        <v>242</v>
      </c>
      <c r="D225" t="str">
        <f>取組ﾁｪｯｸｼｰﾄ改訂版!H226</f>
        <v/>
      </c>
      <c r="E225">
        <f>取組ﾁｪｯｸｼｰﾄ改訂版!I226</f>
        <v>0</v>
      </c>
      <c r="F225">
        <f>取組ﾁｪｯｸｼｰﾄ改訂版!J226</f>
        <v>1</v>
      </c>
      <c r="G225">
        <f>取組ﾁｪｯｸｼｰﾄ改訂版!K226</f>
        <v>3</v>
      </c>
      <c r="H225">
        <f>取組ﾁｪｯｸｼｰﾄ改訂版!L226</f>
        <v>0</v>
      </c>
    </row>
    <row r="226" spans="1:8">
      <c r="D226" t="str">
        <f>取組ﾁｪｯｸｼｰﾄ改訂版!H227</f>
        <v/>
      </c>
      <c r="E226">
        <f>取組ﾁｪｯｸｼｰﾄ改訂版!I227</f>
        <v>0</v>
      </c>
      <c r="F226">
        <f>取組ﾁｪｯｸｼｰﾄ改訂版!J227</f>
        <v>1</v>
      </c>
      <c r="G226">
        <f>取組ﾁｪｯｸｼｰﾄ改訂版!K227</f>
        <v>0</v>
      </c>
      <c r="H226">
        <f>取組ﾁｪｯｸｼｰﾄ改訂版!L227</f>
        <v>0</v>
      </c>
    </row>
    <row r="227" spans="1:8">
      <c r="D227" t="str">
        <f>取組ﾁｪｯｸｼｰﾄ改訂版!H228</f>
        <v/>
      </c>
      <c r="E227">
        <f>取組ﾁｪｯｸｼｰﾄ改訂版!I228</f>
        <v>0</v>
      </c>
      <c r="F227">
        <f>取組ﾁｪｯｸｼｰﾄ改訂版!J228</f>
        <v>1</v>
      </c>
      <c r="G227">
        <f>取組ﾁｪｯｸｼｰﾄ改訂版!K228</f>
        <v>0</v>
      </c>
      <c r="H227">
        <f>取組ﾁｪｯｸｼｰﾄ改訂版!L228</f>
        <v>0</v>
      </c>
    </row>
    <row r="228" spans="1:8">
      <c r="D228" t="str">
        <f>取組ﾁｪｯｸｼｰﾄ改訂版!H229</f>
        <v/>
      </c>
      <c r="E228">
        <f>取組ﾁｪｯｸｼｰﾄ改訂版!I229</f>
        <v>0</v>
      </c>
      <c r="F228">
        <f>取組ﾁｪｯｸｼｰﾄ改訂版!J229</f>
        <v>0</v>
      </c>
      <c r="G228">
        <f>取組ﾁｪｯｸｼｰﾄ改訂版!K229</f>
        <v>0</v>
      </c>
      <c r="H228">
        <f>取組ﾁｪｯｸｼｰﾄ改訂版!L229</f>
        <v>0</v>
      </c>
    </row>
    <row r="229" spans="1:8">
      <c r="A229" t="s">
        <v>243</v>
      </c>
      <c r="D229" t="str">
        <f>取組ﾁｪｯｸｼｰﾄ改訂版!H230</f>
        <v/>
      </c>
      <c r="E229">
        <f>取組ﾁｪｯｸｼｰﾄ改訂版!I230</f>
        <v>0</v>
      </c>
      <c r="F229">
        <f>取組ﾁｪｯｸｼｰﾄ改訂版!J230</f>
        <v>1</v>
      </c>
      <c r="G229">
        <f>取組ﾁｪｯｸｼｰﾄ改訂版!K230</f>
        <v>1</v>
      </c>
      <c r="H229">
        <f>取組ﾁｪｯｸｼｰﾄ改訂版!L230</f>
        <v>0</v>
      </c>
    </row>
    <row r="230" spans="1:8">
      <c r="D230" t="str">
        <f>取組ﾁｪｯｸｼｰﾄ改訂版!H231</f>
        <v/>
      </c>
      <c r="E230">
        <f>取組ﾁｪｯｸｼｰﾄ改訂版!I231</f>
        <v>0</v>
      </c>
      <c r="F230">
        <f>取組ﾁｪｯｸｼｰﾄ改訂版!J231</f>
        <v>0</v>
      </c>
      <c r="G230">
        <f>取組ﾁｪｯｸｼｰﾄ改訂版!K231</f>
        <v>0</v>
      </c>
      <c r="H230">
        <f>取組ﾁｪｯｸｼｰﾄ改訂版!L231</f>
        <v>0</v>
      </c>
    </row>
    <row r="231" spans="1:8">
      <c r="A231" t="s">
        <v>191</v>
      </c>
      <c r="D231" t="str">
        <f>取組ﾁｪｯｸｼｰﾄ改訂版!H232</f>
        <v/>
      </c>
      <c r="E231">
        <f>取組ﾁｪｯｸｼｰﾄ改訂版!I232</f>
        <v>0</v>
      </c>
      <c r="F231">
        <f>取組ﾁｪｯｸｼｰﾄ改訂版!J232</f>
        <v>1</v>
      </c>
      <c r="G231">
        <f>取組ﾁｪｯｸｼｰﾄ改訂版!K232</f>
        <v>5</v>
      </c>
      <c r="H231">
        <f>取組ﾁｪｯｸｼｰﾄ改訂版!L232</f>
        <v>0</v>
      </c>
    </row>
    <row r="232" spans="1:8">
      <c r="D232" t="str">
        <f>取組ﾁｪｯｸｼｰﾄ改訂版!H233</f>
        <v/>
      </c>
      <c r="E232">
        <f>取組ﾁｪｯｸｼｰﾄ改訂版!I233</f>
        <v>0</v>
      </c>
      <c r="F232">
        <f>取組ﾁｪｯｸｼｰﾄ改訂版!J233</f>
        <v>1</v>
      </c>
      <c r="G232">
        <f>取組ﾁｪｯｸｼｰﾄ改訂版!K233</f>
        <v>0</v>
      </c>
      <c r="H232">
        <f>取組ﾁｪｯｸｼｰﾄ改訂版!L233</f>
        <v>0</v>
      </c>
    </row>
    <row r="233" spans="1:8">
      <c r="D233" t="str">
        <f>取組ﾁｪｯｸｼｰﾄ改訂版!H234</f>
        <v/>
      </c>
      <c r="E233">
        <f>取組ﾁｪｯｸｼｰﾄ改訂版!I234</f>
        <v>0</v>
      </c>
      <c r="F233">
        <f>取組ﾁｪｯｸｼｰﾄ改訂版!J234</f>
        <v>1</v>
      </c>
      <c r="G233">
        <f>取組ﾁｪｯｸｼｰﾄ改訂版!K234</f>
        <v>0</v>
      </c>
      <c r="H233">
        <f>取組ﾁｪｯｸｼｰﾄ改訂版!L234</f>
        <v>0</v>
      </c>
    </row>
    <row r="234" spans="1:8">
      <c r="D234" t="str">
        <f>取組ﾁｪｯｸｼｰﾄ改訂版!H235</f>
        <v/>
      </c>
      <c r="E234">
        <f>取組ﾁｪｯｸｼｰﾄ改訂版!I235</f>
        <v>0</v>
      </c>
      <c r="F234">
        <f>取組ﾁｪｯｸｼｰﾄ改訂版!J235</f>
        <v>1</v>
      </c>
      <c r="G234">
        <f>取組ﾁｪｯｸｼｰﾄ改訂版!K235</f>
        <v>0</v>
      </c>
      <c r="H234">
        <f>取組ﾁｪｯｸｼｰﾄ改訂版!L235</f>
        <v>0</v>
      </c>
    </row>
    <row r="235" spans="1:8">
      <c r="D235" t="str">
        <f>取組ﾁｪｯｸｼｰﾄ改訂版!H236</f>
        <v/>
      </c>
      <c r="E235">
        <f>取組ﾁｪｯｸｼｰﾄ改訂版!I236</f>
        <v>0</v>
      </c>
      <c r="F235">
        <f>取組ﾁｪｯｸｼｰﾄ改訂版!J236</f>
        <v>1</v>
      </c>
      <c r="G235">
        <f>取組ﾁｪｯｸｼｰﾄ改訂版!K236</f>
        <v>0</v>
      </c>
      <c r="H235">
        <f>取組ﾁｪｯｸｼｰﾄ改訂版!L236</f>
        <v>0</v>
      </c>
    </row>
    <row r="236" spans="1:8">
      <c r="D236" t="str">
        <f>取組ﾁｪｯｸｼｰﾄ改訂版!H237</f>
        <v/>
      </c>
      <c r="E236">
        <f>取組ﾁｪｯｸｼｰﾄ改訂版!I237</f>
        <v>0</v>
      </c>
      <c r="F236">
        <f>取組ﾁｪｯｸｼｰﾄ改訂版!J237</f>
        <v>0</v>
      </c>
      <c r="G236">
        <f>取組ﾁｪｯｸｼｰﾄ改訂版!K237</f>
        <v>0</v>
      </c>
      <c r="H236">
        <f>取組ﾁｪｯｸｼｰﾄ改訂版!L237</f>
        <v>0</v>
      </c>
    </row>
    <row r="237" spans="1:8">
      <c r="A237" t="s">
        <v>244</v>
      </c>
      <c r="D237" t="str">
        <f>取組ﾁｪｯｸｼｰﾄ改訂版!H238</f>
        <v/>
      </c>
      <c r="E237">
        <f>取組ﾁｪｯｸｼｰﾄ改訂版!I238</f>
        <v>0</v>
      </c>
      <c r="F237">
        <f>取組ﾁｪｯｸｼｰﾄ改訂版!J238</f>
        <v>1</v>
      </c>
      <c r="G237">
        <f>取組ﾁｪｯｸｼｰﾄ改訂版!K238</f>
        <v>7</v>
      </c>
      <c r="H237">
        <f>取組ﾁｪｯｸｼｰﾄ改訂版!L238</f>
        <v>0</v>
      </c>
    </row>
    <row r="238" spans="1:8">
      <c r="D238" t="str">
        <f>取組ﾁｪｯｸｼｰﾄ改訂版!H239</f>
        <v/>
      </c>
      <c r="E238">
        <f>取組ﾁｪｯｸｼｰﾄ改訂版!I239</f>
        <v>0</v>
      </c>
      <c r="F238">
        <f>取組ﾁｪｯｸｼｰﾄ改訂版!J239</f>
        <v>1</v>
      </c>
      <c r="G238">
        <f>取組ﾁｪｯｸｼｰﾄ改訂版!K239</f>
        <v>0</v>
      </c>
      <c r="H238">
        <f>取組ﾁｪｯｸｼｰﾄ改訂版!L239</f>
        <v>0</v>
      </c>
    </row>
    <row r="239" spans="1:8">
      <c r="D239" t="str">
        <f>取組ﾁｪｯｸｼｰﾄ改訂版!H240</f>
        <v/>
      </c>
      <c r="E239">
        <f>取組ﾁｪｯｸｼｰﾄ改訂版!I240</f>
        <v>0</v>
      </c>
      <c r="F239">
        <f>取組ﾁｪｯｸｼｰﾄ改訂版!J240</f>
        <v>1</v>
      </c>
      <c r="G239">
        <f>取組ﾁｪｯｸｼｰﾄ改訂版!K240</f>
        <v>0</v>
      </c>
      <c r="H239">
        <f>取組ﾁｪｯｸｼｰﾄ改訂版!L240</f>
        <v>0</v>
      </c>
    </row>
    <row r="240" spans="1:8">
      <c r="D240" t="str">
        <f>取組ﾁｪｯｸｼｰﾄ改訂版!H241</f>
        <v/>
      </c>
      <c r="E240">
        <f>取組ﾁｪｯｸｼｰﾄ改訂版!I241</f>
        <v>0</v>
      </c>
      <c r="F240">
        <f>取組ﾁｪｯｸｼｰﾄ改訂版!J241</f>
        <v>1</v>
      </c>
      <c r="G240">
        <f>取組ﾁｪｯｸｼｰﾄ改訂版!K241</f>
        <v>0</v>
      </c>
      <c r="H240">
        <f>取組ﾁｪｯｸｼｰﾄ改訂版!L241</f>
        <v>0</v>
      </c>
    </row>
    <row r="241" spans="1:8">
      <c r="D241" t="str">
        <f>取組ﾁｪｯｸｼｰﾄ改訂版!H242</f>
        <v/>
      </c>
      <c r="E241">
        <f>取組ﾁｪｯｸｼｰﾄ改訂版!I242</f>
        <v>0</v>
      </c>
      <c r="F241">
        <f>取組ﾁｪｯｸｼｰﾄ改訂版!J242</f>
        <v>1</v>
      </c>
      <c r="G241">
        <f>取組ﾁｪｯｸｼｰﾄ改訂版!K242</f>
        <v>0</v>
      </c>
      <c r="H241">
        <f>取組ﾁｪｯｸｼｰﾄ改訂版!L242</f>
        <v>0</v>
      </c>
    </row>
    <row r="242" spans="1:8">
      <c r="D242" t="str">
        <f>取組ﾁｪｯｸｼｰﾄ改訂版!H243</f>
        <v/>
      </c>
      <c r="E242">
        <f>取組ﾁｪｯｸｼｰﾄ改訂版!I243</f>
        <v>0</v>
      </c>
      <c r="F242">
        <f>取組ﾁｪｯｸｼｰﾄ改訂版!J243</f>
        <v>1</v>
      </c>
      <c r="G242">
        <f>取組ﾁｪｯｸｼｰﾄ改訂版!K243</f>
        <v>0</v>
      </c>
      <c r="H242">
        <f>取組ﾁｪｯｸｼｰﾄ改訂版!L243</f>
        <v>0</v>
      </c>
    </row>
    <row r="243" spans="1:8">
      <c r="D243" t="str">
        <f>取組ﾁｪｯｸｼｰﾄ改訂版!H244</f>
        <v/>
      </c>
      <c r="E243">
        <f>取組ﾁｪｯｸｼｰﾄ改訂版!I244</f>
        <v>0</v>
      </c>
      <c r="F243">
        <f>取組ﾁｪｯｸｼｰﾄ改訂版!J244</f>
        <v>1</v>
      </c>
      <c r="G243">
        <f>取組ﾁｪｯｸｼｰﾄ改訂版!K244</f>
        <v>0</v>
      </c>
      <c r="H243">
        <f>取組ﾁｪｯｸｼｰﾄ改訂版!L244</f>
        <v>0</v>
      </c>
    </row>
    <row r="244" spans="1:8">
      <c r="D244" t="str">
        <f>取組ﾁｪｯｸｼｰﾄ改訂版!H245</f>
        <v/>
      </c>
      <c r="E244">
        <f>取組ﾁｪｯｸｼｰﾄ改訂版!I245</f>
        <v>0</v>
      </c>
      <c r="F244">
        <f>取組ﾁｪｯｸｼｰﾄ改訂版!J245</f>
        <v>0</v>
      </c>
      <c r="G244">
        <f>取組ﾁｪｯｸｼｰﾄ改訂版!K245</f>
        <v>0</v>
      </c>
      <c r="H244">
        <f>取組ﾁｪｯｸｼｰﾄ改訂版!L245</f>
        <v>0</v>
      </c>
    </row>
    <row r="245" spans="1:8">
      <c r="A245" t="s">
        <v>150</v>
      </c>
      <c r="D245" t="str">
        <f>取組ﾁｪｯｸｼｰﾄ改訂版!H246</f>
        <v/>
      </c>
      <c r="E245">
        <f>取組ﾁｪｯｸｼｰﾄ改訂版!I246</f>
        <v>0</v>
      </c>
      <c r="F245">
        <f>取組ﾁｪｯｸｼｰﾄ改訂版!J246</f>
        <v>1</v>
      </c>
      <c r="G245">
        <f>取組ﾁｪｯｸｼｰﾄ改訂版!K246</f>
        <v>7</v>
      </c>
      <c r="H245">
        <f>取組ﾁｪｯｸｼｰﾄ改訂版!L246</f>
        <v>0</v>
      </c>
    </row>
    <row r="246" spans="1:8">
      <c r="D246" t="str">
        <f>取組ﾁｪｯｸｼｰﾄ改訂版!H247</f>
        <v/>
      </c>
      <c r="E246">
        <f>取組ﾁｪｯｸｼｰﾄ改訂版!I247</f>
        <v>0</v>
      </c>
      <c r="F246">
        <f>取組ﾁｪｯｸｼｰﾄ改訂版!J247</f>
        <v>1</v>
      </c>
      <c r="G246">
        <f>取組ﾁｪｯｸｼｰﾄ改訂版!K247</f>
        <v>0</v>
      </c>
      <c r="H246">
        <f>取組ﾁｪｯｸｼｰﾄ改訂版!L247</f>
        <v>0</v>
      </c>
    </row>
    <row r="247" spans="1:8">
      <c r="D247" t="str">
        <f>取組ﾁｪｯｸｼｰﾄ改訂版!H248</f>
        <v/>
      </c>
      <c r="E247">
        <f>取組ﾁｪｯｸｼｰﾄ改訂版!I248</f>
        <v>0</v>
      </c>
      <c r="F247">
        <f>取組ﾁｪｯｸｼｰﾄ改訂版!J248</f>
        <v>1</v>
      </c>
      <c r="G247">
        <f>取組ﾁｪｯｸｼｰﾄ改訂版!K248</f>
        <v>0</v>
      </c>
      <c r="H247">
        <f>取組ﾁｪｯｸｼｰﾄ改訂版!L248</f>
        <v>0</v>
      </c>
    </row>
    <row r="248" spans="1:8">
      <c r="D248" t="str">
        <f>取組ﾁｪｯｸｼｰﾄ改訂版!H249</f>
        <v/>
      </c>
      <c r="E248">
        <f>取組ﾁｪｯｸｼｰﾄ改訂版!I249</f>
        <v>0</v>
      </c>
      <c r="F248">
        <f>取組ﾁｪｯｸｼｰﾄ改訂版!J249</f>
        <v>1</v>
      </c>
      <c r="G248">
        <f>取組ﾁｪｯｸｼｰﾄ改訂版!K249</f>
        <v>0</v>
      </c>
      <c r="H248">
        <f>取組ﾁｪｯｸｼｰﾄ改訂版!L249</f>
        <v>0</v>
      </c>
    </row>
    <row r="249" spans="1:8">
      <c r="D249" t="str">
        <f>取組ﾁｪｯｸｼｰﾄ改訂版!H250</f>
        <v/>
      </c>
      <c r="E249">
        <f>取組ﾁｪｯｸｼｰﾄ改訂版!I250</f>
        <v>0</v>
      </c>
      <c r="F249">
        <f>取組ﾁｪｯｸｼｰﾄ改訂版!J250</f>
        <v>1</v>
      </c>
      <c r="G249">
        <f>取組ﾁｪｯｸｼｰﾄ改訂版!K250</f>
        <v>0</v>
      </c>
      <c r="H249">
        <f>取組ﾁｪｯｸｼｰﾄ改訂版!L250</f>
        <v>0</v>
      </c>
    </row>
    <row r="250" spans="1:8">
      <c r="D250" t="str">
        <f>取組ﾁｪｯｸｼｰﾄ改訂版!H251</f>
        <v/>
      </c>
      <c r="E250">
        <f>取組ﾁｪｯｸｼｰﾄ改訂版!I251</f>
        <v>0</v>
      </c>
      <c r="F250">
        <f>取組ﾁｪｯｸｼｰﾄ改訂版!J251</f>
        <v>1</v>
      </c>
      <c r="G250">
        <f>取組ﾁｪｯｸｼｰﾄ改訂版!K251</f>
        <v>0</v>
      </c>
      <c r="H250">
        <f>取組ﾁｪｯｸｼｰﾄ改訂版!L251</f>
        <v>0</v>
      </c>
    </row>
    <row r="251" spans="1:8">
      <c r="D251" t="str">
        <f>取組ﾁｪｯｸｼｰﾄ改訂版!H252</f>
        <v/>
      </c>
      <c r="E251">
        <f>取組ﾁｪｯｸｼｰﾄ改訂版!I252</f>
        <v>0</v>
      </c>
      <c r="F251">
        <f>取組ﾁｪｯｸｼｰﾄ改訂版!J252</f>
        <v>1</v>
      </c>
      <c r="G251">
        <f>取組ﾁｪｯｸｼｰﾄ改訂版!K252</f>
        <v>0</v>
      </c>
      <c r="H251">
        <f>取組ﾁｪｯｸｼｰﾄ改訂版!L252</f>
        <v>0</v>
      </c>
    </row>
    <row r="252" spans="1:8">
      <c r="D252">
        <f>取組ﾁｪｯｸｼｰﾄ改訂版!H253</f>
        <v>0</v>
      </c>
      <c r="E252">
        <f>取組ﾁｪｯｸｼｰﾄ改訂版!I253</f>
        <v>0</v>
      </c>
      <c r="F252">
        <f>取組ﾁｪｯｸｼｰﾄ改訂版!J253</f>
        <v>0</v>
      </c>
      <c r="G252">
        <f>取組ﾁｪｯｸｼｰﾄ改訂版!K253</f>
        <v>23</v>
      </c>
      <c r="H252" s="23">
        <f>取組ﾁｪｯｸｼｰﾄ改訂版!L253</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7</vt:i4>
      </vt:variant>
      <vt:variant>
        <vt:lpstr>グラフ</vt:lpstr>
      </vt:variant>
      <vt:variant>
        <vt:i4>2</vt:i4>
      </vt:variant>
      <vt:variant>
        <vt:lpstr>名前付き一覧</vt:lpstr>
      </vt:variant>
      <vt:variant>
        <vt:i4>23</vt:i4>
      </vt:variant>
    </vt:vector>
  </HeadingPairs>
  <TitlesOfParts>
    <vt:vector size="32" baseType="lpstr">
      <vt:lpstr>利用方法</vt:lpstr>
      <vt:lpstr>取組ﾁｪｯｸｼｰﾄ改訂版</vt:lpstr>
      <vt:lpstr>評価表</vt:lpstr>
      <vt:lpstr>各項目グラフ</vt:lpstr>
      <vt:lpstr>SDGｓマトリクス</vt:lpstr>
      <vt:lpstr>SDGsグラフ</vt:lpstr>
      <vt:lpstr>Sheet1</vt:lpstr>
      <vt:lpstr>レーダチャート</vt:lpstr>
      <vt:lpstr>SDGsグラフ2</vt:lpstr>
      <vt:lpstr>SDGsグラフ!Print_Area</vt:lpstr>
      <vt:lpstr>SDGｓマトリクス!Print_Area</vt:lpstr>
      <vt:lpstr>各項目グラフ!Print_Area</vt:lpstr>
      <vt:lpstr>取組ﾁｪｯｸｼｰﾄ改訂版!Print_Area</vt:lpstr>
      <vt:lpstr>利用方法!Print_Area</vt:lpstr>
      <vt:lpstr>SDGｓマトリクス!項目②チェック欄</vt:lpstr>
      <vt:lpstr>項目②チェック欄</vt:lpstr>
      <vt:lpstr>SDGｓマトリクス!項目③チェック欄</vt:lpstr>
      <vt:lpstr>項目③チェック欄</vt:lpstr>
      <vt:lpstr>SDGｓマトリクス!項目⑤チェック欄</vt:lpstr>
      <vt:lpstr>項目⑤チェック欄</vt:lpstr>
      <vt:lpstr>SDGｓマトリクス!項目⑥チェック欄</vt:lpstr>
      <vt:lpstr>項目⑥チェック欄</vt:lpstr>
      <vt:lpstr>SDGｓマトリクス!項目⑦チェック欄</vt:lpstr>
      <vt:lpstr>項目⑦チェック欄</vt:lpstr>
      <vt:lpstr>SDGｓマトリクス!項目⑧チェック欄</vt:lpstr>
      <vt:lpstr>項目⑧チェック欄</vt:lpstr>
      <vt:lpstr>SDGｓマトリクス!項目⑨チェック欄</vt:lpstr>
      <vt:lpstr>項目⑨チェック欄</vt:lpstr>
      <vt:lpstr>SDGｓマトリクス!項目⑩チェック欄</vt:lpstr>
      <vt:lpstr>項目⑩チェック欄</vt:lpstr>
      <vt:lpstr>SDGｓマトリクス!項目⑫チェック欄</vt:lpstr>
      <vt:lpstr>項目⑫チェック欄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SDGｓ評価付</dc:title>
  <dc:creator>平山隆久</dc:creator>
  <cp:keywords>ver4.11</cp:keywords>
  <cp:lastModifiedBy>宮田 朋佳（温暖化対策課）</cp:lastModifiedBy>
  <cp:lastPrinted>2024-04-08T05:41:06Z</cp:lastPrinted>
  <dcterms:created xsi:type="dcterms:W3CDTF">1997-01-08T22:48:59Z</dcterms:created>
  <dcterms:modified xsi:type="dcterms:W3CDTF">2026-04-07T09:13:48Z</dcterms:modified>
  <cp:category>R56043</cp:category>
</cp:coreProperties>
</file>