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trlProps/ctrlProp1.xml" ContentType="application/vnd.ms-excel.controlproperties+xml"/>
  <Override PartName="/xl/comments13.xml" ContentType="application/vnd.openxmlformats-officedocument.spreadsheetml.comments+xml"/>
  <Override PartName="/xl/drawings/drawing15.xml" ContentType="application/vnd.openxmlformats-officedocument.drawing+xml"/>
  <Override PartName="/xl/ctrlProps/ctrlProp2.xml" ContentType="application/vnd.ms-excel.controlproperties+xml"/>
  <Override PartName="/xl/comments14.xml" ContentType="application/vnd.openxmlformats-officedocument.spreadsheetml.comments+xml"/>
  <Override PartName="/xl/drawings/drawing16.xml" ContentType="application/vnd.openxmlformats-officedocument.drawing+xml"/>
  <Override PartName="/xl/ctrlProps/ctrlProp3.xml" ContentType="application/vnd.ms-excel.controlproperties+xml"/>
  <Override PartName="/xl/comments15.xml" ContentType="application/vnd.openxmlformats-officedocument.spreadsheetml.comments+xml"/>
  <Override PartName="/xl/drawings/drawing17.xml" ContentType="application/vnd.openxmlformats-officedocument.drawing+xml"/>
  <Override PartName="/xl/ctrlProps/ctrlProp4.xml" ContentType="application/vnd.ms-excel.controlproperties+xml"/>
  <Override PartName="/xl/comments16.xml" ContentType="application/vnd.openxmlformats-officedocument.spreadsheetml.comments+xml"/>
  <Override PartName="/xl/drawings/drawing18.xml" ContentType="application/vnd.openxmlformats-officedocument.drawing+xml"/>
  <Override PartName="/xl/ctrlProps/ctrlProp5.xml" ContentType="application/vnd.ms-excel.controlproperties+xml"/>
  <Override PartName="/xl/comments17.xml" ContentType="application/vnd.openxmlformats-officedocument.spreadsheetml.comments+xml"/>
  <Override PartName="/xl/drawings/drawing19.xml" ContentType="application/vnd.openxmlformats-officedocument.drawing+xml"/>
  <Override PartName="/xl/ctrlProps/ctrlProp6.xml" ContentType="application/vnd.ms-excel.controlproperties+xml"/>
  <Override PartName="/xl/comments18.xml" ContentType="application/vnd.openxmlformats-officedocument.spreadsheetml.comments+xml"/>
  <Override PartName="/xl/drawings/drawing20.xml" ContentType="application/vnd.openxmlformats-officedocument.drawing+xml"/>
  <Override PartName="/xl/ctrlProps/ctrlProp7.xml" ContentType="application/vnd.ms-excel.controlproperties+xml"/>
  <Override PartName="/xl/comments19.xml" ContentType="application/vnd.openxmlformats-officedocument.spreadsheetml.comments+xml"/>
  <Override PartName="/xl/drawings/drawing21.xml" ContentType="application/vnd.openxmlformats-officedocument.drawing+xml"/>
  <Override PartName="/xl/ctrlProps/ctrlProp8.xml" ContentType="application/vnd.ms-excel.controlproperties+xml"/>
  <Override PartName="/xl/comments20.xml" ContentType="application/vnd.openxmlformats-officedocument.spreadsheetml.comments+xml"/>
  <Override PartName="/xl/drawings/drawing22.xml" ContentType="application/vnd.openxmlformats-officedocument.drawing+xml"/>
  <Override PartName="/xl/ctrlProps/ctrlProp9.xml" ContentType="application/vnd.ms-excel.controlproperties+xml"/>
  <Override PartName="/xl/comments21.xml" ContentType="application/vnd.openxmlformats-officedocument.spreadsheetml.comments+xml"/>
  <Override PartName="/xl/drawings/drawing23.xml" ContentType="application/vnd.openxmlformats-officedocument.drawing+xml"/>
  <Override PartName="/xl/ctrlProps/ctrlProp10.xml" ContentType="application/vnd.ms-excel.controlproperties+xml"/>
  <Override PartName="/xl/comments22.xml" ContentType="application/vnd.openxmlformats-officedocument.spreadsheetml.comments+xml"/>
  <Override PartName="/xl/drawings/drawing24.xml" ContentType="application/vnd.openxmlformats-officedocument.drawing+xml"/>
  <Override PartName="/xl/ctrlProps/ctrlProp11.xml" ContentType="application/vnd.ms-excel.controlproperties+xml"/>
  <Override PartName="/xl/comments23.xml" ContentType="application/vnd.openxmlformats-officedocument.spreadsheetml.comments+xml"/>
  <Override PartName="/xl/drawings/drawing25.xml" ContentType="application/vnd.openxmlformats-officedocument.drawing+xml"/>
  <Override PartName="/xl/ctrlProps/ctrlProp12.xml" ContentType="application/vnd.ms-excel.controlproperties+xml"/>
  <Override PartName="/xl/comments24.xml" ContentType="application/vnd.openxmlformats-officedocument.spreadsheetml.comments+xml"/>
  <Override PartName="/xl/drawings/drawing26.xml" ContentType="application/vnd.openxmlformats-officedocument.drawing+xml"/>
  <Override PartName="/xl/ctrlProps/ctrlProp13.xml" ContentType="application/vnd.ms-excel.controlproperties+xml"/>
  <Override PartName="/xl/comments25.xml" ContentType="application/vnd.openxmlformats-officedocument.spreadsheetml.comments+xml"/>
  <Override PartName="/xl/drawings/drawing27.xml" ContentType="application/vnd.openxmlformats-officedocument.drawing+xml"/>
  <Override PartName="/xl/ctrlProps/ctrlProp14.xml" ContentType="application/vnd.ms-excel.controlproperties+xml"/>
  <Override PartName="/xl/comments26.xml" ContentType="application/vnd.openxmlformats-officedocument.spreadsheetml.comments+xml"/>
  <Override PartName="/xl/drawings/drawing28.xml" ContentType="application/vnd.openxmlformats-officedocument.drawing+xml"/>
  <Override PartName="/xl/ctrlProps/ctrlProp15.xml" ContentType="application/vnd.ms-excel.controlproperties+xml"/>
  <Override PartName="/xl/comments27.xml" ContentType="application/vnd.openxmlformats-officedocument.spreadsheetml.comments+xml"/>
  <Override PartName="/xl/drawings/drawing29.xml" ContentType="application/vnd.openxmlformats-officedocument.drawing+xml"/>
  <Override PartName="/xl/ctrlProps/ctrlProp16.xml" ContentType="application/vnd.ms-excel.controlproperties+xml"/>
  <Override PartName="/xl/comments28.xml" ContentType="application/vnd.openxmlformats-officedocument.spreadsheetml.comments+xml"/>
  <Override PartName="/xl/drawings/drawing30.xml" ContentType="application/vnd.openxmlformats-officedocument.drawing+xml"/>
  <Override PartName="/xl/ctrlProps/ctrlProp17.xml" ContentType="application/vnd.ms-excel.controlproperties+xml"/>
  <Override PartName="/xl/comments29.xml" ContentType="application/vnd.openxmlformats-officedocument.spreadsheetml.comments+xml"/>
  <Override PartName="/xl/drawings/drawing31.xml" ContentType="application/vnd.openxmlformats-officedocument.drawing+xml"/>
  <Override PartName="/xl/ctrlProps/ctrlProp18.xml" ContentType="application/vnd.ms-excel.controlproperties+xml"/>
  <Override PartName="/xl/comments30.xml" ContentType="application/vnd.openxmlformats-officedocument.spreadsheetml.comments+xml"/>
  <Override PartName="/xl/drawings/drawing32.xml" ContentType="application/vnd.openxmlformats-officedocument.drawing+xml"/>
  <Override PartName="/xl/ctrlProps/ctrlProp19.xml" ContentType="application/vnd.ms-excel.controlproperties+xml"/>
  <Override PartName="/xl/comments31.xml" ContentType="application/vnd.openxmlformats-officedocument.spreadsheetml.comments+xml"/>
  <Override PartName="/xl/drawings/drawing33.xml" ContentType="application/vnd.openxmlformats-officedocument.drawing+xml"/>
  <Override PartName="/xl/ctrlProps/ctrlProp20.xml" ContentType="application/vnd.ms-excel.controlproperties+xml"/>
  <Override PartName="/xl/comments32.xml" ContentType="application/vnd.openxmlformats-officedocument.spreadsheetml.comments+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66925"/>
  <mc:AlternateContent xmlns:mc="http://schemas.openxmlformats.org/markup-compatibility/2006">
    <mc:Choice Requires="x15">
      <x15ac:absPath xmlns:x15ac="http://schemas.microsoft.com/office/spreadsheetml/2010/11/ac" url="T:\04_設計検討\10_計画書_算定資料\"/>
    </mc:Choice>
  </mc:AlternateContent>
  <xr:revisionPtr revIDLastSave="0" documentId="13_ncr:1_{D0D412F7-3F0B-4FB2-AF76-49C84938901C}" xr6:coauthVersionLast="47" xr6:coauthVersionMax="47" xr10:uidLastSave="{00000000-0000-0000-0000-000000000000}"/>
  <workbookProtection workbookAlgorithmName="SHA-512" workbookHashValue="JN69UEV4VCFyj+tl3lBEaWN3h7/6HMx+RJ9V9tijnK5v4/769GE2qoRTEB6T41Z2pbiL/Y4PUzwP+1/idPReYQ==" workbookSaltValue="kqLmMDs6EOYmQ8GWvJV8lw==" workbookSpinCount="100000" lockStructure="1"/>
  <bookViews>
    <workbookView xWindow="-120" yWindow="-120" windowWidth="29040" windowHeight="15720" tabRatio="932" xr2:uid="{00000000-000D-0000-FFFF-FFFF00000000}"/>
  </bookViews>
  <sheets>
    <sheet name="様式１号" sheetId="1" r:id="rId1"/>
    <sheet name="様式３号" sheetId="2" r:id="rId2"/>
    <sheet name="事業者" sheetId="3" r:id="rId3"/>
    <sheet name="ABテナ1" sheetId="4" r:id="rId4"/>
    <sheet name="ABテナ2" sheetId="160" r:id="rId5"/>
    <sheet name="ABテナ3" sheetId="161" r:id="rId6"/>
    <sheet name="ABテナ4" sheetId="162" r:id="rId7"/>
    <sheet name="ABテナ5" sheetId="163" r:id="rId8"/>
    <sheet name="ABテナ6" sheetId="164" state="hidden" r:id="rId9"/>
    <sheet name="ABテナ7" sheetId="165" state="hidden" r:id="rId10"/>
    <sheet name="ABテナ8" sheetId="166" state="hidden" r:id="rId11"/>
    <sheet name="ABテナ9" sheetId="167" state="hidden" r:id="rId12"/>
    <sheet name="ABテナ10" sheetId="168" state="hidden" r:id="rId13"/>
    <sheet name="BC1" sheetId="18" r:id="rId14"/>
    <sheet name="BC2" sheetId="169" r:id="rId15"/>
    <sheet name="BC3" sheetId="170" r:id="rId16"/>
    <sheet name="BC4" sheetId="171" r:id="rId17"/>
    <sheet name="BC5" sheetId="172" r:id="rId18"/>
    <sheet name="BC6" sheetId="173" state="hidden" r:id="rId19"/>
    <sheet name="BC7" sheetId="174" state="hidden" r:id="rId20"/>
    <sheet name="BC8" sheetId="175" state="hidden" r:id="rId21"/>
    <sheet name="BC9" sheetId="176" state="hidden" r:id="rId22"/>
    <sheet name="BC10" sheetId="177" state="hidden" r:id="rId23"/>
    <sheet name="BC11" sheetId="178" state="hidden" r:id="rId24"/>
    <sheet name="BC12" sheetId="179" state="hidden" r:id="rId25"/>
    <sheet name="BC13" sheetId="180" state="hidden" r:id="rId26"/>
    <sheet name="BC14" sheetId="181" state="hidden" r:id="rId27"/>
    <sheet name="BC15" sheetId="182" state="hidden" r:id="rId28"/>
    <sheet name="BC16" sheetId="183" state="hidden" r:id="rId29"/>
    <sheet name="BC17" sheetId="184" state="hidden" r:id="rId30"/>
    <sheet name="BC18" sheetId="185" state="hidden" r:id="rId31"/>
    <sheet name="BC19" sheetId="186" state="hidden" r:id="rId32"/>
    <sheet name="BC20" sheetId="187" state="hidden" r:id="rId33"/>
    <sheet name="Tbl" sheetId="6" state="hidden" r:id="rId34"/>
    <sheet name="結果整理" sheetId="22" state="hidden" r:id="rId35"/>
  </sheets>
  <definedNames>
    <definedName name="pldn1">Tbl!$A$2:$A$3</definedName>
    <definedName name="pldn10">Tbl!$U$2:$U$3</definedName>
    <definedName name="pldn11">Tbl!$W$2:$W$6</definedName>
    <definedName name="pldn12">Tbl!$Y$2:$Y$6</definedName>
    <definedName name="pldn13">Tbl!$AC$2:$AC$50</definedName>
    <definedName name="pldn14">Tbl!$AE$2:$AE$8</definedName>
    <definedName name="pldn15">Tbl!$AG$2:$AG$3</definedName>
    <definedName name="pldn16">Tbl!$AI$2:$AI$3</definedName>
    <definedName name="pldn17">Tbl!$AK$2:$AK$4</definedName>
    <definedName name="pldn18">Tbl!$AM$2:$AM$4</definedName>
    <definedName name="pldn19">Tbl!$AO$2:$AO$3</definedName>
    <definedName name="pldn2">Tbl!$C$2:$C$3</definedName>
    <definedName name="pldn20" comment="年度付数値">Tbl!$AQ$2:$AQ$6</definedName>
    <definedName name="pldn22" comment="事業者シート右上審査済のしるしとして">Tbl!$AS$2</definedName>
    <definedName name="pldn23">Tbl!$AU$2:$AU$16</definedName>
    <definedName name="pldn3">Tbl!$E$2:$E$6</definedName>
    <definedName name="pldn4">Tbl!$G$2:$G$100</definedName>
    <definedName name="pldn5">Tbl!$I$2:$I$5</definedName>
    <definedName name="pldn6">Tbl!$K$2:$K$3</definedName>
    <definedName name="pldn7">Tbl!$M$2:$M$3</definedName>
    <definedName name="pldn8">Tbl!$O$2:$O$3</definedName>
    <definedName name="pldn9">Tbl!$S$2:$S$3</definedName>
    <definedName name="_xlnm.Print_Area" localSheetId="3">ABテナ1!$B$2:$AK$237</definedName>
    <definedName name="_xlnm.Print_Area" localSheetId="12">ABテナ10!$B$2:$AK$237</definedName>
    <definedName name="_xlnm.Print_Area" localSheetId="4">ABテナ2!$B$2:$AK$237</definedName>
    <definedName name="_xlnm.Print_Area" localSheetId="5">ABテナ3!$B$2:$AK$237</definedName>
    <definedName name="_xlnm.Print_Area" localSheetId="6">ABテナ4!$B$2:$AK$237</definedName>
    <definedName name="_xlnm.Print_Area" localSheetId="7">ABテナ5!$B$2:$AK$237</definedName>
    <definedName name="_xlnm.Print_Area" localSheetId="8">ABテナ6!$B$2:$AK$237</definedName>
    <definedName name="_xlnm.Print_Area" localSheetId="9">ABテナ7!$B$2:$AK$237</definedName>
    <definedName name="_xlnm.Print_Area" localSheetId="10">ABテナ8!$B$2:$AK$237</definedName>
    <definedName name="_xlnm.Print_Area" localSheetId="11">ABテナ9!$B$2:$AK$237</definedName>
    <definedName name="_xlnm.Print_Area" localSheetId="13">'BC1'!$B$2:$AK$238</definedName>
    <definedName name="_xlnm.Print_Area" localSheetId="22">'BC10'!$B$2:$AK$238</definedName>
    <definedName name="_xlnm.Print_Area" localSheetId="23">'BC11'!$B$2:$AK$238</definedName>
    <definedName name="_xlnm.Print_Area" localSheetId="24">'BC12'!$B$2:$AK$238</definedName>
    <definedName name="_xlnm.Print_Area" localSheetId="25">'BC13'!$B$2:$AK$238</definedName>
    <definedName name="_xlnm.Print_Area" localSheetId="26">'BC14'!$B$2:$AK$238</definedName>
    <definedName name="_xlnm.Print_Area" localSheetId="27">'BC15'!$B$2:$AK$238</definedName>
    <definedName name="_xlnm.Print_Area" localSheetId="28">'BC16'!$B$2:$AK$238</definedName>
    <definedName name="_xlnm.Print_Area" localSheetId="29">'BC17'!$B$2:$AK$238</definedName>
    <definedName name="_xlnm.Print_Area" localSheetId="30">'BC18'!$B$2:$AK$238</definedName>
    <definedName name="_xlnm.Print_Area" localSheetId="31">'BC19'!$B$2:$AK$238</definedName>
    <definedName name="_xlnm.Print_Area" localSheetId="14">'BC2'!$B$2:$AK$238</definedName>
    <definedName name="_xlnm.Print_Area" localSheetId="32">'BC20'!$B$2:$AK$238</definedName>
    <definedName name="_xlnm.Print_Area" localSheetId="15">'BC3'!$B$2:$AK$238</definedName>
    <definedName name="_xlnm.Print_Area" localSheetId="16">'BC4'!$B$2:$AK$238</definedName>
    <definedName name="_xlnm.Print_Area" localSheetId="17">'BC5'!$B$2:$AK$238</definedName>
    <definedName name="_xlnm.Print_Area" localSheetId="18">'BC6'!$B$2:$AK$238</definedName>
    <definedName name="_xlnm.Print_Area" localSheetId="19">'BC7'!$B$2:$AK$238</definedName>
    <definedName name="_xlnm.Print_Area" localSheetId="20">'BC8'!$B$2:$AK$238</definedName>
    <definedName name="_xlnm.Print_Area" localSheetId="21">'BC9'!$B$2:$AK$238</definedName>
    <definedName name="_xlnm.Print_Area" localSheetId="2">事業者!$B$2:$AK$159</definedName>
    <definedName name="_xlnm.Print_Area" localSheetId="0">様式１号!$B$2:$N$37</definedName>
    <definedName name="_xlnm.Print_Area" localSheetId="1">様式３号!$B$2:$K$34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F183" i="187" l="1"/>
  <c r="AC182" i="187"/>
  <c r="AF156" i="187"/>
  <c r="AC155" i="187"/>
  <c r="U151" i="187"/>
  <c r="M151" i="187"/>
  <c r="U150" i="187"/>
  <c r="AC149" i="187"/>
  <c r="AC151" i="187" s="1"/>
  <c r="Y149" i="187"/>
  <c r="Y151" i="187" s="1"/>
  <c r="U149" i="187"/>
  <c r="Q149" i="187"/>
  <c r="Q150" i="187" s="1"/>
  <c r="M149" i="187"/>
  <c r="M150" i="187" s="1"/>
  <c r="AG148" i="187"/>
  <c r="AG143" i="187"/>
  <c r="AG147" i="187" s="1"/>
  <c r="O25" i="187" s="1"/>
  <c r="AF119" i="187"/>
  <c r="AC118" i="187"/>
  <c r="D108" i="187"/>
  <c r="AL109" i="187" s="1"/>
  <c r="AL101" i="187"/>
  <c r="D100" i="187"/>
  <c r="AL100" i="187" s="1"/>
  <c r="AL93" i="187"/>
  <c r="AL92" i="187"/>
  <c r="D92" i="187"/>
  <c r="AL85" i="187"/>
  <c r="AL84" i="187"/>
  <c r="D84" i="187"/>
  <c r="D76" i="187"/>
  <c r="AL77" i="187" s="1"/>
  <c r="AF73" i="187"/>
  <c r="AC72" i="187"/>
  <c r="AL69" i="187"/>
  <c r="AG67" i="187"/>
  <c r="AG66" i="187"/>
  <c r="AC66" i="187"/>
  <c r="AC67" i="187" s="1"/>
  <c r="Y66" i="187"/>
  <c r="Y67" i="187" s="1"/>
  <c r="U66" i="187"/>
  <c r="U67" i="187" s="1"/>
  <c r="Q66" i="187"/>
  <c r="AG64" i="187"/>
  <c r="AC64" i="187"/>
  <c r="Y64" i="187"/>
  <c r="U64" i="187"/>
  <c r="Q64" i="187"/>
  <c r="AG59" i="187"/>
  <c r="AC59" i="187"/>
  <c r="Y59" i="187"/>
  <c r="U59" i="187"/>
  <c r="Q59" i="187"/>
  <c r="AG51" i="187"/>
  <c r="AC51" i="187"/>
  <c r="Y51" i="187"/>
  <c r="U51" i="187"/>
  <c r="AG48" i="187"/>
  <c r="AC48" i="187"/>
  <c r="Y48" i="187"/>
  <c r="U48" i="187"/>
  <c r="Q48" i="187"/>
  <c r="AG41" i="187"/>
  <c r="AC41" i="187"/>
  <c r="Y41" i="187"/>
  <c r="U41" i="187"/>
  <c r="Q41" i="187"/>
  <c r="AF35" i="187"/>
  <c r="AC34" i="187"/>
  <c r="AL30" i="187"/>
  <c r="AE26" i="187"/>
  <c r="O26" i="187"/>
  <c r="O17" i="187"/>
  <c r="AM14" i="187"/>
  <c r="J9" i="187"/>
  <c r="V4" i="187"/>
  <c r="E4" i="187"/>
  <c r="AF2" i="187"/>
  <c r="AF183" i="186"/>
  <c r="AC182" i="186"/>
  <c r="AF156" i="186"/>
  <c r="AC155" i="186"/>
  <c r="AC151" i="186"/>
  <c r="U151" i="186"/>
  <c r="Q151" i="186"/>
  <c r="M151" i="186"/>
  <c r="AG151" i="186" s="1"/>
  <c r="U150" i="186"/>
  <c r="Q150" i="186"/>
  <c r="AC149" i="186"/>
  <c r="AC150" i="186" s="1"/>
  <c r="Y149" i="186"/>
  <c r="Y151" i="186" s="1"/>
  <c r="U149" i="186"/>
  <c r="Q149" i="186"/>
  <c r="AG149" i="186" s="1"/>
  <c r="M149" i="186"/>
  <c r="M150" i="186" s="1"/>
  <c r="AG148" i="186"/>
  <c r="O26" i="186" s="1"/>
  <c r="AG143" i="186"/>
  <c r="AG147" i="186" s="1"/>
  <c r="O25" i="186" s="1"/>
  <c r="AF119" i="186"/>
  <c r="AC118" i="186"/>
  <c r="AL108" i="186"/>
  <c r="D108" i="186"/>
  <c r="AL109" i="186" s="1"/>
  <c r="AL101" i="186"/>
  <c r="D100" i="186"/>
  <c r="AL100" i="186" s="1"/>
  <c r="AL93" i="186"/>
  <c r="AL92" i="186"/>
  <c r="D92" i="186"/>
  <c r="D84" i="186"/>
  <c r="AL84" i="186" s="1"/>
  <c r="D76" i="186"/>
  <c r="AL77" i="186" s="1"/>
  <c r="AF73" i="186"/>
  <c r="AC72" i="186"/>
  <c r="AL69" i="186"/>
  <c r="AC67" i="186"/>
  <c r="AG66" i="186"/>
  <c r="AG67" i="186" s="1"/>
  <c r="AC66" i="186"/>
  <c r="Y66" i="186"/>
  <c r="Y67" i="186" s="1"/>
  <c r="U66" i="186"/>
  <c r="U67" i="186" s="1"/>
  <c r="Q66" i="186"/>
  <c r="AG64" i="186"/>
  <c r="AC64" i="186"/>
  <c r="Y64" i="186"/>
  <c r="U64" i="186"/>
  <c r="Q64" i="186"/>
  <c r="AG59" i="186"/>
  <c r="AC59" i="186"/>
  <c r="Y59" i="186"/>
  <c r="U59" i="186"/>
  <c r="Q59" i="186"/>
  <c r="AG51" i="186"/>
  <c r="AC51" i="186"/>
  <c r="Y51" i="186"/>
  <c r="U51" i="186"/>
  <c r="AG48" i="186"/>
  <c r="AC48" i="186"/>
  <c r="Y48" i="186"/>
  <c r="U48" i="186"/>
  <c r="Q48" i="186"/>
  <c r="AG41" i="186"/>
  <c r="AC41" i="186"/>
  <c r="Y41" i="186"/>
  <c r="U41" i="186"/>
  <c r="Q41" i="186"/>
  <c r="AF35" i="186"/>
  <c r="AC34" i="186"/>
  <c r="AL30" i="186"/>
  <c r="AE26" i="186"/>
  <c r="O17" i="186"/>
  <c r="AM14" i="186"/>
  <c r="J9" i="186"/>
  <c r="V4" i="186"/>
  <c r="E4" i="186"/>
  <c r="AF2" i="186"/>
  <c r="AF183" i="185"/>
  <c r="AC182" i="185"/>
  <c r="AF156" i="185"/>
  <c r="AC155" i="185"/>
  <c r="AC151" i="185"/>
  <c r="M151" i="185"/>
  <c r="AC150" i="185"/>
  <c r="Y150" i="185"/>
  <c r="AC149" i="185"/>
  <c r="Y149" i="185"/>
  <c r="Y151" i="185" s="1"/>
  <c r="U149" i="185"/>
  <c r="U150" i="185" s="1"/>
  <c r="Q149" i="185"/>
  <c r="Q150" i="185" s="1"/>
  <c r="M149" i="185"/>
  <c r="M150" i="185" s="1"/>
  <c r="AG143" i="185"/>
  <c r="AG148" i="185" s="1"/>
  <c r="O26" i="185" s="1"/>
  <c r="AF119" i="185"/>
  <c r="AC118" i="185"/>
  <c r="AL109" i="185"/>
  <c r="AL108" i="185"/>
  <c r="D108" i="185"/>
  <c r="D100" i="185"/>
  <c r="AL101" i="185" s="1"/>
  <c r="D92" i="185"/>
  <c r="AL93" i="185" s="1"/>
  <c r="AL85" i="185"/>
  <c r="D84" i="185"/>
  <c r="AL84" i="185" s="1"/>
  <c r="AL76" i="185"/>
  <c r="D76" i="185"/>
  <c r="AL77" i="185" s="1"/>
  <c r="AF73" i="185"/>
  <c r="AC72" i="185"/>
  <c r="AL69" i="185"/>
  <c r="AG66" i="185"/>
  <c r="AG67" i="185" s="1"/>
  <c r="AC66" i="185"/>
  <c r="AC67" i="185" s="1"/>
  <c r="Y66" i="185"/>
  <c r="Y67" i="185" s="1"/>
  <c r="U66" i="185"/>
  <c r="U67" i="185" s="1"/>
  <c r="Q66" i="185"/>
  <c r="AG64" i="185"/>
  <c r="AC64" i="185"/>
  <c r="Y64" i="185"/>
  <c r="U64" i="185"/>
  <c r="Q64" i="185"/>
  <c r="AG59" i="185"/>
  <c r="AC59" i="185"/>
  <c r="Y59" i="185"/>
  <c r="U59" i="185"/>
  <c r="Q59" i="185"/>
  <c r="AG51" i="185"/>
  <c r="AC51" i="185"/>
  <c r="Y51" i="185"/>
  <c r="U51" i="185"/>
  <c r="AG48" i="185"/>
  <c r="AC48" i="185"/>
  <c r="Y48" i="185"/>
  <c r="U48" i="185"/>
  <c r="Q48" i="185"/>
  <c r="AG41" i="185"/>
  <c r="AC41" i="185"/>
  <c r="Y41" i="185"/>
  <c r="U41" i="185"/>
  <c r="Q41" i="185"/>
  <c r="AF35" i="185"/>
  <c r="AC34" i="185"/>
  <c r="AL30" i="185"/>
  <c r="AE26" i="185"/>
  <c r="O17" i="185"/>
  <c r="AM14" i="185"/>
  <c r="J9" i="185"/>
  <c r="V4" i="185"/>
  <c r="E4" i="185"/>
  <c r="AF2" i="185"/>
  <c r="AF183" i="184"/>
  <c r="AC182" i="184"/>
  <c r="AF156" i="184"/>
  <c r="AC155" i="184"/>
  <c r="AC151" i="184"/>
  <c r="U151" i="184"/>
  <c r="AC150" i="184"/>
  <c r="Y150" i="184"/>
  <c r="U150" i="184"/>
  <c r="AC149" i="184"/>
  <c r="Y149" i="184"/>
  <c r="Y151" i="184" s="1"/>
  <c r="U149" i="184"/>
  <c r="Q149" i="184"/>
  <c r="Q150" i="184" s="1"/>
  <c r="M149" i="184"/>
  <c r="M150" i="184" s="1"/>
  <c r="AG143" i="184"/>
  <c r="AG148" i="184" s="1"/>
  <c r="O26" i="184" s="1"/>
  <c r="AF119" i="184"/>
  <c r="AC118" i="184"/>
  <c r="AL108" i="184"/>
  <c r="D108" i="184"/>
  <c r="AL109" i="184" s="1"/>
  <c r="D100" i="184"/>
  <c r="AL101" i="184" s="1"/>
  <c r="D92" i="184"/>
  <c r="AL93" i="184" s="1"/>
  <c r="AL85" i="184"/>
  <c r="AL84" i="184"/>
  <c r="D84" i="184"/>
  <c r="AL76" i="184"/>
  <c r="D76" i="184"/>
  <c r="AL77" i="184" s="1"/>
  <c r="AF73" i="184"/>
  <c r="AC72" i="184"/>
  <c r="AL69" i="184"/>
  <c r="AG67" i="184"/>
  <c r="AC67" i="184"/>
  <c r="AG66" i="184"/>
  <c r="AC66" i="184"/>
  <c r="Y66" i="184"/>
  <c r="Y67" i="184" s="1"/>
  <c r="U66" i="184"/>
  <c r="U67" i="184" s="1"/>
  <c r="Q66" i="184"/>
  <c r="AG64" i="184"/>
  <c r="AC64" i="184"/>
  <c r="Y64" i="184"/>
  <c r="U64" i="184"/>
  <c r="Q64" i="184"/>
  <c r="AG59" i="184"/>
  <c r="AC59" i="184"/>
  <c r="Y59" i="184"/>
  <c r="U59" i="184"/>
  <c r="Q59" i="184"/>
  <c r="AG51" i="184"/>
  <c r="AC51" i="184"/>
  <c r="Y51" i="184"/>
  <c r="U51" i="184"/>
  <c r="AG48" i="184"/>
  <c r="AC48" i="184"/>
  <c r="Y48" i="184"/>
  <c r="U48" i="184"/>
  <c r="Q48" i="184"/>
  <c r="AG41" i="184"/>
  <c r="AC41" i="184"/>
  <c r="Y41" i="184"/>
  <c r="U41" i="184"/>
  <c r="Q41" i="184"/>
  <c r="AF35" i="184"/>
  <c r="AC34" i="184"/>
  <c r="AL30" i="184"/>
  <c r="AE26" i="184"/>
  <c r="O17" i="184"/>
  <c r="AM14" i="184"/>
  <c r="J9" i="184"/>
  <c r="V4" i="184"/>
  <c r="E4" i="184"/>
  <c r="AF2" i="184"/>
  <c r="AF183" i="183"/>
  <c r="AC182" i="183"/>
  <c r="AF156" i="183"/>
  <c r="AC155" i="183"/>
  <c r="M151" i="183"/>
  <c r="AC150" i="183"/>
  <c r="Y150" i="183"/>
  <c r="M150" i="183"/>
  <c r="AC149" i="183"/>
  <c r="AC151" i="183" s="1"/>
  <c r="Y149" i="183"/>
  <c r="Y151" i="183" s="1"/>
  <c r="U149" i="183"/>
  <c r="U150" i="183" s="1"/>
  <c r="Q149" i="183"/>
  <c r="AG149" i="183" s="1"/>
  <c r="M149" i="183"/>
  <c r="AG143" i="183"/>
  <c r="AG148" i="183" s="1"/>
  <c r="O26" i="183" s="1"/>
  <c r="AF119" i="183"/>
  <c r="AC118" i="183"/>
  <c r="AL109" i="183"/>
  <c r="AL108" i="183"/>
  <c r="D108" i="183"/>
  <c r="D100" i="183"/>
  <c r="AL101" i="183" s="1"/>
  <c r="D92" i="183"/>
  <c r="AL92" i="183" s="1"/>
  <c r="AL85" i="183"/>
  <c r="D84" i="183"/>
  <c r="AL84" i="183" s="1"/>
  <c r="D76" i="183"/>
  <c r="AL77" i="183" s="1"/>
  <c r="AF73" i="183"/>
  <c r="AC72" i="183"/>
  <c r="AL69" i="183"/>
  <c r="AG66" i="183"/>
  <c r="AG67" i="183" s="1"/>
  <c r="AC66" i="183"/>
  <c r="AC67" i="183" s="1"/>
  <c r="Y66" i="183"/>
  <c r="Y67" i="183" s="1"/>
  <c r="U66" i="183"/>
  <c r="U67" i="183" s="1"/>
  <c r="Q66" i="183"/>
  <c r="AG64" i="183"/>
  <c r="AC64" i="183"/>
  <c r="Y64" i="183"/>
  <c r="U64" i="183"/>
  <c r="Q64" i="183"/>
  <c r="AG59" i="183"/>
  <c r="AC59" i="183"/>
  <c r="Y59" i="183"/>
  <c r="U59" i="183"/>
  <c r="Q59" i="183"/>
  <c r="AG51" i="183"/>
  <c r="AC51" i="183"/>
  <c r="Y51" i="183"/>
  <c r="U51" i="183"/>
  <c r="AG48" i="183"/>
  <c r="AC48" i="183"/>
  <c r="Y48" i="183"/>
  <c r="U48" i="183"/>
  <c r="Q48" i="183"/>
  <c r="AG41" i="183"/>
  <c r="AC41" i="183"/>
  <c r="Y41" i="183"/>
  <c r="U41" i="183"/>
  <c r="Q41" i="183"/>
  <c r="AF35" i="183"/>
  <c r="AC34" i="183"/>
  <c r="AL30" i="183"/>
  <c r="AE26" i="183"/>
  <c r="O17" i="183"/>
  <c r="AM14" i="183"/>
  <c r="J9" i="183"/>
  <c r="V4" i="183"/>
  <c r="E4" i="183"/>
  <c r="AF2" i="183"/>
  <c r="AF183" i="182"/>
  <c r="AC182" i="182"/>
  <c r="AF156" i="182"/>
  <c r="AC155" i="182"/>
  <c r="AC151" i="182"/>
  <c r="U151" i="182"/>
  <c r="M151" i="182"/>
  <c r="Y150" i="182"/>
  <c r="U150" i="182"/>
  <c r="AC149" i="182"/>
  <c r="AC150" i="182" s="1"/>
  <c r="Y149" i="182"/>
  <c r="Y151" i="182" s="1"/>
  <c r="U149" i="182"/>
  <c r="Q149" i="182"/>
  <c r="Q150" i="182" s="1"/>
  <c r="M149" i="182"/>
  <c r="M150" i="182" s="1"/>
  <c r="AG148" i="182"/>
  <c r="AG143" i="182"/>
  <c r="AG147" i="182" s="1"/>
  <c r="O25" i="182" s="1"/>
  <c r="AF119" i="182"/>
  <c r="AC118" i="182"/>
  <c r="AL108" i="182"/>
  <c r="D108" i="182"/>
  <c r="AL109" i="182" s="1"/>
  <c r="AL101" i="182"/>
  <c r="D100" i="182"/>
  <c r="AL100" i="182" s="1"/>
  <c r="AL93" i="182"/>
  <c r="AL92" i="182"/>
  <c r="D92" i="182"/>
  <c r="AL85" i="182"/>
  <c r="D84" i="182"/>
  <c r="AL84" i="182" s="1"/>
  <c r="D76" i="182"/>
  <c r="AL77" i="182" s="1"/>
  <c r="AF73" i="182"/>
  <c r="AC72" i="182"/>
  <c r="AL69" i="182"/>
  <c r="AC67" i="182"/>
  <c r="AG66" i="182"/>
  <c r="AG67" i="182" s="1"/>
  <c r="AC66" i="182"/>
  <c r="Y66" i="182"/>
  <c r="Y67" i="182" s="1"/>
  <c r="U66" i="182"/>
  <c r="U67" i="182" s="1"/>
  <c r="Q66" i="182"/>
  <c r="AG64" i="182"/>
  <c r="AC64" i="182"/>
  <c r="Y64" i="182"/>
  <c r="U64" i="182"/>
  <c r="Q64" i="182"/>
  <c r="AG59" i="182"/>
  <c r="AC59" i="182"/>
  <c r="Y59" i="182"/>
  <c r="U59" i="182"/>
  <c r="Q59" i="182"/>
  <c r="AG51" i="182"/>
  <c r="AC51" i="182"/>
  <c r="Y51" i="182"/>
  <c r="U51" i="182"/>
  <c r="AG48" i="182"/>
  <c r="AC48" i="182"/>
  <c r="Y48" i="182"/>
  <c r="U48" i="182"/>
  <c r="Q48" i="182"/>
  <c r="AG41" i="182"/>
  <c r="AC41" i="182"/>
  <c r="Y41" i="182"/>
  <c r="U41" i="182"/>
  <c r="Q41" i="182"/>
  <c r="AF35" i="182"/>
  <c r="AC34" i="182"/>
  <c r="AL30" i="182"/>
  <c r="AE26" i="182"/>
  <c r="O26" i="182"/>
  <c r="O17" i="182"/>
  <c r="AM14" i="182"/>
  <c r="J9" i="182"/>
  <c r="V4" i="182"/>
  <c r="E4" i="182"/>
  <c r="AF2" i="182"/>
  <c r="AF183" i="181"/>
  <c r="AC182" i="181"/>
  <c r="AF156" i="181"/>
  <c r="AC155" i="181"/>
  <c r="AC151" i="181"/>
  <c r="U151" i="181"/>
  <c r="M151" i="181"/>
  <c r="U150" i="181"/>
  <c r="Q150" i="181"/>
  <c r="AC149" i="181"/>
  <c r="AC150" i="181" s="1"/>
  <c r="Y149" i="181"/>
  <c r="Y151" i="181" s="1"/>
  <c r="U149" i="181"/>
  <c r="Q149" i="181"/>
  <c r="AG149" i="181" s="1"/>
  <c r="M149" i="181"/>
  <c r="M150" i="181" s="1"/>
  <c r="AG148" i="181"/>
  <c r="AG143" i="181"/>
  <c r="AG147" i="181" s="1"/>
  <c r="O25" i="181" s="1"/>
  <c r="AF119" i="181"/>
  <c r="AC118" i="181"/>
  <c r="AL108" i="181"/>
  <c r="D108" i="181"/>
  <c r="AL109" i="181" s="1"/>
  <c r="AL101" i="181"/>
  <c r="D100" i="181"/>
  <c r="AL100" i="181" s="1"/>
  <c r="AL93" i="181"/>
  <c r="AL92" i="181"/>
  <c r="D92" i="181"/>
  <c r="D84" i="181"/>
  <c r="AL84" i="181" s="1"/>
  <c r="AL76" i="181"/>
  <c r="D76" i="181"/>
  <c r="AL77" i="181" s="1"/>
  <c r="AF73" i="181"/>
  <c r="AC72" i="181"/>
  <c r="AL69" i="181"/>
  <c r="AC67" i="181"/>
  <c r="AG66" i="181"/>
  <c r="AG67" i="181" s="1"/>
  <c r="AC66" i="181"/>
  <c r="Y66" i="181"/>
  <c r="Y67" i="181" s="1"/>
  <c r="U66" i="181"/>
  <c r="U67" i="181" s="1"/>
  <c r="Q66" i="181"/>
  <c r="AG64" i="181"/>
  <c r="AC64" i="181"/>
  <c r="Y64" i="181"/>
  <c r="U64" i="181"/>
  <c r="Q64" i="181"/>
  <c r="AG59" i="181"/>
  <c r="AC59" i="181"/>
  <c r="Y59" i="181"/>
  <c r="U59" i="181"/>
  <c r="Q59" i="181"/>
  <c r="AG51" i="181"/>
  <c r="AC51" i="181"/>
  <c r="Y51" i="181"/>
  <c r="U51" i="181"/>
  <c r="AG48" i="181"/>
  <c r="AC48" i="181"/>
  <c r="Y48" i="181"/>
  <c r="U48" i="181"/>
  <c r="Q48" i="181"/>
  <c r="AG41" i="181"/>
  <c r="AC41" i="181"/>
  <c r="Y41" i="181"/>
  <c r="U41" i="181"/>
  <c r="Q41" i="181"/>
  <c r="AF35" i="181"/>
  <c r="AC34" i="181"/>
  <c r="AL30" i="181"/>
  <c r="AE26" i="181"/>
  <c r="O26" i="181"/>
  <c r="O17" i="181"/>
  <c r="AM14" i="181"/>
  <c r="J9" i="181"/>
  <c r="V4" i="181"/>
  <c r="E4" i="181"/>
  <c r="AF2" i="181"/>
  <c r="AF183" i="180"/>
  <c r="AC182" i="180"/>
  <c r="AF156" i="180"/>
  <c r="AC155" i="180"/>
  <c r="AC151" i="180"/>
  <c r="U151" i="180"/>
  <c r="M151" i="180"/>
  <c r="Y150" i="180"/>
  <c r="U150" i="180"/>
  <c r="AC149" i="180"/>
  <c r="AC150" i="180" s="1"/>
  <c r="Y149" i="180"/>
  <c r="Y151" i="180" s="1"/>
  <c r="U149" i="180"/>
  <c r="Q149" i="180"/>
  <c r="Q150" i="180" s="1"/>
  <c r="M149" i="180"/>
  <c r="M150" i="180" s="1"/>
  <c r="AG148" i="180"/>
  <c r="AG143" i="180"/>
  <c r="AG147" i="180" s="1"/>
  <c r="O25" i="180" s="1"/>
  <c r="AF119" i="180"/>
  <c r="AC118" i="180"/>
  <c r="AL108" i="180"/>
  <c r="D108" i="180"/>
  <c r="AL109" i="180" s="1"/>
  <c r="AL101" i="180"/>
  <c r="D100" i="180"/>
  <c r="AL100" i="180" s="1"/>
  <c r="AL93" i="180"/>
  <c r="AL92" i="180"/>
  <c r="D92" i="180"/>
  <c r="AL85" i="180"/>
  <c r="D84" i="180"/>
  <c r="AL84" i="180" s="1"/>
  <c r="AL76" i="180"/>
  <c r="D76" i="180"/>
  <c r="AL77" i="180" s="1"/>
  <c r="AF73" i="180"/>
  <c r="AC72" i="180"/>
  <c r="AL69" i="180"/>
  <c r="AG66" i="180"/>
  <c r="AG67" i="180" s="1"/>
  <c r="AC66" i="180"/>
  <c r="AC67" i="180" s="1"/>
  <c r="Y66" i="180"/>
  <c r="Y67" i="180" s="1"/>
  <c r="U66" i="180"/>
  <c r="U67" i="180" s="1"/>
  <c r="Q66" i="180"/>
  <c r="AG64" i="180"/>
  <c r="AC64" i="180"/>
  <c r="Y64" i="180"/>
  <c r="U64" i="180"/>
  <c r="Q64" i="180"/>
  <c r="AG59" i="180"/>
  <c r="AC59" i="180"/>
  <c r="Y59" i="180"/>
  <c r="U59" i="180"/>
  <c r="Q59" i="180"/>
  <c r="AG51" i="180"/>
  <c r="AC51" i="180"/>
  <c r="Y51" i="180"/>
  <c r="U51" i="180"/>
  <c r="AG48" i="180"/>
  <c r="AC48" i="180"/>
  <c r="Y48" i="180"/>
  <c r="U48" i="180"/>
  <c r="Q48" i="180"/>
  <c r="AG41" i="180"/>
  <c r="AC41" i="180"/>
  <c r="Y41" i="180"/>
  <c r="U41" i="180"/>
  <c r="Q41" i="180"/>
  <c r="AF35" i="180"/>
  <c r="AC34" i="180"/>
  <c r="AL30" i="180"/>
  <c r="AE26" i="180"/>
  <c r="O26" i="180"/>
  <c r="O17" i="180"/>
  <c r="AM14" i="180"/>
  <c r="J9" i="180"/>
  <c r="V4" i="180"/>
  <c r="E4" i="180"/>
  <c r="AF2" i="180"/>
  <c r="AF183" i="179"/>
  <c r="AC182" i="179"/>
  <c r="AF156" i="179"/>
  <c r="AC155" i="179"/>
  <c r="AC151" i="179"/>
  <c r="U151" i="179"/>
  <c r="M151" i="179"/>
  <c r="Y150" i="179"/>
  <c r="U150" i="179"/>
  <c r="AC149" i="179"/>
  <c r="AC150" i="179" s="1"/>
  <c r="Y149" i="179"/>
  <c r="Y151" i="179" s="1"/>
  <c r="U149" i="179"/>
  <c r="Q149" i="179"/>
  <c r="Q150" i="179" s="1"/>
  <c r="M149" i="179"/>
  <c r="M150" i="179" s="1"/>
  <c r="AG148" i="179"/>
  <c r="O26" i="179" s="1"/>
  <c r="AG143" i="179"/>
  <c r="AG147" i="179" s="1"/>
  <c r="O25" i="179" s="1"/>
  <c r="AF119" i="179"/>
  <c r="AC118" i="179"/>
  <c r="AL108" i="179"/>
  <c r="D108" i="179"/>
  <c r="AL109" i="179" s="1"/>
  <c r="AL101" i="179"/>
  <c r="D100" i="179"/>
  <c r="AL100" i="179" s="1"/>
  <c r="AL93" i="179"/>
  <c r="AL92" i="179"/>
  <c r="D92" i="179"/>
  <c r="AL85" i="179"/>
  <c r="D84" i="179"/>
  <c r="AL84" i="179" s="1"/>
  <c r="D76" i="179"/>
  <c r="AL77" i="179" s="1"/>
  <c r="AF73" i="179"/>
  <c r="AC72" i="179"/>
  <c r="AL69" i="179"/>
  <c r="AC67" i="179"/>
  <c r="AG66" i="179"/>
  <c r="AG67" i="179" s="1"/>
  <c r="AC66" i="179"/>
  <c r="Y66" i="179"/>
  <c r="Y67" i="179" s="1"/>
  <c r="U66" i="179"/>
  <c r="U67" i="179" s="1"/>
  <c r="Q66" i="179"/>
  <c r="AG64" i="179"/>
  <c r="AC64" i="179"/>
  <c r="Y64" i="179"/>
  <c r="U64" i="179"/>
  <c r="Q64" i="179"/>
  <c r="AG59" i="179"/>
  <c r="AC59" i="179"/>
  <c r="Y59" i="179"/>
  <c r="U59" i="179"/>
  <c r="Q59" i="179"/>
  <c r="AG51" i="179"/>
  <c r="AC51" i="179"/>
  <c r="Y51" i="179"/>
  <c r="U51" i="179"/>
  <c r="AG48" i="179"/>
  <c r="AC48" i="179"/>
  <c r="Y48" i="179"/>
  <c r="U48" i="179"/>
  <c r="Q48" i="179"/>
  <c r="AG41" i="179"/>
  <c r="AC41" i="179"/>
  <c r="Y41" i="179"/>
  <c r="U41" i="179"/>
  <c r="Q41" i="179"/>
  <c r="AF35" i="179"/>
  <c r="AC34" i="179"/>
  <c r="AL30" i="179"/>
  <c r="AE26" i="179"/>
  <c r="O17" i="179"/>
  <c r="AM14" i="179"/>
  <c r="J9" i="179"/>
  <c r="V4" i="179"/>
  <c r="E4" i="179"/>
  <c r="AF2" i="179"/>
  <c r="AF183" i="178"/>
  <c r="AC182" i="178"/>
  <c r="AF156" i="178"/>
  <c r="AC155" i="178"/>
  <c r="AC151" i="178"/>
  <c r="U151" i="178"/>
  <c r="M151" i="178"/>
  <c r="AC150" i="178"/>
  <c r="Y150" i="178"/>
  <c r="AC149" i="178"/>
  <c r="Y149" i="178"/>
  <c r="Y151" i="178" s="1"/>
  <c r="U149" i="178"/>
  <c r="U150" i="178" s="1"/>
  <c r="Q149" i="178"/>
  <c r="Q150" i="178" s="1"/>
  <c r="M149" i="178"/>
  <c r="M150" i="178" s="1"/>
  <c r="AG148" i="178"/>
  <c r="AG143" i="178"/>
  <c r="AG147" i="178" s="1"/>
  <c r="O25" i="178" s="1"/>
  <c r="AF119" i="178"/>
  <c r="AC118" i="178"/>
  <c r="AL109" i="178"/>
  <c r="AL108" i="178"/>
  <c r="D108" i="178"/>
  <c r="AL101" i="178"/>
  <c r="D100" i="178"/>
  <c r="AL100" i="178" s="1"/>
  <c r="AL92" i="178"/>
  <c r="D92" i="178"/>
  <c r="AL93" i="178" s="1"/>
  <c r="AL85" i="178"/>
  <c r="D84" i="178"/>
  <c r="AL84" i="178" s="1"/>
  <c r="AL76" i="178"/>
  <c r="D76" i="178"/>
  <c r="AL77" i="178" s="1"/>
  <c r="AF73" i="178"/>
  <c r="AC72" i="178"/>
  <c r="AL69" i="178"/>
  <c r="AG67" i="178"/>
  <c r="AG66" i="178"/>
  <c r="AC66" i="178"/>
  <c r="AC67" i="178" s="1"/>
  <c r="Y66" i="178"/>
  <c r="Y67" i="178" s="1"/>
  <c r="U66" i="178"/>
  <c r="U67" i="178" s="1"/>
  <c r="Q66" i="178"/>
  <c r="AG64" i="178"/>
  <c r="AC64" i="178"/>
  <c r="Y64" i="178"/>
  <c r="U64" i="178"/>
  <c r="Q64" i="178"/>
  <c r="AG59" i="178"/>
  <c r="AC59" i="178"/>
  <c r="Y59" i="178"/>
  <c r="U59" i="178"/>
  <c r="Q59" i="178"/>
  <c r="AG51" i="178"/>
  <c r="AC51" i="178"/>
  <c r="Y51" i="178"/>
  <c r="U51" i="178"/>
  <c r="AG48" i="178"/>
  <c r="AC48" i="178"/>
  <c r="Y48" i="178"/>
  <c r="U48" i="178"/>
  <c r="Q48" i="178"/>
  <c r="AG41" i="178"/>
  <c r="AC41" i="178"/>
  <c r="Y41" i="178"/>
  <c r="U41" i="178"/>
  <c r="Q41" i="178"/>
  <c r="AF35" i="178"/>
  <c r="AC34" i="178"/>
  <c r="AL30" i="178"/>
  <c r="AE26" i="178"/>
  <c r="O26" i="178"/>
  <c r="O17" i="178"/>
  <c r="AM14" i="178"/>
  <c r="J9" i="178"/>
  <c r="V4" i="178"/>
  <c r="E4" i="178"/>
  <c r="AF2" i="178"/>
  <c r="AF183" i="177"/>
  <c r="AC182" i="177"/>
  <c r="AF156" i="177"/>
  <c r="AC155" i="177"/>
  <c r="AC151" i="177"/>
  <c r="U151" i="177"/>
  <c r="M151" i="177"/>
  <c r="U150" i="177"/>
  <c r="Q150" i="177"/>
  <c r="AC149" i="177"/>
  <c r="AC150" i="177" s="1"/>
  <c r="Y149" i="177"/>
  <c r="Y151" i="177" s="1"/>
  <c r="U149" i="177"/>
  <c r="Q149" i="177"/>
  <c r="AG149" i="177" s="1"/>
  <c r="M149" i="177"/>
  <c r="M150" i="177" s="1"/>
  <c r="AG148" i="177"/>
  <c r="O26" i="177" s="1"/>
  <c r="AG143" i="177"/>
  <c r="AG147" i="177" s="1"/>
  <c r="O25" i="177" s="1"/>
  <c r="AF119" i="177"/>
  <c r="AC118" i="177"/>
  <c r="AL108" i="177"/>
  <c r="D108" i="177"/>
  <c r="AL109" i="177" s="1"/>
  <c r="AL101" i="177"/>
  <c r="D100" i="177"/>
  <c r="AL100" i="177" s="1"/>
  <c r="AL93" i="177"/>
  <c r="AL92" i="177"/>
  <c r="D92" i="177"/>
  <c r="D84" i="177"/>
  <c r="AL84" i="177" s="1"/>
  <c r="D76" i="177"/>
  <c r="AL77" i="177" s="1"/>
  <c r="AF73" i="177"/>
  <c r="AC72" i="177"/>
  <c r="AL69" i="177"/>
  <c r="AC67" i="177"/>
  <c r="AG66" i="177"/>
  <c r="AG67" i="177" s="1"/>
  <c r="AC66" i="177"/>
  <c r="Y66" i="177"/>
  <c r="Y67" i="177" s="1"/>
  <c r="U66" i="177"/>
  <c r="U67" i="177" s="1"/>
  <c r="Q66" i="177"/>
  <c r="AG64" i="177"/>
  <c r="AC64" i="177"/>
  <c r="Y64" i="177"/>
  <c r="U64" i="177"/>
  <c r="Q64" i="177"/>
  <c r="AG59" i="177"/>
  <c r="AC59" i="177"/>
  <c r="Y59" i="177"/>
  <c r="U59" i="177"/>
  <c r="Q59" i="177"/>
  <c r="AG51" i="177"/>
  <c r="AC51" i="177"/>
  <c r="Y51" i="177"/>
  <c r="U51" i="177"/>
  <c r="AG48" i="177"/>
  <c r="AC48" i="177"/>
  <c r="Y48" i="177"/>
  <c r="U48" i="177"/>
  <c r="Q48" i="177"/>
  <c r="AG41" i="177"/>
  <c r="AC41" i="177"/>
  <c r="Y41" i="177"/>
  <c r="U41" i="177"/>
  <c r="Q41" i="177"/>
  <c r="AF35" i="177"/>
  <c r="AC34" i="177"/>
  <c r="AL30" i="177"/>
  <c r="AE26" i="177"/>
  <c r="O17" i="177"/>
  <c r="AM14" i="177"/>
  <c r="J9" i="177"/>
  <c r="V4" i="177"/>
  <c r="E4" i="177"/>
  <c r="AF2" i="177"/>
  <c r="AF183" i="176"/>
  <c r="AC182" i="176"/>
  <c r="AF156" i="176"/>
  <c r="AC155" i="176"/>
  <c r="AC151" i="176"/>
  <c r="M151" i="176"/>
  <c r="AC150" i="176"/>
  <c r="Y150" i="176"/>
  <c r="AC149" i="176"/>
  <c r="Y149" i="176"/>
  <c r="Y151" i="176" s="1"/>
  <c r="U149" i="176"/>
  <c r="U150" i="176" s="1"/>
  <c r="Q149" i="176"/>
  <c r="Q150" i="176" s="1"/>
  <c r="M149" i="176"/>
  <c r="M150" i="176" s="1"/>
  <c r="AG143" i="176"/>
  <c r="AG148" i="176" s="1"/>
  <c r="O26" i="176" s="1"/>
  <c r="AF119" i="176"/>
  <c r="AC118" i="176"/>
  <c r="AL109" i="176"/>
  <c r="AL108" i="176"/>
  <c r="D108" i="176"/>
  <c r="D100" i="176"/>
  <c r="AL101" i="176" s="1"/>
  <c r="D92" i="176"/>
  <c r="AL93" i="176" s="1"/>
  <c r="AL85" i="176"/>
  <c r="D84" i="176"/>
  <c r="AL84" i="176" s="1"/>
  <c r="AL76" i="176"/>
  <c r="D76" i="176"/>
  <c r="AL77" i="176" s="1"/>
  <c r="AF73" i="176"/>
  <c r="AC72" i="176"/>
  <c r="AL69" i="176"/>
  <c r="AG66" i="176"/>
  <c r="AG67" i="176" s="1"/>
  <c r="AC66" i="176"/>
  <c r="AC67" i="176" s="1"/>
  <c r="Y66" i="176"/>
  <c r="Y67" i="176" s="1"/>
  <c r="U66" i="176"/>
  <c r="U67" i="176" s="1"/>
  <c r="Q66" i="176"/>
  <c r="AG64" i="176"/>
  <c r="AC64" i="176"/>
  <c r="Y64" i="176"/>
  <c r="U64" i="176"/>
  <c r="Q64" i="176"/>
  <c r="AG59" i="176"/>
  <c r="AC59" i="176"/>
  <c r="Y59" i="176"/>
  <c r="U59" i="176"/>
  <c r="Q59" i="176"/>
  <c r="AG51" i="176"/>
  <c r="AC51" i="176"/>
  <c r="Y51" i="176"/>
  <c r="U51" i="176"/>
  <c r="AG48" i="176"/>
  <c r="AC48" i="176"/>
  <c r="Y48" i="176"/>
  <c r="U48" i="176"/>
  <c r="Q48" i="176"/>
  <c r="AG41" i="176"/>
  <c r="AC41" i="176"/>
  <c r="Y41" i="176"/>
  <c r="U41" i="176"/>
  <c r="Q41" i="176"/>
  <c r="AF35" i="176"/>
  <c r="AC34" i="176"/>
  <c r="AL30" i="176"/>
  <c r="AE26" i="176"/>
  <c r="O17" i="176"/>
  <c r="AM14" i="176"/>
  <c r="J9" i="176"/>
  <c r="V4" i="176"/>
  <c r="E4" i="176"/>
  <c r="AF2" i="176"/>
  <c r="AF183" i="175"/>
  <c r="AC182" i="175"/>
  <c r="AF156" i="175"/>
  <c r="AC155" i="175"/>
  <c r="AC151" i="175"/>
  <c r="U151" i="175"/>
  <c r="M151" i="175"/>
  <c r="U150" i="175"/>
  <c r="Q150" i="175"/>
  <c r="AC149" i="175"/>
  <c r="AC150" i="175" s="1"/>
  <c r="Y149" i="175"/>
  <c r="Y151" i="175" s="1"/>
  <c r="U149" i="175"/>
  <c r="Q149" i="175"/>
  <c r="AG149" i="175" s="1"/>
  <c r="M149" i="175"/>
  <c r="M150" i="175" s="1"/>
  <c r="AG148" i="175"/>
  <c r="O26" i="175" s="1"/>
  <c r="AG143" i="175"/>
  <c r="AG147" i="175" s="1"/>
  <c r="O25" i="175" s="1"/>
  <c r="AF119" i="175"/>
  <c r="AC118" i="175"/>
  <c r="AL108" i="175"/>
  <c r="D108" i="175"/>
  <c r="AL109" i="175" s="1"/>
  <c r="AL101" i="175"/>
  <c r="D100" i="175"/>
  <c r="AL100" i="175" s="1"/>
  <c r="AL93" i="175"/>
  <c r="AL92" i="175"/>
  <c r="D92" i="175"/>
  <c r="AL85" i="175"/>
  <c r="D84" i="175"/>
  <c r="AL84" i="175" s="1"/>
  <c r="D76" i="175"/>
  <c r="AL77" i="175" s="1"/>
  <c r="AF73" i="175"/>
  <c r="AC72" i="175"/>
  <c r="AL69" i="175"/>
  <c r="AC67" i="175"/>
  <c r="AG66" i="175"/>
  <c r="AG67" i="175" s="1"/>
  <c r="AC66" i="175"/>
  <c r="Y66" i="175"/>
  <c r="Y67" i="175" s="1"/>
  <c r="U66" i="175"/>
  <c r="U67" i="175" s="1"/>
  <c r="Q66" i="175"/>
  <c r="AG64" i="175"/>
  <c r="AC64" i="175"/>
  <c r="Y64" i="175"/>
  <c r="U64" i="175"/>
  <c r="Q64" i="175"/>
  <c r="AG59" i="175"/>
  <c r="AC59" i="175"/>
  <c r="Y59" i="175"/>
  <c r="U59" i="175"/>
  <c r="Q59" i="175"/>
  <c r="AG51" i="175"/>
  <c r="AC51" i="175"/>
  <c r="Y51" i="175"/>
  <c r="U51" i="175"/>
  <c r="AG48" i="175"/>
  <c r="AC48" i="175"/>
  <c r="Y48" i="175"/>
  <c r="U48" i="175"/>
  <c r="Q48" i="175"/>
  <c r="AG41" i="175"/>
  <c r="AC41" i="175"/>
  <c r="Y41" i="175"/>
  <c r="U41" i="175"/>
  <c r="Q41" i="175"/>
  <c r="AF35" i="175"/>
  <c r="AC34" i="175"/>
  <c r="AL30" i="175"/>
  <c r="AE26" i="175"/>
  <c r="O17" i="175"/>
  <c r="AM14" i="175"/>
  <c r="J9" i="175"/>
  <c r="V4" i="175"/>
  <c r="E4" i="175"/>
  <c r="AF2" i="175"/>
  <c r="AF183" i="174"/>
  <c r="AC182" i="174"/>
  <c r="AF156" i="174"/>
  <c r="AC155" i="174"/>
  <c r="AC151" i="174"/>
  <c r="M151" i="174"/>
  <c r="AC150" i="174"/>
  <c r="Y150" i="174"/>
  <c r="AC149" i="174"/>
  <c r="Y149" i="174"/>
  <c r="Y151" i="174" s="1"/>
  <c r="U149" i="174"/>
  <c r="U150" i="174" s="1"/>
  <c r="Q149" i="174"/>
  <c r="Q150" i="174" s="1"/>
  <c r="M149" i="174"/>
  <c r="M150" i="174" s="1"/>
  <c r="AG143" i="174"/>
  <c r="AG148" i="174" s="1"/>
  <c r="O26" i="174" s="1"/>
  <c r="AF119" i="174"/>
  <c r="AC118" i="174"/>
  <c r="AL109" i="174"/>
  <c r="AL108" i="174"/>
  <c r="D108" i="174"/>
  <c r="D100" i="174"/>
  <c r="AL101" i="174" s="1"/>
  <c r="D92" i="174"/>
  <c r="AL93" i="174" s="1"/>
  <c r="AL85" i="174"/>
  <c r="D84" i="174"/>
  <c r="AL84" i="174" s="1"/>
  <c r="AL76" i="174"/>
  <c r="D76" i="174"/>
  <c r="AL77" i="174" s="1"/>
  <c r="AF73" i="174"/>
  <c r="AC72" i="174"/>
  <c r="AL69" i="174"/>
  <c r="AG66" i="174"/>
  <c r="AG67" i="174" s="1"/>
  <c r="AC66" i="174"/>
  <c r="AC67" i="174" s="1"/>
  <c r="Y66" i="174"/>
  <c r="Y67" i="174" s="1"/>
  <c r="U66" i="174"/>
  <c r="U67" i="174" s="1"/>
  <c r="Q66" i="174"/>
  <c r="AG64" i="174"/>
  <c r="AC64" i="174"/>
  <c r="Y64" i="174"/>
  <c r="U64" i="174"/>
  <c r="Q64" i="174"/>
  <c r="AG59" i="174"/>
  <c r="AC59" i="174"/>
  <c r="Y59" i="174"/>
  <c r="U59" i="174"/>
  <c r="Q59" i="174"/>
  <c r="AG51" i="174"/>
  <c r="AC51" i="174"/>
  <c r="Y51" i="174"/>
  <c r="U51" i="174"/>
  <c r="AG48" i="174"/>
  <c r="AC48" i="174"/>
  <c r="Y48" i="174"/>
  <c r="U48" i="174"/>
  <c r="Q48" i="174"/>
  <c r="AG41" i="174"/>
  <c r="AC41" i="174"/>
  <c r="Y41" i="174"/>
  <c r="U41" i="174"/>
  <c r="Q41" i="174"/>
  <c r="AF35" i="174"/>
  <c r="AC34" i="174"/>
  <c r="AL30" i="174"/>
  <c r="AE26" i="174"/>
  <c r="O17" i="174"/>
  <c r="AM14" i="174"/>
  <c r="J9" i="174"/>
  <c r="V4" i="174"/>
  <c r="E4" i="174"/>
  <c r="AF2" i="174"/>
  <c r="AF183" i="173"/>
  <c r="AC182" i="173"/>
  <c r="AF156" i="173"/>
  <c r="AC155" i="173"/>
  <c r="AC151" i="173"/>
  <c r="M151" i="173"/>
  <c r="AC150" i="173"/>
  <c r="Y150" i="173"/>
  <c r="AC149" i="173"/>
  <c r="Y149" i="173"/>
  <c r="Y151" i="173" s="1"/>
  <c r="U149" i="173"/>
  <c r="U150" i="173" s="1"/>
  <c r="Q149" i="173"/>
  <c r="Q150" i="173" s="1"/>
  <c r="M149" i="173"/>
  <c r="M150" i="173" s="1"/>
  <c r="AG148" i="173"/>
  <c r="AG143" i="173"/>
  <c r="AG147" i="173" s="1"/>
  <c r="O25" i="173" s="1"/>
  <c r="AF119" i="173"/>
  <c r="AC118" i="173"/>
  <c r="AL109" i="173"/>
  <c r="AL108" i="173"/>
  <c r="D108" i="173"/>
  <c r="AL101" i="173"/>
  <c r="D100" i="173"/>
  <c r="AL100" i="173" s="1"/>
  <c r="D92" i="173"/>
  <c r="AL93" i="173" s="1"/>
  <c r="AL85" i="173"/>
  <c r="D84" i="173"/>
  <c r="AL84" i="173" s="1"/>
  <c r="AL76" i="173"/>
  <c r="D76" i="173"/>
  <c r="AL77" i="173" s="1"/>
  <c r="AF73" i="173"/>
  <c r="AC72" i="173"/>
  <c r="AL69" i="173"/>
  <c r="AC67" i="173"/>
  <c r="AG66" i="173"/>
  <c r="AG67" i="173" s="1"/>
  <c r="AC66" i="173"/>
  <c r="Y66" i="173"/>
  <c r="Y67" i="173" s="1"/>
  <c r="U66" i="173"/>
  <c r="U67" i="173" s="1"/>
  <c r="Q66" i="173"/>
  <c r="AG64" i="173"/>
  <c r="AC64" i="173"/>
  <c r="Y64" i="173"/>
  <c r="U64" i="173"/>
  <c r="Q64" i="173"/>
  <c r="AG59" i="173"/>
  <c r="AC59" i="173"/>
  <c r="Y59" i="173"/>
  <c r="U59" i="173"/>
  <c r="Q59" i="173"/>
  <c r="AG51" i="173"/>
  <c r="AC51" i="173"/>
  <c r="Y51" i="173"/>
  <c r="U51" i="173"/>
  <c r="AG48" i="173"/>
  <c r="AC48" i="173"/>
  <c r="Y48" i="173"/>
  <c r="U48" i="173"/>
  <c r="Q48" i="173"/>
  <c r="AG41" i="173"/>
  <c r="AC41" i="173"/>
  <c r="Y41" i="173"/>
  <c r="U41" i="173"/>
  <c r="Q41" i="173"/>
  <c r="AF35" i="173"/>
  <c r="AC34" i="173"/>
  <c r="AL30" i="173"/>
  <c r="AE26" i="173"/>
  <c r="O26" i="173"/>
  <c r="O17" i="173"/>
  <c r="AM14" i="173"/>
  <c r="J9" i="173"/>
  <c r="V4" i="173"/>
  <c r="E4" i="173"/>
  <c r="AF2" i="173"/>
  <c r="AF183" i="172"/>
  <c r="AC182" i="172"/>
  <c r="AF156" i="172"/>
  <c r="AC155" i="172"/>
  <c r="AC151" i="172"/>
  <c r="M151" i="172"/>
  <c r="AC150" i="172"/>
  <c r="Y150" i="172"/>
  <c r="AC149" i="172"/>
  <c r="Y149" i="172"/>
  <c r="Y151" i="172" s="1"/>
  <c r="U149" i="172"/>
  <c r="U150" i="172" s="1"/>
  <c r="Q149" i="172"/>
  <c r="Q150" i="172" s="1"/>
  <c r="M149" i="172"/>
  <c r="M150" i="172" s="1"/>
  <c r="AG143" i="172"/>
  <c r="AG148" i="172" s="1"/>
  <c r="O26" i="172" s="1"/>
  <c r="AF119" i="172"/>
  <c r="AC118" i="172"/>
  <c r="AL109" i="172"/>
  <c r="AL108" i="172"/>
  <c r="D108" i="172"/>
  <c r="D100" i="172"/>
  <c r="AL101" i="172" s="1"/>
  <c r="D92" i="172"/>
  <c r="AL93" i="172" s="1"/>
  <c r="AL85" i="172"/>
  <c r="D84" i="172"/>
  <c r="AL84" i="172" s="1"/>
  <c r="AL76" i="172"/>
  <c r="D76" i="172"/>
  <c r="AL77" i="172" s="1"/>
  <c r="AF73" i="172"/>
  <c r="AC72" i="172"/>
  <c r="AL69" i="172"/>
  <c r="AG66" i="172"/>
  <c r="AG67" i="172" s="1"/>
  <c r="AC66" i="172"/>
  <c r="AC67" i="172" s="1"/>
  <c r="Y66" i="172"/>
  <c r="Y67" i="172" s="1"/>
  <c r="U66" i="172"/>
  <c r="U67" i="172" s="1"/>
  <c r="Q66" i="172"/>
  <c r="AG64" i="172"/>
  <c r="AC64" i="172"/>
  <c r="Y64" i="172"/>
  <c r="U64" i="172"/>
  <c r="Q64" i="172"/>
  <c r="AG59" i="172"/>
  <c r="AC59" i="172"/>
  <c r="Y59" i="172"/>
  <c r="U59" i="172"/>
  <c r="Q59" i="172"/>
  <c r="AG51" i="172"/>
  <c r="AC51" i="172"/>
  <c r="Y51" i="172"/>
  <c r="U51" i="172"/>
  <c r="AG48" i="172"/>
  <c r="AC48" i="172"/>
  <c r="Y48" i="172"/>
  <c r="U48" i="172"/>
  <c r="Q48" i="172"/>
  <c r="AG41" i="172"/>
  <c r="AC41" i="172"/>
  <c r="Y41" i="172"/>
  <c r="U41" i="172"/>
  <c r="Q41" i="172"/>
  <c r="AF35" i="172"/>
  <c r="AC34" i="172"/>
  <c r="AL30" i="172"/>
  <c r="AE26" i="172"/>
  <c r="O17" i="172"/>
  <c r="AM14" i="172"/>
  <c r="J9" i="172"/>
  <c r="V4" i="172"/>
  <c r="E4" i="172"/>
  <c r="AF2" i="172"/>
  <c r="AF183" i="171"/>
  <c r="AC182" i="171"/>
  <c r="AF156" i="171"/>
  <c r="AC155" i="171"/>
  <c r="AC151" i="171"/>
  <c r="M151" i="171"/>
  <c r="AC150" i="171"/>
  <c r="Y150" i="171"/>
  <c r="AC149" i="171"/>
  <c r="Y149" i="171"/>
  <c r="Y151" i="171" s="1"/>
  <c r="U149" i="171"/>
  <c r="U150" i="171" s="1"/>
  <c r="Q149" i="171"/>
  <c r="Q150" i="171" s="1"/>
  <c r="M149" i="171"/>
  <c r="M150" i="171" s="1"/>
  <c r="AG143" i="171"/>
  <c r="AG148" i="171" s="1"/>
  <c r="O26" i="171" s="1"/>
  <c r="AF119" i="171"/>
  <c r="AC118" i="171"/>
  <c r="AL109" i="171"/>
  <c r="AL108" i="171"/>
  <c r="D108" i="171"/>
  <c r="D100" i="171"/>
  <c r="AL101" i="171" s="1"/>
  <c r="D92" i="171"/>
  <c r="AL93" i="171" s="1"/>
  <c r="AL85" i="171"/>
  <c r="D84" i="171"/>
  <c r="AL84" i="171" s="1"/>
  <c r="AL76" i="171"/>
  <c r="D76" i="171"/>
  <c r="AL77" i="171" s="1"/>
  <c r="AF73" i="171"/>
  <c r="AC72" i="171"/>
  <c r="AL69" i="171"/>
  <c r="AG66" i="171"/>
  <c r="AG67" i="171" s="1"/>
  <c r="AC66" i="171"/>
  <c r="AC67" i="171" s="1"/>
  <c r="Y66" i="171"/>
  <c r="Y67" i="171" s="1"/>
  <c r="U66" i="171"/>
  <c r="U67" i="171" s="1"/>
  <c r="Q66" i="171"/>
  <c r="AG64" i="171"/>
  <c r="AC64" i="171"/>
  <c r="Y64" i="171"/>
  <c r="U64" i="171"/>
  <c r="Q64" i="171"/>
  <c r="AG59" i="171"/>
  <c r="AC59" i="171"/>
  <c r="Y59" i="171"/>
  <c r="U59" i="171"/>
  <c r="Q59" i="171"/>
  <c r="AG51" i="171"/>
  <c r="AC51" i="171"/>
  <c r="Y51" i="171"/>
  <c r="U51" i="171"/>
  <c r="AG48" i="171"/>
  <c r="AC48" i="171"/>
  <c r="Y48" i="171"/>
  <c r="U48" i="171"/>
  <c r="Q48" i="171"/>
  <c r="AG41" i="171"/>
  <c r="AC41" i="171"/>
  <c r="Y41" i="171"/>
  <c r="U41" i="171"/>
  <c r="Q41" i="171"/>
  <c r="AF35" i="171"/>
  <c r="AC34" i="171"/>
  <c r="AL30" i="171"/>
  <c r="AE26" i="171"/>
  <c r="O17" i="171"/>
  <c r="AM14" i="171"/>
  <c r="J9" i="171"/>
  <c r="V4" i="171"/>
  <c r="E4" i="171"/>
  <c r="AF2" i="171"/>
  <c r="AF183" i="170"/>
  <c r="AC182" i="170"/>
  <c r="AF156" i="170"/>
  <c r="AC155" i="170"/>
  <c r="AC151" i="170"/>
  <c r="U151" i="170"/>
  <c r="M151" i="170"/>
  <c r="U150" i="170"/>
  <c r="Q150" i="170"/>
  <c r="AC149" i="170"/>
  <c r="AC150" i="170" s="1"/>
  <c r="Y149" i="170"/>
  <c r="Y151" i="170" s="1"/>
  <c r="U149" i="170"/>
  <c r="Q149" i="170"/>
  <c r="AG149" i="170" s="1"/>
  <c r="M149" i="170"/>
  <c r="M150" i="170" s="1"/>
  <c r="AG148" i="170"/>
  <c r="O26" i="170" s="1"/>
  <c r="AG143" i="170"/>
  <c r="AG147" i="170" s="1"/>
  <c r="O25" i="170" s="1"/>
  <c r="AF119" i="170"/>
  <c r="AC118" i="170"/>
  <c r="AL108" i="170"/>
  <c r="D108" i="170"/>
  <c r="AL109" i="170" s="1"/>
  <c r="AL101" i="170"/>
  <c r="D100" i="170"/>
  <c r="AL100" i="170" s="1"/>
  <c r="AL93" i="170"/>
  <c r="AL92" i="170"/>
  <c r="D92" i="170"/>
  <c r="D84" i="170"/>
  <c r="AL84" i="170" s="1"/>
  <c r="AL76" i="170"/>
  <c r="D76" i="170"/>
  <c r="AL77" i="170" s="1"/>
  <c r="AF73" i="170"/>
  <c r="AC72" i="170"/>
  <c r="AL69" i="170"/>
  <c r="AC67" i="170"/>
  <c r="AG66" i="170"/>
  <c r="AG67" i="170" s="1"/>
  <c r="AC66" i="170"/>
  <c r="Y66" i="170"/>
  <c r="Y67" i="170" s="1"/>
  <c r="U66" i="170"/>
  <c r="U67" i="170" s="1"/>
  <c r="Q66" i="170"/>
  <c r="AG64" i="170"/>
  <c r="AC64" i="170"/>
  <c r="Y64" i="170"/>
  <c r="U64" i="170"/>
  <c r="Q64" i="170"/>
  <c r="AG59" i="170"/>
  <c r="AC59" i="170"/>
  <c r="Y59" i="170"/>
  <c r="U59" i="170"/>
  <c r="Q59" i="170"/>
  <c r="AG51" i="170"/>
  <c r="AC51" i="170"/>
  <c r="Y51" i="170"/>
  <c r="U51" i="170"/>
  <c r="AG48" i="170"/>
  <c r="AC48" i="170"/>
  <c r="Y48" i="170"/>
  <c r="U48" i="170"/>
  <c r="Q48" i="170"/>
  <c r="AG41" i="170"/>
  <c r="AC41" i="170"/>
  <c r="Y41" i="170"/>
  <c r="U41" i="170"/>
  <c r="Q41" i="170"/>
  <c r="AF35" i="170"/>
  <c r="AC34" i="170"/>
  <c r="AL30" i="170"/>
  <c r="AE26" i="170"/>
  <c r="O17" i="170"/>
  <c r="AM14" i="170"/>
  <c r="J9" i="170"/>
  <c r="V4" i="170"/>
  <c r="E4" i="170"/>
  <c r="AF2" i="170"/>
  <c r="AF183" i="169"/>
  <c r="AC182" i="169"/>
  <c r="AF156" i="169"/>
  <c r="AC155" i="169"/>
  <c r="AC151" i="169"/>
  <c r="M151" i="169"/>
  <c r="AC150" i="169"/>
  <c r="Y150" i="169"/>
  <c r="AC149" i="169"/>
  <c r="Y149" i="169"/>
  <c r="Y151" i="169" s="1"/>
  <c r="U149" i="169"/>
  <c r="U150" i="169" s="1"/>
  <c r="Q149" i="169"/>
  <c r="Q150" i="169" s="1"/>
  <c r="M149" i="169"/>
  <c r="M150" i="169" s="1"/>
  <c r="AG143" i="169"/>
  <c r="AG148" i="169" s="1"/>
  <c r="O26" i="169" s="1"/>
  <c r="AF119" i="169"/>
  <c r="AC118" i="169"/>
  <c r="AL109" i="169"/>
  <c r="AL108" i="169"/>
  <c r="D108" i="169"/>
  <c r="D100" i="169"/>
  <c r="AL101" i="169" s="1"/>
  <c r="D92" i="169"/>
  <c r="AL92" i="169" s="1"/>
  <c r="AL85" i="169"/>
  <c r="D84" i="169"/>
  <c r="AL84" i="169" s="1"/>
  <c r="AL76" i="169"/>
  <c r="D76" i="169"/>
  <c r="AL77" i="169" s="1"/>
  <c r="AF73" i="169"/>
  <c r="AC72" i="169"/>
  <c r="AL69" i="169"/>
  <c r="AG67" i="169"/>
  <c r="AG66" i="169"/>
  <c r="AC66" i="169"/>
  <c r="AC67" i="169" s="1"/>
  <c r="Y66" i="169"/>
  <c r="Y67" i="169" s="1"/>
  <c r="U66" i="169"/>
  <c r="U67" i="169" s="1"/>
  <c r="Q66" i="169"/>
  <c r="AG64" i="169"/>
  <c r="AC64" i="169"/>
  <c r="Y64" i="169"/>
  <c r="U64" i="169"/>
  <c r="Q64" i="169"/>
  <c r="AG59" i="169"/>
  <c r="AC59" i="169"/>
  <c r="Y59" i="169"/>
  <c r="U59" i="169"/>
  <c r="Q59" i="169"/>
  <c r="AG51" i="169"/>
  <c r="AC51" i="169"/>
  <c r="Y51" i="169"/>
  <c r="U51" i="169"/>
  <c r="AG48" i="169"/>
  <c r="AC48" i="169"/>
  <c r="Y48" i="169"/>
  <c r="U48" i="169"/>
  <c r="Q48" i="169"/>
  <c r="AG41" i="169"/>
  <c r="AC41" i="169"/>
  <c r="Y41" i="169"/>
  <c r="U41" i="169"/>
  <c r="Q41" i="169"/>
  <c r="AF35" i="169"/>
  <c r="AC34" i="169"/>
  <c r="AL30" i="169"/>
  <c r="AE26" i="169"/>
  <c r="O17" i="169"/>
  <c r="AM14" i="169"/>
  <c r="J9" i="169"/>
  <c r="V4" i="169"/>
  <c r="E4" i="169"/>
  <c r="AF2" i="169"/>
  <c r="AE180" i="168"/>
  <c r="AC179" i="168"/>
  <c r="AE153" i="168"/>
  <c r="AC152" i="168"/>
  <c r="D142" i="168"/>
  <c r="AL142" i="168" s="1"/>
  <c r="D134" i="168"/>
  <c r="AL134" i="168" s="1"/>
  <c r="AL126" i="168"/>
  <c r="D126" i="168"/>
  <c r="D118" i="168"/>
  <c r="AL118" i="168" s="1"/>
  <c r="D110" i="168"/>
  <c r="AL110" i="168" s="1"/>
  <c r="AE107" i="168"/>
  <c r="AC106" i="168"/>
  <c r="AL103" i="168"/>
  <c r="AG101" i="168"/>
  <c r="Y101" i="168"/>
  <c r="Q101" i="168"/>
  <c r="AG100" i="168"/>
  <c r="Y100" i="168"/>
  <c r="AG99" i="168"/>
  <c r="AC99" i="168"/>
  <c r="AC100" i="168" s="1"/>
  <c r="Y99" i="168"/>
  <c r="U99" i="168"/>
  <c r="U100" i="168" s="1"/>
  <c r="Q99" i="168"/>
  <c r="M99" i="168"/>
  <c r="AG97" i="168"/>
  <c r="AC97" i="168"/>
  <c r="Y97" i="168"/>
  <c r="U97" i="168"/>
  <c r="Q97" i="168"/>
  <c r="AG92" i="168"/>
  <c r="AC92" i="168"/>
  <c r="Y92" i="168"/>
  <c r="U92" i="168"/>
  <c r="Q92" i="168"/>
  <c r="AG83" i="168"/>
  <c r="AC83" i="168"/>
  <c r="Y83" i="168"/>
  <c r="U83" i="168"/>
  <c r="Q83" i="168"/>
  <c r="AG82" i="168"/>
  <c r="AC82" i="168"/>
  <c r="Y82" i="168"/>
  <c r="U82" i="168"/>
  <c r="M81" i="168"/>
  <c r="AG79" i="168"/>
  <c r="AC79" i="168"/>
  <c r="Y79" i="168"/>
  <c r="U79" i="168"/>
  <c r="Q79" i="168"/>
  <c r="AL74" i="168"/>
  <c r="AG72" i="168"/>
  <c r="AC72" i="168"/>
  <c r="Y72" i="168"/>
  <c r="U72" i="168"/>
  <c r="Q72" i="168"/>
  <c r="AE66" i="168"/>
  <c r="AC65" i="168"/>
  <c r="S38" i="168"/>
  <c r="F38" i="168"/>
  <c r="AL31" i="168"/>
  <c r="AH30" i="168"/>
  <c r="AL24" i="168"/>
  <c r="AH24" i="168"/>
  <c r="O18" i="168"/>
  <c r="E14" i="168"/>
  <c r="AC13" i="168"/>
  <c r="E13" i="168"/>
  <c r="J9" i="168"/>
  <c r="V4" i="168"/>
  <c r="E4" i="168"/>
  <c r="AE2" i="168"/>
  <c r="AE180" i="167"/>
  <c r="AC179" i="167"/>
  <c r="AE153" i="167"/>
  <c r="AC152" i="167"/>
  <c r="D142" i="167"/>
  <c r="AL142" i="167" s="1"/>
  <c r="D134" i="167"/>
  <c r="AL134" i="167" s="1"/>
  <c r="AL126" i="167"/>
  <c r="D126" i="167"/>
  <c r="D118" i="167"/>
  <c r="AL118" i="167" s="1"/>
  <c r="D110" i="167"/>
  <c r="AL110" i="167" s="1"/>
  <c r="AE107" i="167"/>
  <c r="AC106" i="167"/>
  <c r="AL103" i="167"/>
  <c r="AG101" i="167"/>
  <c r="Y101" i="167"/>
  <c r="Q101" i="167"/>
  <c r="AG100" i="167"/>
  <c r="Y100" i="167"/>
  <c r="AG99" i="167"/>
  <c r="AC99" i="167"/>
  <c r="AC100" i="167" s="1"/>
  <c r="Y99" i="167"/>
  <c r="U99" i="167"/>
  <c r="U100" i="167" s="1"/>
  <c r="Q99" i="167"/>
  <c r="M99" i="167"/>
  <c r="AG97" i="167"/>
  <c r="AC97" i="167"/>
  <c r="Y97" i="167"/>
  <c r="U97" i="167"/>
  <c r="Q97" i="167"/>
  <c r="AG92" i="167"/>
  <c r="AC92" i="167"/>
  <c r="Y92" i="167"/>
  <c r="U92" i="167"/>
  <c r="Q92" i="167"/>
  <c r="AG83" i="167"/>
  <c r="AC83" i="167"/>
  <c r="Y83" i="167"/>
  <c r="U83" i="167"/>
  <c r="Q83" i="167"/>
  <c r="AG82" i="167"/>
  <c r="AC82" i="167"/>
  <c r="Y82" i="167"/>
  <c r="U82" i="167"/>
  <c r="M81" i="167"/>
  <c r="AG79" i="167"/>
  <c r="AC79" i="167"/>
  <c r="Y79" i="167"/>
  <c r="U79" i="167"/>
  <c r="Q79" i="167"/>
  <c r="AL74" i="167"/>
  <c r="AG72" i="167"/>
  <c r="AC72" i="167"/>
  <c r="Y72" i="167"/>
  <c r="U72" i="167"/>
  <c r="Q72" i="167"/>
  <c r="AE66" i="167"/>
  <c r="AC65" i="167"/>
  <c r="S38" i="167"/>
  <c r="F38" i="167"/>
  <c r="AL31" i="167"/>
  <c r="AH30" i="167"/>
  <c r="AL24" i="167"/>
  <c r="AH24" i="167"/>
  <c r="O18" i="167"/>
  <c r="E14" i="167"/>
  <c r="AC13" i="167"/>
  <c r="E13" i="167"/>
  <c r="J9" i="167"/>
  <c r="V4" i="167"/>
  <c r="E4" i="167"/>
  <c r="AE2" i="167"/>
  <c r="AE180" i="166"/>
  <c r="AC179" i="166"/>
  <c r="AE153" i="166"/>
  <c r="AC152" i="166"/>
  <c r="D142" i="166"/>
  <c r="AL142" i="166" s="1"/>
  <c r="D134" i="166"/>
  <c r="AL134" i="166" s="1"/>
  <c r="D126" i="166"/>
  <c r="AL126" i="166" s="1"/>
  <c r="D118" i="166"/>
  <c r="AL118" i="166" s="1"/>
  <c r="D110" i="166"/>
  <c r="AL110" i="166" s="1"/>
  <c r="AE107" i="166"/>
  <c r="AC106" i="166"/>
  <c r="AL103" i="166"/>
  <c r="AG101" i="166"/>
  <c r="Y101" i="166"/>
  <c r="Q101" i="166"/>
  <c r="AG100" i="166"/>
  <c r="Y100" i="166"/>
  <c r="AG99" i="166"/>
  <c r="AC99" i="166"/>
  <c r="AC100" i="166" s="1"/>
  <c r="Y99" i="166"/>
  <c r="U99" i="166"/>
  <c r="U100" i="166" s="1"/>
  <c r="Q99" i="166"/>
  <c r="M99" i="166"/>
  <c r="AG97" i="166"/>
  <c r="AC97" i="166"/>
  <c r="Y97" i="166"/>
  <c r="U97" i="166"/>
  <c r="Q97" i="166"/>
  <c r="AG92" i="166"/>
  <c r="AC92" i="166"/>
  <c r="Y92" i="166"/>
  <c r="U92" i="166"/>
  <c r="Q92" i="166"/>
  <c r="AG83" i="166"/>
  <c r="AC83" i="166"/>
  <c r="Y83" i="166"/>
  <c r="U83" i="166"/>
  <c r="Q83" i="166"/>
  <c r="AG82" i="166"/>
  <c r="AC82" i="166"/>
  <c r="Y82" i="166"/>
  <c r="U82" i="166"/>
  <c r="M81" i="166"/>
  <c r="AG79" i="166"/>
  <c r="AC79" i="166"/>
  <c r="Y79" i="166"/>
  <c r="U79" i="166"/>
  <c r="Q79" i="166"/>
  <c r="AL74" i="166"/>
  <c r="AG72" i="166"/>
  <c r="AC72" i="166"/>
  <c r="Y72" i="166"/>
  <c r="U72" i="166"/>
  <c r="Q72" i="166"/>
  <c r="AE66" i="166"/>
  <c r="AC65" i="166"/>
  <c r="S38" i="166"/>
  <c r="F38" i="166"/>
  <c r="AL31" i="166"/>
  <c r="AH30" i="166"/>
  <c r="AL24" i="166"/>
  <c r="AH24" i="166"/>
  <c r="O18" i="166"/>
  <c r="E14" i="166"/>
  <c r="AC13" i="166"/>
  <c r="E13" i="166"/>
  <c r="J9" i="166"/>
  <c r="V4" i="166"/>
  <c r="E4" i="166"/>
  <c r="AE2" i="166"/>
  <c r="AE180" i="165"/>
  <c r="AC179" i="165"/>
  <c r="AE153" i="165"/>
  <c r="AC152" i="165"/>
  <c r="D142" i="165"/>
  <c r="AL142" i="165" s="1"/>
  <c r="D134" i="165"/>
  <c r="AL134" i="165" s="1"/>
  <c r="D126" i="165"/>
  <c r="AL126" i="165" s="1"/>
  <c r="AL118" i="165"/>
  <c r="D118" i="165"/>
  <c r="D110" i="165"/>
  <c r="AL110" i="165" s="1"/>
  <c r="AE107" i="165"/>
  <c r="AC106" i="165"/>
  <c r="AL103" i="165"/>
  <c r="AC101" i="165"/>
  <c r="Y101" i="165"/>
  <c r="Q101" i="165"/>
  <c r="AC100" i="165"/>
  <c r="Y100" i="165"/>
  <c r="AG99" i="165"/>
  <c r="AG100" i="165" s="1"/>
  <c r="AC99" i="165"/>
  <c r="Y99" i="165"/>
  <c r="U99" i="165"/>
  <c r="U100" i="165" s="1"/>
  <c r="Q99" i="165"/>
  <c r="M99" i="165"/>
  <c r="AG97" i="165"/>
  <c r="AC97" i="165"/>
  <c r="Y97" i="165"/>
  <c r="U97" i="165"/>
  <c r="Q97" i="165"/>
  <c r="AG92" i="165"/>
  <c r="AC92" i="165"/>
  <c r="Y92" i="165"/>
  <c r="U92" i="165"/>
  <c r="Q92" i="165"/>
  <c r="AG83" i="165"/>
  <c r="AC83" i="165"/>
  <c r="Y83" i="165"/>
  <c r="U83" i="165"/>
  <c r="Q83" i="165"/>
  <c r="AG82" i="165"/>
  <c r="AC82" i="165"/>
  <c r="Y82" i="165"/>
  <c r="U82" i="165"/>
  <c r="M81" i="165"/>
  <c r="AG79" i="165"/>
  <c r="AC79" i="165"/>
  <c r="Y79" i="165"/>
  <c r="U79" i="165"/>
  <c r="Q79" i="165"/>
  <c r="AL74" i="165"/>
  <c r="AG72" i="165"/>
  <c r="AC72" i="165"/>
  <c r="Y72" i="165"/>
  <c r="U72" i="165"/>
  <c r="Q72" i="165"/>
  <c r="AE66" i="165"/>
  <c r="AC65" i="165"/>
  <c r="S38" i="165"/>
  <c r="F38" i="165"/>
  <c r="AL31" i="165"/>
  <c r="AH30" i="165"/>
  <c r="AL24" i="165"/>
  <c r="AH24" i="165"/>
  <c r="O18" i="165"/>
  <c r="E14" i="165"/>
  <c r="AC13" i="165"/>
  <c r="E13" i="165"/>
  <c r="J9" i="165"/>
  <c r="V4" i="165"/>
  <c r="E4" i="165"/>
  <c r="AE2" i="165"/>
  <c r="AE180" i="164"/>
  <c r="AC179" i="164"/>
  <c r="AE153" i="164"/>
  <c r="AC152" i="164"/>
  <c r="D142" i="164"/>
  <c r="AL142" i="164" s="1"/>
  <c r="D134" i="164"/>
  <c r="AL134" i="164" s="1"/>
  <c r="AL126" i="164"/>
  <c r="D126" i="164"/>
  <c r="D118" i="164"/>
  <c r="AL118" i="164" s="1"/>
  <c r="D110" i="164"/>
  <c r="AL110" i="164" s="1"/>
  <c r="AE107" i="164"/>
  <c r="AC106" i="164"/>
  <c r="AL103" i="164"/>
  <c r="AG101" i="164"/>
  <c r="Y101" i="164"/>
  <c r="Q101" i="164"/>
  <c r="AG100" i="164"/>
  <c r="AC100" i="164"/>
  <c r="Y100" i="164"/>
  <c r="AG99" i="164"/>
  <c r="AC99" i="164"/>
  <c r="AC101" i="164" s="1"/>
  <c r="Y99" i="164"/>
  <c r="U99" i="164"/>
  <c r="U100" i="164" s="1"/>
  <c r="Q99" i="164"/>
  <c r="M99" i="164"/>
  <c r="AG97" i="164"/>
  <c r="AC97" i="164"/>
  <c r="Y97" i="164"/>
  <c r="U97" i="164"/>
  <c r="Q97" i="164"/>
  <c r="AG92" i="164"/>
  <c r="AC92" i="164"/>
  <c r="Y92" i="164"/>
  <c r="U92" i="164"/>
  <c r="Q92" i="164"/>
  <c r="AG83" i="164"/>
  <c r="AC83" i="164"/>
  <c r="Y83" i="164"/>
  <c r="U83" i="164"/>
  <c r="Q83" i="164"/>
  <c r="AG82" i="164"/>
  <c r="AC82" i="164"/>
  <c r="Y82" i="164"/>
  <c r="U82" i="164"/>
  <c r="M81" i="164"/>
  <c r="AG79" i="164"/>
  <c r="AC79" i="164"/>
  <c r="Y79" i="164"/>
  <c r="U79" i="164"/>
  <c r="Q79" i="164"/>
  <c r="AL74" i="164"/>
  <c r="AG72" i="164"/>
  <c r="AC72" i="164"/>
  <c r="Y72" i="164"/>
  <c r="U72" i="164"/>
  <c r="Q72" i="164"/>
  <c r="AE66" i="164"/>
  <c r="AC65" i="164"/>
  <c r="S38" i="164"/>
  <c r="F38" i="164"/>
  <c r="AL31" i="164"/>
  <c r="AH30" i="164"/>
  <c r="AL24" i="164"/>
  <c r="AH24" i="164"/>
  <c r="O18" i="164"/>
  <c r="E14" i="164"/>
  <c r="AC13" i="164"/>
  <c r="E13" i="164"/>
  <c r="J9" i="164"/>
  <c r="V4" i="164"/>
  <c r="E4" i="164"/>
  <c r="AE2" i="164"/>
  <c r="AE180" i="163"/>
  <c r="AC179" i="163"/>
  <c r="AE153" i="163"/>
  <c r="AC152" i="163"/>
  <c r="D142" i="163"/>
  <c r="AL142" i="163" s="1"/>
  <c r="D134" i="163"/>
  <c r="AL134" i="163" s="1"/>
  <c r="D126" i="163"/>
  <c r="AL126" i="163" s="1"/>
  <c r="AL118" i="163"/>
  <c r="D118" i="163"/>
  <c r="D110" i="163"/>
  <c r="AL110" i="163" s="1"/>
  <c r="AE107" i="163"/>
  <c r="AC106" i="163"/>
  <c r="AL103" i="163"/>
  <c r="AC101" i="163"/>
  <c r="Q101" i="163"/>
  <c r="AG99" i="163"/>
  <c r="AG100" i="163" s="1"/>
  <c r="AC99" i="163"/>
  <c r="AC100" i="163" s="1"/>
  <c r="Y99" i="163"/>
  <c r="Y100" i="163" s="1"/>
  <c r="U99" i="163"/>
  <c r="U101" i="163" s="1"/>
  <c r="Q99" i="163"/>
  <c r="M99" i="163"/>
  <c r="AG97" i="163"/>
  <c r="AC97" i="163"/>
  <c r="Y97" i="163"/>
  <c r="U97" i="163"/>
  <c r="Q97" i="163"/>
  <c r="AG92" i="163"/>
  <c r="AC92" i="163"/>
  <c r="Y92" i="163"/>
  <c r="U92" i="163"/>
  <c r="Q92" i="163"/>
  <c r="AG83" i="163"/>
  <c r="AC83" i="163"/>
  <c r="Y83" i="163"/>
  <c r="U83" i="163"/>
  <c r="Q83" i="163"/>
  <c r="AG82" i="163"/>
  <c r="AC82" i="163"/>
  <c r="Y82" i="163"/>
  <c r="U82" i="163"/>
  <c r="M81" i="163"/>
  <c r="AG79" i="163"/>
  <c r="AC79" i="163"/>
  <c r="Y79" i="163"/>
  <c r="U79" i="163"/>
  <c r="Q79" i="163"/>
  <c r="AL74" i="163"/>
  <c r="AG72" i="163"/>
  <c r="AC72" i="163"/>
  <c r="Y72" i="163"/>
  <c r="U72" i="163"/>
  <c r="Q72" i="163"/>
  <c r="AE66" i="163"/>
  <c r="AC65" i="163"/>
  <c r="S38" i="163"/>
  <c r="F38" i="163"/>
  <c r="AL31" i="163"/>
  <c r="AH30" i="163"/>
  <c r="AL24" i="163"/>
  <c r="AH24" i="163"/>
  <c r="O18" i="163"/>
  <c r="E14" i="163"/>
  <c r="AC13" i="163"/>
  <c r="E13" i="163"/>
  <c r="J9" i="163"/>
  <c r="V4" i="163"/>
  <c r="E4" i="163"/>
  <c r="AE2" i="163"/>
  <c r="AE180" i="162"/>
  <c r="AC179" i="162"/>
  <c r="AE153" i="162"/>
  <c r="AC152" i="162"/>
  <c r="D142" i="162"/>
  <c r="AL142" i="162" s="1"/>
  <c r="AL134" i="162"/>
  <c r="D134" i="162"/>
  <c r="AL126" i="162"/>
  <c r="D126" i="162"/>
  <c r="D118" i="162"/>
  <c r="AL118" i="162" s="1"/>
  <c r="D110" i="162"/>
  <c r="AL110" i="162" s="1"/>
  <c r="AE107" i="162"/>
  <c r="AC106" i="162"/>
  <c r="AL103" i="162"/>
  <c r="AG101" i="162"/>
  <c r="Y101" i="162"/>
  <c r="AG100" i="162"/>
  <c r="Y100" i="162"/>
  <c r="AG99" i="162"/>
  <c r="AC99" i="162"/>
  <c r="AC100" i="162" s="1"/>
  <c r="Y99" i="162"/>
  <c r="U99" i="162"/>
  <c r="U100" i="162" s="1"/>
  <c r="Q99" i="162"/>
  <c r="Q101" i="162" s="1"/>
  <c r="M99" i="162"/>
  <c r="AG97" i="162"/>
  <c r="AC97" i="162"/>
  <c r="Y97" i="162"/>
  <c r="U97" i="162"/>
  <c r="Q97" i="162"/>
  <c r="AG92" i="162"/>
  <c r="AC92" i="162"/>
  <c r="Y92" i="162"/>
  <c r="U92" i="162"/>
  <c r="Q92" i="162"/>
  <c r="AG83" i="162"/>
  <c r="AC83" i="162"/>
  <c r="Y83" i="162"/>
  <c r="U83" i="162"/>
  <c r="Q83" i="162"/>
  <c r="AG82" i="162"/>
  <c r="AC82" i="162"/>
  <c r="Y82" i="162"/>
  <c r="U82" i="162"/>
  <c r="M81" i="162"/>
  <c r="AG79" i="162"/>
  <c r="AC79" i="162"/>
  <c r="Y79" i="162"/>
  <c r="U79" i="162"/>
  <c r="Q79" i="162"/>
  <c r="AL74" i="162"/>
  <c r="AG72" i="162"/>
  <c r="AC72" i="162"/>
  <c r="Y72" i="162"/>
  <c r="U72" i="162"/>
  <c r="Q72" i="162"/>
  <c r="AE66" i="162"/>
  <c r="AC65" i="162"/>
  <c r="S38" i="162"/>
  <c r="F38" i="162"/>
  <c r="AL31" i="162"/>
  <c r="AH30" i="162"/>
  <c r="AL24" i="162"/>
  <c r="AH24" i="162"/>
  <c r="O18" i="162"/>
  <c r="E14" i="162"/>
  <c r="AC13" i="162"/>
  <c r="E13" i="162"/>
  <c r="J9" i="162"/>
  <c r="V4" i="162"/>
  <c r="E4" i="162"/>
  <c r="AE2" i="162"/>
  <c r="AE180" i="161"/>
  <c r="AC179" i="161"/>
  <c r="AE153" i="161"/>
  <c r="AC152" i="161"/>
  <c r="D142" i="161"/>
  <c r="AL142" i="161" s="1"/>
  <c r="AL134" i="161"/>
  <c r="D134" i="161"/>
  <c r="D126" i="161"/>
  <c r="AL126" i="161" s="1"/>
  <c r="D118" i="161"/>
  <c r="AL118" i="161" s="1"/>
  <c r="D110" i="161"/>
  <c r="AL110" i="161" s="1"/>
  <c r="AE107" i="161"/>
  <c r="AC106" i="161"/>
  <c r="AL103" i="161"/>
  <c r="Y101" i="161"/>
  <c r="AG100" i="161"/>
  <c r="Y100" i="161"/>
  <c r="AG99" i="161"/>
  <c r="AG101" i="161" s="1"/>
  <c r="AC99" i="161"/>
  <c r="AC100" i="161" s="1"/>
  <c r="Y99" i="161"/>
  <c r="U99" i="161"/>
  <c r="U100" i="161" s="1"/>
  <c r="Q99" i="161"/>
  <c r="Q101" i="161" s="1"/>
  <c r="M99" i="161"/>
  <c r="AG97" i="161"/>
  <c r="AC97" i="161"/>
  <c r="Y97" i="161"/>
  <c r="U97" i="161"/>
  <c r="Q97" i="161"/>
  <c r="AG92" i="161"/>
  <c r="AC92" i="161"/>
  <c r="Y92" i="161"/>
  <c r="U92" i="161"/>
  <c r="Q92" i="161"/>
  <c r="AG83" i="161"/>
  <c r="AC83" i="161"/>
  <c r="Y83" i="161"/>
  <c r="U83" i="161"/>
  <c r="Q83" i="161"/>
  <c r="AG82" i="161"/>
  <c r="AC82" i="161"/>
  <c r="Y82" i="161"/>
  <c r="U82" i="161"/>
  <c r="M81" i="161"/>
  <c r="AG79" i="161"/>
  <c r="AC79" i="161"/>
  <c r="Y79" i="161"/>
  <c r="U79" i="161"/>
  <c r="Q79" i="161"/>
  <c r="AL74" i="161"/>
  <c r="AG72" i="161"/>
  <c r="AC72" i="161"/>
  <c r="Y72" i="161"/>
  <c r="U72" i="161"/>
  <c r="Q72" i="161"/>
  <c r="AE66" i="161"/>
  <c r="AC65" i="161"/>
  <c r="S38" i="161"/>
  <c r="F38" i="161"/>
  <c r="AL31" i="161"/>
  <c r="AH30" i="161"/>
  <c r="AL24" i="161"/>
  <c r="AH24" i="161"/>
  <c r="O18" i="161"/>
  <c r="E14" i="161"/>
  <c r="AC13" i="161"/>
  <c r="E13" i="161"/>
  <c r="J9" i="161"/>
  <c r="V4" i="161"/>
  <c r="E4" i="161"/>
  <c r="AE2" i="161"/>
  <c r="AE180" i="160"/>
  <c r="AC179" i="160"/>
  <c r="AE153" i="160"/>
  <c r="AC152" i="160"/>
  <c r="D142" i="160"/>
  <c r="AL142" i="160" s="1"/>
  <c r="D134" i="160"/>
  <c r="AL134" i="160" s="1"/>
  <c r="D126" i="160"/>
  <c r="AL126" i="160" s="1"/>
  <c r="D118" i="160"/>
  <c r="AL118" i="160" s="1"/>
  <c r="D110" i="160"/>
  <c r="AL110" i="160" s="1"/>
  <c r="AE107" i="160"/>
  <c r="AC106" i="160"/>
  <c r="AL103" i="160"/>
  <c r="AG101" i="160"/>
  <c r="Y101" i="160"/>
  <c r="Q101" i="160"/>
  <c r="AC100" i="160"/>
  <c r="Y100" i="160"/>
  <c r="AG99" i="160"/>
  <c r="AG100" i="160" s="1"/>
  <c r="AC99" i="160"/>
  <c r="AC101" i="160" s="1"/>
  <c r="Y99" i="160"/>
  <c r="U99" i="160"/>
  <c r="U100" i="160" s="1"/>
  <c r="Q99" i="160"/>
  <c r="M99" i="160"/>
  <c r="AG97" i="160"/>
  <c r="AC97" i="160"/>
  <c r="Y97" i="160"/>
  <c r="U97" i="160"/>
  <c r="Q97" i="160"/>
  <c r="AG92" i="160"/>
  <c r="AC92" i="160"/>
  <c r="Y92" i="160"/>
  <c r="U92" i="160"/>
  <c r="Q92" i="160"/>
  <c r="AG83" i="160"/>
  <c r="AC83" i="160"/>
  <c r="Y83" i="160"/>
  <c r="U83" i="160"/>
  <c r="Q83" i="160"/>
  <c r="AG82" i="160"/>
  <c r="AC82" i="160"/>
  <c r="Y82" i="160"/>
  <c r="U82" i="160"/>
  <c r="M81" i="160"/>
  <c r="AG79" i="160"/>
  <c r="AC79" i="160"/>
  <c r="Y79" i="160"/>
  <c r="U79" i="160"/>
  <c r="Q79" i="160"/>
  <c r="AL74" i="160"/>
  <c r="AG72" i="160"/>
  <c r="AC72" i="160"/>
  <c r="Y72" i="160"/>
  <c r="U72" i="160"/>
  <c r="Q72" i="160"/>
  <c r="AE66" i="160"/>
  <c r="AC65" i="160"/>
  <c r="S38" i="160"/>
  <c r="F38" i="160"/>
  <c r="AL31" i="160"/>
  <c r="AH30" i="160"/>
  <c r="AL24" i="160"/>
  <c r="AH24" i="160"/>
  <c r="O18" i="160"/>
  <c r="E14" i="160"/>
  <c r="AC13" i="160"/>
  <c r="E13" i="160"/>
  <c r="J9" i="160"/>
  <c r="V4" i="160"/>
  <c r="E4" i="160"/>
  <c r="AE2" i="160"/>
  <c r="AL108" i="187" l="1"/>
  <c r="Y150" i="187"/>
  <c r="AC150" i="187"/>
  <c r="AL76" i="187"/>
  <c r="AG149" i="187"/>
  <c r="Q151" i="187"/>
  <c r="AG151" i="187" s="1"/>
  <c r="AL85" i="186"/>
  <c r="Y150" i="186"/>
  <c r="AL76" i="186"/>
  <c r="AL92" i="185"/>
  <c r="Q151" i="185"/>
  <c r="AG151" i="185" s="1"/>
  <c r="AG149" i="185"/>
  <c r="U151" i="185"/>
  <c r="AL100" i="185"/>
  <c r="AG147" i="185"/>
  <c r="O25" i="185" s="1"/>
  <c r="AL92" i="184"/>
  <c r="M151" i="184"/>
  <c r="Q151" i="184"/>
  <c r="AG149" i="184"/>
  <c r="AL100" i="184"/>
  <c r="AG147" i="184"/>
  <c r="O25" i="184" s="1"/>
  <c r="AL93" i="183"/>
  <c r="Q151" i="183"/>
  <c r="AG151" i="183" s="1"/>
  <c r="AL76" i="183"/>
  <c r="AL100" i="183"/>
  <c r="AG147" i="183"/>
  <c r="O25" i="183" s="1"/>
  <c r="Q150" i="183"/>
  <c r="U151" i="183"/>
  <c r="Q151" i="182"/>
  <c r="AG151" i="182" s="1"/>
  <c r="AL76" i="182"/>
  <c r="AG149" i="182"/>
  <c r="AL85" i="181"/>
  <c r="Y150" i="181"/>
  <c r="Q151" i="181"/>
  <c r="AG151" i="181" s="1"/>
  <c r="Q151" i="180"/>
  <c r="AG151" i="180" s="1"/>
  <c r="AG149" i="180"/>
  <c r="Q151" i="179"/>
  <c r="AG151" i="179" s="1"/>
  <c r="AL76" i="179"/>
  <c r="AG149" i="179"/>
  <c r="AG151" i="178"/>
  <c r="Q151" i="178"/>
  <c r="AG149" i="178"/>
  <c r="AL85" i="177"/>
  <c r="Y150" i="177"/>
  <c r="Q151" i="177"/>
  <c r="AG151" i="177" s="1"/>
  <c r="AL76" i="177"/>
  <c r="AL92" i="176"/>
  <c r="Q151" i="176"/>
  <c r="AG151" i="176" s="1"/>
  <c r="AG149" i="176"/>
  <c r="U151" i="176"/>
  <c r="AL100" i="176"/>
  <c r="AG147" i="176"/>
  <c r="O25" i="176" s="1"/>
  <c r="Y150" i="175"/>
  <c r="Q151" i="175"/>
  <c r="AG151" i="175" s="1"/>
  <c r="AL76" i="175"/>
  <c r="AL92" i="174"/>
  <c r="Q151" i="174"/>
  <c r="AG151" i="174" s="1"/>
  <c r="AG149" i="174"/>
  <c r="U151" i="174"/>
  <c r="AL100" i="174"/>
  <c r="AG147" i="174"/>
  <c r="O25" i="174" s="1"/>
  <c r="AL92" i="173"/>
  <c r="Q151" i="173"/>
  <c r="AG151" i="173" s="1"/>
  <c r="AG149" i="173"/>
  <c r="U151" i="173"/>
  <c r="AL92" i="172"/>
  <c r="Q151" i="172"/>
  <c r="AG151" i="172" s="1"/>
  <c r="AG149" i="172"/>
  <c r="U151" i="172"/>
  <c r="AL100" i="172"/>
  <c r="AG147" i="172"/>
  <c r="O25" i="172" s="1"/>
  <c r="AG151" i="171"/>
  <c r="AL92" i="171"/>
  <c r="Q151" i="171"/>
  <c r="AG149" i="171"/>
  <c r="U151" i="171"/>
  <c r="AL100" i="171"/>
  <c r="AG147" i="171"/>
  <c r="O25" i="171" s="1"/>
  <c r="AG151" i="170"/>
  <c r="AL85" i="170"/>
  <c r="Y150" i="170"/>
  <c r="Q151" i="170"/>
  <c r="AG151" i="169"/>
  <c r="AL93" i="169"/>
  <c r="Q151" i="169"/>
  <c r="AG149" i="169"/>
  <c r="U151" i="169"/>
  <c r="AL100" i="169"/>
  <c r="AG147" i="169"/>
  <c r="O25" i="169" s="1"/>
  <c r="U101" i="168"/>
  <c r="AC101" i="168"/>
  <c r="U101" i="167"/>
  <c r="AC101" i="167"/>
  <c r="U101" i="166"/>
  <c r="AC101" i="166"/>
  <c r="U101" i="165"/>
  <c r="AG101" i="165"/>
  <c r="U101" i="164"/>
  <c r="Y101" i="163"/>
  <c r="U100" i="163"/>
  <c r="AG101" i="163"/>
  <c r="U101" i="162"/>
  <c r="AC101" i="162"/>
  <c r="U101" i="161"/>
  <c r="AC101" i="161"/>
  <c r="U101" i="160"/>
  <c r="AG151" i="184" l="1"/>
  <c r="AL155" i="3"/>
  <c r="AL140" i="3"/>
  <c r="AL77" i="18"/>
  <c r="AL109" i="18"/>
  <c r="AL101" i="18"/>
  <c r="AL93" i="18"/>
  <c r="AL85" i="18"/>
  <c r="AL142" i="4"/>
  <c r="AL134" i="4"/>
  <c r="H6" i="2"/>
  <c r="H178" i="186" a="1"/>
  <c r="H172" i="184" a="1"/>
  <c r="E178" i="181" a="1"/>
  <c r="E170" i="179" a="1"/>
  <c r="H179" i="177" a="1"/>
  <c r="H171" i="175" a="1"/>
  <c r="H167" i="173" a="1"/>
  <c r="H172" i="171" a="1"/>
  <c r="E171" i="169" a="1"/>
  <c r="H165" i="167" a="1"/>
  <c r="E173" i="164" a="1"/>
  <c r="E163" i="162" a="1"/>
  <c r="H174" i="160" a="1"/>
  <c r="E178" i="180" a="1"/>
  <c r="E165" i="176" a="1"/>
  <c r="E168" i="187" a="1"/>
  <c r="H176" i="185" a="1"/>
  <c r="H175" i="183" a="1"/>
  <c r="H167" i="181" a="1"/>
  <c r="H173" i="179" a="1"/>
  <c r="E179" i="177" a="1"/>
  <c r="E179" i="175" a="1"/>
  <c r="E171" i="173" a="1"/>
  <c r="H178" i="171" a="1"/>
  <c r="E171" i="168" a="1"/>
  <c r="E167" i="166" a="1"/>
  <c r="H172" i="164" a="1"/>
  <c r="H164" i="162" a="1"/>
  <c r="E170" i="160" a="1"/>
  <c r="E175" i="180" a="1"/>
  <c r="H169" i="175" a="1"/>
  <c r="H177" i="187" a="1"/>
  <c r="H167" i="185" a="1"/>
  <c r="H169" i="174" a="1"/>
  <c r="H167" i="186" a="1"/>
  <c r="H165" i="184" a="1"/>
  <c r="E177" i="182" a="1"/>
  <c r="E173" i="180" a="1"/>
  <c r="H176" i="178" a="1"/>
  <c r="H172" i="176" a="1"/>
  <c r="E176" i="173" a="1"/>
  <c r="E170" i="171" a="1"/>
  <c r="H171" i="169" a="1"/>
  <c r="H164" i="167" a="1"/>
  <c r="E172" i="165" a="1"/>
  <c r="H175" i="163" a="1"/>
  <c r="H169" i="161" a="1"/>
  <c r="H175" i="182" a="1"/>
  <c r="H167" i="180" a="1"/>
  <c r="H170" i="177" a="1"/>
  <c r="E173" i="186" a="1"/>
  <c r="E169" i="184" a="1"/>
  <c r="E170" i="176" a="1"/>
  <c r="E171" i="186" a="1"/>
  <c r="E167" i="184" a="1"/>
  <c r="H172" i="182" a="1"/>
  <c r="E178" i="179" a="1"/>
  <c r="E170" i="177" a="1"/>
  <c r="H179" i="175" a="1"/>
  <c r="H175" i="186" a="1"/>
  <c r="H176" i="184" a="1"/>
  <c r="H173" i="186" a="1"/>
  <c r="E179" i="184" a="1"/>
  <c r="E169" i="182" a="1"/>
  <c r="H176" i="180" a="1"/>
  <c r="H168" i="178" a="1"/>
  <c r="E166" i="175" a="1"/>
  <c r="E168" i="173" a="1"/>
  <c r="H174" i="171" a="1"/>
  <c r="H170" i="187" a="1"/>
  <c r="E176" i="184" a="1"/>
  <c r="E168" i="182" a="1"/>
  <c r="H175" i="180" a="1"/>
  <c r="H167" i="178" a="1"/>
  <c r="H165" i="176" a="1"/>
  <c r="E175" i="174" a="1"/>
  <c r="E169" i="172" a="1"/>
  <c r="H166" i="170" a="1"/>
  <c r="E169" i="167" a="1"/>
  <c r="H162" i="165"/>
  <c r="H176" i="163" a="1"/>
  <c r="E162" i="161"/>
  <c r="H178" i="182" a="1"/>
  <c r="E176" i="177" a="1"/>
  <c r="E169" i="173" a="1"/>
  <c r="H165" i="175" a="1"/>
  <c r="H170" i="170" a="1"/>
  <c r="H172" i="166" a="1"/>
  <c r="E176" i="163" a="1"/>
  <c r="H173" i="160" a="1"/>
  <c r="E171" i="162" a="1"/>
  <c r="E170" i="183" a="1"/>
  <c r="H169" i="172" a="1"/>
  <c r="E166" i="168" a="1"/>
  <c r="E171" i="164" a="1"/>
  <c r="H164" i="161" a="1"/>
  <c r="E168" i="177" a="1"/>
  <c r="E176" i="168" a="1"/>
  <c r="H178" i="175" a="1"/>
  <c r="H176" i="169" a="1"/>
  <c r="H168" i="166" a="1"/>
  <c r="E172" i="163" a="1"/>
  <c r="H167" i="160" a="1"/>
  <c r="H170" i="171" a="1"/>
  <c r="H169" i="176" a="1"/>
  <c r="E179" i="170" a="1"/>
  <c r="E165" i="166" a="1"/>
  <c r="E171" i="160" a="1"/>
  <c r="H173" i="172" a="1"/>
  <c r="E175" i="176" a="1"/>
  <c r="E173" i="170" a="1"/>
  <c r="E163" i="166" a="1"/>
  <c r="H166" i="163" a="1"/>
  <c r="H163" i="160" a="1"/>
  <c r="H172" i="170" a="1"/>
  <c r="E176" i="174" a="1"/>
  <c r="E174" i="169" a="1"/>
  <c r="E164" i="166" a="1"/>
  <c r="E173" i="162" a="1"/>
  <c r="E162" i="168"/>
  <c r="E170" i="187" a="1"/>
  <c r="H172" i="185" a="1"/>
  <c r="H174" i="183" a="1"/>
  <c r="E177" i="181" a="1"/>
  <c r="E177" i="179" a="1"/>
  <c r="H176" i="177" a="1"/>
  <c r="H168" i="175" a="1"/>
  <c r="E176" i="172" a="1"/>
  <c r="E166" i="170" a="1"/>
  <c r="H172" i="168" a="1"/>
  <c r="H164" i="166" a="1"/>
  <c r="E176" i="164" a="1"/>
  <c r="E164" i="162" a="1"/>
  <c r="H169" i="160" a="1"/>
  <c r="E168" i="179" a="1"/>
  <c r="H166" i="175" a="1"/>
  <c r="H179" i="187" a="1"/>
  <c r="H169" i="185" a="1"/>
  <c r="H173" i="183" a="1"/>
  <c r="H176" i="181" a="1"/>
  <c r="H168" i="179" a="1"/>
  <c r="E176" i="176" a="1"/>
  <c r="E168" i="174" a="1"/>
  <c r="H179" i="172" a="1"/>
  <c r="H167" i="170" a="1"/>
  <c r="E172" i="168" a="1"/>
  <c r="E166" i="166" a="1"/>
  <c r="H169" i="164" a="1"/>
  <c r="E175" i="161" a="1"/>
  <c r="H171" i="183" a="1"/>
  <c r="E175" i="179" a="1"/>
  <c r="E171" i="174" a="1"/>
  <c r="H166" i="187" a="1"/>
  <c r="E172" i="184" a="1"/>
  <c r="H178" i="172" a="1"/>
  <c r="H174" i="186" a="1"/>
  <c r="H168" i="184" a="1"/>
  <c r="E174" i="181" a="1"/>
  <c r="E166" i="179" a="1"/>
  <c r="H175" i="177" a="1"/>
  <c r="H167" i="175" a="1"/>
  <c r="H170" i="173" a="1"/>
  <c r="E177" i="171" a="1"/>
  <c r="E167" i="169" a="1"/>
  <c r="E173" i="166" a="1"/>
  <c r="E169" i="164" a="1"/>
  <c r="H176" i="162" a="1"/>
  <c r="H170" i="160" a="1"/>
  <c r="H174" i="182" a="1"/>
  <c r="H166" i="179" a="1"/>
  <c r="E179" i="176" a="1"/>
  <c r="E174" i="185" a="1"/>
  <c r="E179" i="183" a="1"/>
  <c r="E179" i="187" a="1"/>
  <c r="E173" i="185" a="1"/>
  <c r="H170" i="183" a="1"/>
  <c r="E166" i="180" a="1"/>
  <c r="E166" i="178" a="1"/>
  <c r="H179" i="176" a="1"/>
  <c r="H171" i="174" a="1"/>
  <c r="H170" i="172" a="1"/>
  <c r="E165" i="170" a="1"/>
  <c r="H169" i="168" a="1"/>
  <c r="E173" i="165" a="1"/>
  <c r="E169" i="163" a="1"/>
  <c r="H176" i="161" a="1"/>
  <c r="H166" i="183" a="1"/>
  <c r="H179" i="178" a="1"/>
  <c r="H174" i="173" a="1"/>
  <c r="H168" i="187" a="1"/>
  <c r="E174" i="184" a="1"/>
  <c r="E166" i="182" a="1"/>
  <c r="H173" i="180" a="1"/>
  <c r="H165" i="178" a="1"/>
  <c r="H166" i="176" a="1"/>
  <c r="E173" i="174" a="1"/>
  <c r="E167" i="172" a="1"/>
  <c r="E172" i="169" a="1"/>
  <c r="E167" i="167" a="1"/>
  <c r="H176" i="165" a="1"/>
  <c r="H174" i="163" a="1"/>
  <c r="E176" i="161" a="1"/>
  <c r="E179" i="182" a="1"/>
  <c r="H178" i="178" a="1"/>
  <c r="E174" i="172" a="1"/>
  <c r="E177" i="186" a="1"/>
  <c r="E173" i="184" a="1"/>
  <c r="E166" i="187" a="1"/>
  <c r="H168" i="185" a="1"/>
  <c r="H168" i="183" a="1"/>
  <c r="E173" i="181" a="1"/>
  <c r="E173" i="179" a="1"/>
  <c r="H172" i="177" a="1"/>
  <c r="H174" i="174" a="1"/>
  <c r="E172" i="172" a="1"/>
  <c r="H179" i="170" a="1"/>
  <c r="H168" i="168" a="1"/>
  <c r="E174" i="166" a="1"/>
  <c r="E170" i="164" a="1"/>
  <c r="H173" i="162" a="1"/>
  <c r="H165" i="160" a="1"/>
  <c r="H177" i="181" a="1"/>
  <c r="E171" i="179" a="1"/>
  <c r="H173" i="187" a="1"/>
  <c r="H174" i="185" a="1"/>
  <c r="E178" i="178" a="1"/>
  <c r="H171" i="187" a="1"/>
  <c r="H178" i="185" a="1"/>
  <c r="E175" i="183" a="1"/>
  <c r="H168" i="181" a="1"/>
  <c r="E176" i="178" a="1"/>
  <c r="E168" i="176" a="1"/>
  <c r="E167" i="187" a="1"/>
  <c r="H175" i="185" a="1"/>
  <c r="E175" i="187" a="1"/>
  <c r="H173" i="185" a="1"/>
  <c r="E166" i="183" a="1"/>
  <c r="E165" i="181" a="1"/>
  <c r="E165" i="179" a="1"/>
  <c r="H174" i="176" a="1"/>
  <c r="E172" i="174" a="1"/>
  <c r="H172" i="172" a="1"/>
  <c r="H171" i="170" a="1"/>
  <c r="E166" i="186" a="1"/>
  <c r="H177" i="183" a="1"/>
  <c r="H173" i="181" a="1"/>
  <c r="H175" i="179" a="1"/>
  <c r="H165" i="177" a="1"/>
  <c r="E165" i="175" a="1"/>
  <c r="E173" i="173" a="1"/>
  <c r="E165" i="171" a="1"/>
  <c r="E173" i="168" a="1"/>
  <c r="E171" i="166" a="1"/>
  <c r="H174" i="164" a="1"/>
  <c r="H166" i="162" a="1"/>
  <c r="E174" i="160" a="1"/>
  <c r="H170" i="180" a="1"/>
  <c r="E172" i="175" a="1"/>
  <c r="E171" i="183" a="1"/>
  <c r="H171" i="172" a="1"/>
  <c r="E170" i="168" a="1"/>
  <c r="E165" i="164" a="1"/>
  <c r="H166" i="161" a="1"/>
  <c r="E176" i="179" a="1"/>
  <c r="E175" i="167" a="1"/>
  <c r="E169" i="175" a="1"/>
  <c r="H168" i="170" a="1"/>
  <c r="H170" i="166" a="1"/>
  <c r="E174" i="163" a="1"/>
  <c r="H168" i="160" a="1"/>
  <c r="E162" i="163"/>
  <c r="E169" i="183" a="1"/>
  <c r="E177" i="172" a="1"/>
  <c r="E164" i="168" a="1"/>
  <c r="E167" i="164" a="1"/>
  <c r="E174" i="161" a="1"/>
  <c r="H162" i="166"/>
  <c r="E172" i="160" a="1"/>
  <c r="H166" i="173" a="1"/>
  <c r="H170" i="168" a="1"/>
  <c r="E164" i="165" a="1"/>
  <c r="H173" i="167" a="1"/>
  <c r="H168" i="161" a="1"/>
  <c r="E170" i="172" a="1"/>
  <c r="H166" i="168" a="1"/>
  <c r="H173" i="165" a="1"/>
  <c r="E163" i="161" a="1"/>
  <c r="E176" i="166" a="1"/>
  <c r="E171" i="182" a="1"/>
  <c r="H168" i="172" a="1"/>
  <c r="H167" i="168" a="1"/>
  <c r="H176" i="164" a="1"/>
  <c r="E166" i="161" a="1"/>
  <c r="E179" i="173" a="1"/>
  <c r="H176" i="186" a="1"/>
  <c r="H170" i="184" a="1"/>
  <c r="H175" i="187" a="1"/>
  <c r="H165" i="185" a="1"/>
  <c r="H165" i="183" a="1"/>
  <c r="H172" i="181" a="1"/>
  <c r="E168" i="178" a="1"/>
  <c r="E172" i="176" a="1"/>
  <c r="H172" i="174" a="1"/>
  <c r="H175" i="172" a="1"/>
  <c r="E169" i="170" a="1"/>
  <c r="E168" i="168" a="1"/>
  <c r="H173" i="166" a="1"/>
  <c r="H165" i="164" a="1"/>
  <c r="E171" i="161" a="1"/>
  <c r="E178" i="183" a="1"/>
  <c r="E171" i="181" a="1"/>
  <c r="H175" i="178" a="1"/>
  <c r="H178" i="187" a="1"/>
  <c r="E167" i="185" a="1"/>
  <c r="E177" i="178" a="1"/>
  <c r="H176" i="187" a="1"/>
  <c r="H177" i="186" a="1"/>
  <c r="H169" i="184" a="1"/>
  <c r="H165" i="182" a="1"/>
  <c r="E179" i="180" a="1"/>
  <c r="E165" i="178" a="1"/>
  <c r="E169" i="176" a="1"/>
  <c r="H168" i="173" a="1"/>
  <c r="E174" i="171" a="1"/>
  <c r="E166" i="169" a="1"/>
  <c r="H168" i="167" a="1"/>
  <c r="E176" i="165" a="1"/>
  <c r="H167" i="163" a="1"/>
  <c r="H173" i="161" a="1"/>
  <c r="E176" i="181" a="1"/>
  <c r="H177" i="177" a="1"/>
  <c r="E165" i="172" a="1"/>
  <c r="E179" i="186" a="1"/>
  <c r="E175" i="184" a="1"/>
  <c r="E165" i="182" a="1"/>
  <c r="H172" i="180" a="1"/>
  <c r="E178" i="177" a="1"/>
  <c r="E174" i="175" a="1"/>
  <c r="H172" i="173" a="1"/>
  <c r="H177" i="171" a="1"/>
  <c r="H169" i="169" a="1"/>
  <c r="E168" i="167" a="1"/>
  <c r="H175" i="165" a="1"/>
  <c r="E166" i="163" a="1"/>
  <c r="E165" i="160" a="1"/>
  <c r="E175" i="181" a="1"/>
  <c r="H174" i="177" a="1"/>
  <c r="E179" i="171" a="1"/>
  <c r="E169" i="187" a="1"/>
  <c r="H165" i="173" a="1"/>
  <c r="E171" i="184" a="1"/>
  <c r="H168" i="180" a="1"/>
  <c r="E168" i="175" a="1"/>
  <c r="H173" i="171" a="1"/>
  <c r="E164" i="167" a="1"/>
  <c r="E175" i="162" a="1"/>
  <c r="E175" i="182" a="1"/>
  <c r="H173" i="176" a="1"/>
  <c r="H166" i="184" a="1"/>
  <c r="H179" i="186" a="1"/>
  <c r="E173" i="183" a="1"/>
  <c r="E168" i="180" a="1"/>
  <c r="H172" i="178" a="1"/>
  <c r="H176" i="175" a="1"/>
  <c r="E179" i="185" a="1"/>
  <c r="E172" i="186" a="1"/>
  <c r="E168" i="183" a="1"/>
  <c r="E176" i="180" a="1"/>
  <c r="E171" i="178" a="1"/>
  <c r="E173" i="175" a="1"/>
  <c r="H167" i="172" a="1"/>
  <c r="H165" i="187" a="1"/>
  <c r="E177" i="184" a="1"/>
  <c r="E179" i="181" a="1"/>
  <c r="E170" i="178" a="1"/>
  <c r="E178" i="175" a="1"/>
  <c r="E178" i="172" a="1"/>
  <c r="E171" i="170" a="1"/>
  <c r="E170" i="167" a="1"/>
  <c r="E166" i="164" a="1"/>
  <c r="H162" i="161"/>
  <c r="H174" i="181" a="1"/>
  <c r="E171" i="175" a="1"/>
  <c r="E175" i="177" a="1"/>
  <c r="E175" i="169" a="1"/>
  <c r="H164" i="164" a="1"/>
  <c r="E168" i="160" a="1"/>
  <c r="H177" i="175" a="1"/>
  <c r="H177" i="174" a="1"/>
  <c r="H162" i="168"/>
  <c r="H163" i="164" a="1"/>
  <c r="E175" i="163" a="1"/>
  <c r="E173" i="171" a="1"/>
  <c r="E170" i="173" a="1"/>
  <c r="E165" i="167" a="1"/>
  <c r="H172" i="163" a="1"/>
  <c r="H176" i="173" a="1"/>
  <c r="E172" i="182" a="1"/>
  <c r="E174" i="170" a="1"/>
  <c r="H167" i="166" a="1"/>
  <c r="H170" i="164" a="1"/>
  <c r="E173" i="178" a="1"/>
  <c r="H167" i="169" a="1"/>
  <c r="H162" i="164"/>
  <c r="H164" i="160" a="1"/>
  <c r="H166" i="164" a="1"/>
  <c r="H165" i="171" a="1"/>
  <c r="E175" i="166" a="1"/>
  <c r="H169" i="162" a="1"/>
  <c r="H172" i="169" a="1"/>
  <c r="E162" i="164"/>
  <c r="H171" i="171" a="1"/>
  <c r="H168" i="165" a="1"/>
  <c r="H168" i="162" a="1"/>
  <c r="H171" i="186" a="1"/>
  <c r="H175" i="171" a="1"/>
  <c r="H167" i="183" a="1"/>
  <c r="H169" i="179" a="1"/>
  <c r="E167" i="175" a="1"/>
  <c r="E176" i="170" a="1"/>
  <c r="H176" i="166" a="1"/>
  <c r="E176" i="162" a="1"/>
  <c r="E172" i="181" a="1"/>
  <c r="E177" i="187" a="1"/>
  <c r="H166" i="180" a="1"/>
  <c r="H170" i="186" a="1"/>
  <c r="E174" i="183" a="1"/>
  <c r="H165" i="180" a="1"/>
  <c r="H171" i="177" a="1"/>
  <c r="E176" i="187" a="1"/>
  <c r="H170" i="185" a="1"/>
  <c r="E167" i="186" a="1"/>
  <c r="E165" i="183" a="1"/>
  <c r="H177" i="180" a="1"/>
  <c r="E166" i="177" a="1"/>
  <c r="H172" i="175" a="1"/>
  <c r="E171" i="172" a="1"/>
  <c r="E168" i="186" a="1"/>
  <c r="H174" i="184" a="1"/>
  <c r="H178" i="181" a="1"/>
  <c r="E167" i="178" a="1"/>
  <c r="H173" i="175" a="1"/>
  <c r="H166" i="172" a="1"/>
  <c r="E168" i="169" a="1"/>
  <c r="H167" i="167" a="1"/>
  <c r="H171" i="164" a="1"/>
  <c r="H175" i="161" a="1"/>
  <c r="H171" i="180" a="1"/>
  <c r="E166" i="174" a="1"/>
  <c r="H179" i="174" a="1"/>
  <c r="E163" i="168" a="1"/>
  <c r="H167" i="164" a="1"/>
  <c r="H168" i="163" a="1"/>
  <c r="H173" i="170" a="1"/>
  <c r="E172" i="173" a="1"/>
  <c r="E171" i="167" a="1"/>
  <c r="H165" i="163" a="1"/>
  <c r="H175" i="162" a="1"/>
  <c r="E167" i="165" a="1"/>
  <c r="H178" i="173" a="1"/>
  <c r="E176" i="167" a="1"/>
  <c r="H174" i="162" a="1"/>
  <c r="E179" i="169" a="1"/>
  <c r="H179" i="180" a="1"/>
  <c r="E178" i="169" a="1"/>
  <c r="H170" i="165" a="1"/>
  <c r="H167" i="162" a="1"/>
  <c r="E178" i="174" a="1"/>
  <c r="H170" i="169" a="1"/>
  <c r="E168" i="164" a="1"/>
  <c r="H170" i="182" a="1"/>
  <c r="H165" i="162" a="1"/>
  <c r="H177" i="170" a="1"/>
  <c r="E175" i="165" a="1"/>
  <c r="H174" i="161" a="1"/>
  <c r="H166" i="167" a="1"/>
  <c r="H163" i="165" a="1"/>
  <c r="H166" i="185" a="1"/>
  <c r="H177" i="182" a="1"/>
  <c r="E179" i="178" a="1"/>
  <c r="H168" i="169" a="1"/>
  <c r="E172" i="161" a="1"/>
  <c r="H165" i="186" a="1"/>
  <c r="H177" i="185" a="1"/>
  <c r="H174" i="179" a="1"/>
  <c r="H174" i="187" a="1"/>
  <c r="E168" i="185" a="1"/>
  <c r="E174" i="179" a="1"/>
  <c r="E177" i="174" a="1"/>
  <c r="E165" i="186" a="1"/>
  <c r="E167" i="180" a="1"/>
  <c r="E170" i="174" a="1"/>
  <c r="E173" i="169" a="1"/>
  <c r="H169" i="163" a="1"/>
  <c r="H178" i="179" a="1"/>
  <c r="E177" i="173" a="1"/>
  <c r="E167" i="162" a="1"/>
  <c r="E169" i="162" a="1"/>
  <c r="H163" i="167" a="1"/>
  <c r="E175" i="171" a="1"/>
  <c r="E178" i="170" a="1"/>
  <c r="E167" i="161" a="1"/>
  <c r="H174" i="175" a="1"/>
  <c r="E170" i="163" a="1"/>
  <c r="H175" i="173" a="1"/>
  <c r="E164" i="163" a="1"/>
  <c r="H170" i="178" a="1"/>
  <c r="H169" i="165" a="1"/>
  <c r="E174" i="162" a="1"/>
  <c r="E174" i="164" a="1"/>
  <c r="E172" i="167" a="1"/>
  <c r="H165" i="166" a="1"/>
  <c r="H173" i="173" a="1"/>
  <c r="E170" i="184" a="1"/>
  <c r="H174" i="172" a="1"/>
  <c r="H173" i="177" a="1"/>
  <c r="E176" i="183" a="1"/>
  <c r="E170" i="185" a="1"/>
  <c r="H169" i="181" a="1"/>
  <c r="H176" i="172" a="1"/>
  <c r="H166" i="182" a="1"/>
  <c r="H169" i="173" a="1"/>
  <c r="E175" i="164" a="1"/>
  <c r="H172" i="179" a="1"/>
  <c r="E164" i="160" a="1"/>
  <c r="E169" i="169" a="1"/>
  <c r="H176" i="168" a="1"/>
  <c r="H162" i="163"/>
  <c r="E176" i="169" a="1"/>
  <c r="H175" i="167" a="1"/>
  <c r="E178" i="185" a="1"/>
  <c r="E173" i="187" a="1"/>
  <c r="E178" i="182" a="1"/>
  <c r="H177" i="178" a="1"/>
  <c r="H167" i="174" a="1"/>
  <c r="H176" i="170" a="1"/>
  <c r="E171" i="165" a="1"/>
  <c r="H172" i="161" a="1"/>
  <c r="H170" i="181" a="1"/>
  <c r="E170" i="186" a="1"/>
  <c r="E172" i="177" a="1"/>
  <c r="E172" i="185" a="1"/>
  <c r="E174" i="182" a="1"/>
  <c r="E165" i="180" a="1"/>
  <c r="E167" i="177" a="1"/>
  <c r="H169" i="187" a="1"/>
  <c r="H179" i="184" a="1"/>
  <c r="H166" i="186" a="1"/>
  <c r="E167" i="183" a="1"/>
  <c r="E171" i="180" a="1"/>
  <c r="H167" i="177" a="1"/>
  <c r="H175" i="174" a="1"/>
  <c r="E178" i="171" a="1"/>
  <c r="H169" i="186" a="1"/>
  <c r="H178" i="183" a="1"/>
  <c r="E170" i="180" a="1"/>
  <c r="H166" i="178" a="1"/>
  <c r="H170" i="175" a="1"/>
  <c r="H165" i="172" a="1"/>
  <c r="H173" i="169" a="1"/>
  <c r="H166" i="166" a="1"/>
  <c r="E171" i="163" a="1"/>
  <c r="E169" i="160" a="1"/>
  <c r="H171" i="179" a="1"/>
  <c r="E178" i="173" a="1"/>
  <c r="E174" i="173" a="1"/>
  <c r="E173" i="167" a="1"/>
  <c r="H171" i="163" a="1"/>
  <c r="H172" i="162" a="1"/>
  <c r="E174" i="165" a="1"/>
  <c r="E165" i="173" a="1"/>
  <c r="E174" i="167" a="1"/>
  <c r="H162" i="162"/>
  <c r="H166" i="160" a="1"/>
  <c r="H163" i="163" a="1"/>
  <c r="H167" i="171" a="1"/>
  <c r="E169" i="166" a="1"/>
  <c r="E168" i="162" a="1"/>
  <c r="H175" i="164" a="1"/>
  <c r="H171" i="178" a="1"/>
  <c r="H175" i="169" a="1"/>
  <c r="E163" i="164" a="1"/>
  <c r="H179" i="179" a="1"/>
  <c r="E179" i="174" a="1"/>
  <c r="H173" i="168" a="1"/>
  <c r="E173" i="163" a="1"/>
  <c r="E168" i="171" a="1"/>
  <c r="H178" i="180" a="1"/>
  <c r="H178" i="170" a="1"/>
  <c r="H166" i="165" a="1"/>
  <c r="E162" i="160"/>
  <c r="E176" i="186" a="1"/>
  <c r="E169" i="174" a="1"/>
  <c r="H172" i="165" a="1"/>
  <c r="E172" i="180" a="1"/>
  <c r="E169" i="177" a="1"/>
  <c r="H173" i="182" a="1"/>
  <c r="H168" i="177" a="1"/>
  <c r="E165" i="184" a="1"/>
  <c r="E170" i="182" a="1"/>
  <c r="E165" i="177" a="1"/>
  <c r="H168" i="171" a="1"/>
  <c r="H179" i="183" a="1"/>
  <c r="E177" i="177" a="1"/>
  <c r="E176" i="171" a="1"/>
  <c r="E170" i="166" a="1"/>
  <c r="H176" i="160" a="1"/>
  <c r="H177" i="172" a="1"/>
  <c r="E162" i="167"/>
  <c r="E173" i="160" a="1"/>
  <c r="H176" i="171" a="1"/>
  <c r="E170" i="162" a="1"/>
  <c r="H171" i="161" a="1"/>
  <c r="H169" i="166" a="1"/>
  <c r="H170" i="161" a="1"/>
  <c r="H178" i="169" a="1"/>
  <c r="E177" i="169" a="1"/>
  <c r="H176" i="167" a="1"/>
  <c r="E169" i="168" a="1"/>
  <c r="H166" i="169" a="1"/>
  <c r="E165" i="174" a="1"/>
  <c r="E167" i="160" a="1"/>
  <c r="E172" i="166" a="1"/>
  <c r="H171" i="182" a="1"/>
  <c r="H178" i="174" a="1"/>
  <c r="E162" i="162"/>
  <c r="H169" i="180" a="1"/>
  <c r="E176" i="182" a="1"/>
  <c r="E169" i="181" a="1"/>
  <c r="H172" i="187" a="1"/>
  <c r="H175" i="175" a="1"/>
  <c r="E165" i="187" a="1"/>
  <c r="H176" i="179" a="1"/>
  <c r="H169" i="170" a="1"/>
  <c r="H165" i="181" a="1"/>
  <c r="H174" i="169" a="1"/>
  <c r="E164" i="161" a="1"/>
  <c r="H165" i="174" a="1"/>
  <c r="E162" i="166"/>
  <c r="E163" i="160" a="1"/>
  <c r="E168" i="181" a="1"/>
  <c r="E171" i="185" a="1"/>
  <c r="E175" i="186" a="1"/>
  <c r="H176" i="182" a="1"/>
  <c r="E174" i="177" a="1"/>
  <c r="H179" i="173" a="1"/>
  <c r="H165" i="169" a="1"/>
  <c r="H171" i="165" a="1"/>
  <c r="E175" i="160" a="1"/>
  <c r="E169" i="180" a="1"/>
  <c r="H172" i="186" a="1"/>
  <c r="H168" i="176" a="1"/>
  <c r="E165" i="185" a="1"/>
  <c r="E173" i="182" a="1"/>
  <c r="H165" i="179" a="1"/>
  <c r="H171" i="176" a="1"/>
  <c r="E174" i="186" a="1"/>
  <c r="E172" i="183" a="1"/>
  <c r="E177" i="185" a="1"/>
  <c r="H169" i="182" a="1"/>
  <c r="H177" i="179" a="1"/>
  <c r="H178" i="176" a="1"/>
  <c r="H170" i="174" a="1"/>
  <c r="E167" i="171" a="1"/>
  <c r="E166" i="185" a="1"/>
  <c r="H176" i="183" a="1"/>
  <c r="H174" i="180" a="1"/>
  <c r="H178" i="177" a="1"/>
  <c r="H173" i="174" a="1"/>
  <c r="H179" i="171" a="1"/>
  <c r="H174" i="168" a="1"/>
  <c r="H163" i="166" a="1"/>
  <c r="E168" i="163" a="1"/>
  <c r="H171" i="160" a="1"/>
  <c r="E169" i="178" a="1"/>
  <c r="E172" i="171" a="1"/>
  <c r="E166" i="171" a="1"/>
  <c r="H169" i="167" a="1"/>
  <c r="E172" i="162" a="1"/>
  <c r="H174" i="170" a="1"/>
  <c r="H162" i="160"/>
  <c r="E168" i="170" a="1"/>
  <c r="H171" i="166" a="1"/>
  <c r="E169" i="161" a="1"/>
  <c r="H163" i="168" a="1"/>
  <c r="H166" i="181" a="1"/>
  <c r="E167" i="170" a="1"/>
  <c r="H174" i="165" a="1"/>
  <c r="H163" i="161" a="1"/>
  <c r="H169" i="177" a="1"/>
  <c r="H166" i="174" a="1"/>
  <c r="H175" i="168" a="1"/>
  <c r="E170" i="161" a="1"/>
  <c r="H174" i="166" a="1"/>
  <c r="E173" i="172" a="1"/>
  <c r="E166" i="167" a="1"/>
  <c r="H170" i="162" a="1"/>
  <c r="E163" i="163" a="1"/>
  <c r="E170" i="175" a="1"/>
  <c r="E175" i="168" a="1"/>
  <c r="E164" i="164" a="1"/>
  <c r="H175" i="170" a="1"/>
  <c r="E179" i="172" a="1"/>
  <c r="H167" i="187" a="1"/>
  <c r="E173" i="176" a="1"/>
  <c r="E175" i="185" a="1"/>
  <c r="E179" i="179" a="1"/>
  <c r="E166" i="173" a="1"/>
  <c r="H165" i="165" a="1"/>
  <c r="H179" i="182" a="1"/>
  <c r="H165" i="170" a="1"/>
  <c r="H167" i="161" a="1"/>
  <c r="E167" i="179" a="1"/>
  <c r="E168" i="165" a="1"/>
  <c r="E166" i="176" a="1"/>
  <c r="E165" i="161" a="1"/>
  <c r="E166" i="172" a="1"/>
  <c r="E168" i="161" a="1"/>
  <c r="H164" i="163" a="1"/>
  <c r="H176" i="176" a="1"/>
  <c r="H177" i="184" a="1"/>
  <c r="E175" i="178" a="1"/>
  <c r="H178" i="184" a="1"/>
  <c r="H163" i="162" a="1"/>
  <c r="H175" i="160" a="1"/>
  <c r="H173" i="163" a="1"/>
  <c r="E170" i="169" a="1"/>
  <c r="H171" i="167" a="1"/>
  <c r="H167" i="184" a="1"/>
  <c r="E176" i="185" a="1"/>
  <c r="H179" i="181" a="1"/>
  <c r="E171" i="177" a="1"/>
  <c r="E167" i="173" a="1"/>
  <c r="E167" i="168" a="1"/>
  <c r="H168" i="164" a="1"/>
  <c r="E176" i="160" a="1"/>
  <c r="H167" i="179" a="1"/>
  <c r="H179" i="185" a="1"/>
  <c r="E178" i="187" a="1"/>
  <c r="E166" i="184" a="1"/>
  <c r="E170" i="181" a="1"/>
  <c r="E169" i="179" a="1"/>
  <c r="E177" i="176" a="1"/>
  <c r="E169" i="186" a="1"/>
  <c r="E174" i="187" a="1"/>
  <c r="E178" i="184" a="1"/>
  <c r="H168" i="182" a="1"/>
  <c r="H170" i="179" a="1"/>
  <c r="H167" i="176" a="1"/>
  <c r="H171" i="173" a="1"/>
  <c r="E172" i="170" a="1"/>
  <c r="H171" i="185" a="1"/>
  <c r="H167" i="182" a="1"/>
  <c r="E172" i="179" a="1"/>
  <c r="E178" i="176" a="1"/>
  <c r="H176" i="174" a="1"/>
  <c r="E169" i="171" a="1"/>
  <c r="E174" i="168" a="1"/>
  <c r="E162" i="165"/>
  <c r="E165" i="162" a="1"/>
  <c r="H172" i="183" a="1"/>
  <c r="E173" i="177" a="1"/>
  <c r="H166" i="171" a="1"/>
  <c r="E171" i="171" a="1"/>
  <c r="H175" i="166" a="1"/>
  <c r="E173" i="161" a="1"/>
  <c r="H172" i="167" a="1"/>
  <c r="E167" i="181" a="1"/>
  <c r="E177" i="170" a="1"/>
  <c r="E163" i="165" a="1"/>
  <c r="H165" i="161" a="1"/>
  <c r="E169" i="165" a="1"/>
  <c r="E174" i="178" a="1"/>
  <c r="H177" i="169" a="1"/>
  <c r="E166" i="165" a="1"/>
  <c r="E172" i="164" a="1"/>
  <c r="E165" i="168" a="1"/>
  <c r="H177" i="173" a="1"/>
  <c r="H162" i="167"/>
  <c r="E175" i="175" a="1"/>
  <c r="H173" i="164" a="1"/>
  <c r="H169" i="171" a="1"/>
  <c r="E168" i="166" a="1"/>
  <c r="H171" i="162" a="1"/>
  <c r="E166" i="160" a="1"/>
  <c r="E167" i="174" a="1"/>
  <c r="H164" i="168" a="1"/>
  <c r="E167" i="163" a="1"/>
  <c r="H164" i="165" a="1"/>
  <c r="H169" i="183" a="1"/>
  <c r="E169" i="185" a="1"/>
  <c r="E174" i="180" a="1"/>
  <c r="H175" i="176" a="1"/>
  <c r="H165" i="168" a="1"/>
  <c r="E165" i="163" a="1"/>
  <c r="E177" i="183" a="1"/>
  <c r="H174" i="178" a="1"/>
  <c r="E168" i="184" a="1"/>
  <c r="E171" i="187" a="1"/>
  <c r="H175" i="184" a="1"/>
  <c r="H175" i="181" a="1"/>
  <c r="H173" i="178" a="1"/>
  <c r="E176" i="175" a="1"/>
  <c r="H168" i="186" a="1"/>
  <c r="H173" i="184" a="1"/>
  <c r="E166" i="181" a="1"/>
  <c r="E172" i="178" a="1"/>
  <c r="E175" i="173" a="1"/>
  <c r="E172" i="187" a="1"/>
  <c r="E167" i="182" a="1"/>
  <c r="H170" i="176" a="1"/>
  <c r="E170" i="170" a="1"/>
  <c r="H171" i="168" a="1"/>
  <c r="E166" i="162" a="1"/>
  <c r="H177" i="176" a="1"/>
  <c r="H171" i="181" a="1"/>
  <c r="E165" i="165" a="1"/>
  <c r="H167" i="165" a="1"/>
  <c r="H179" i="169" a="1"/>
  <c r="H172" i="160" a="1"/>
  <c r="E165" i="169" a="1"/>
  <c r="E175" i="172" a="1"/>
  <c r="E175" i="170" a="1"/>
  <c r="H174" i="167" a="1"/>
  <c r="E174" i="176" a="1"/>
  <c r="E163" i="167" a="1"/>
  <c r="H170" i="163" a="1"/>
  <c r="E178" i="186" a="1"/>
  <c r="E177" i="175" a="1"/>
  <c r="H169" i="178" a="1"/>
  <c r="H171" i="184" a="1"/>
  <c r="E171" i="176" a="1"/>
  <c r="H170" i="167" a="1"/>
  <c r="E167" i="176" a="1"/>
  <c r="E170" i="165" a="1"/>
  <c r="H166" i="177" a="1"/>
  <c r="H168" i="174" a="1"/>
  <c r="E174" i="174" a="1"/>
  <c r="E177" i="180" a="1"/>
  <c r="E168" i="172" a="1"/>
  <c r="E168" i="172" l="1"/>
  <c r="E177" i="180"/>
  <c r="E174" i="174"/>
  <c r="H168" i="174"/>
  <c r="H166" i="177"/>
  <c r="E170" i="165"/>
  <c r="E167" i="176"/>
  <c r="H170" i="167"/>
  <c r="E171" i="176"/>
  <c r="H171" i="184"/>
  <c r="H169" i="178"/>
  <c r="E177" i="175"/>
  <c r="E178" i="186"/>
  <c r="H170" i="163"/>
  <c r="E163" i="167"/>
  <c r="E174" i="176"/>
  <c r="H174" i="167"/>
  <c r="E175" i="170"/>
  <c r="E175" i="172"/>
  <c r="E165" i="169"/>
  <c r="H172" i="160"/>
  <c r="H179" i="169"/>
  <c r="H167" i="165"/>
  <c r="E165" i="165"/>
  <c r="H171" i="181"/>
  <c r="H177" i="176"/>
  <c r="E166" i="162"/>
  <c r="H171" i="168"/>
  <c r="E170" i="170"/>
  <c r="H170" i="176"/>
  <c r="E167" i="182"/>
  <c r="E172" i="187"/>
  <c r="E175" i="173"/>
  <c r="E172" i="178"/>
  <c r="E166" i="181"/>
  <c r="H173" i="184"/>
  <c r="H168" i="186"/>
  <c r="E176" i="175"/>
  <c r="H173" i="178"/>
  <c r="H175" i="181"/>
  <c r="H175" i="184"/>
  <c r="E171" i="187"/>
  <c r="E168" i="184"/>
  <c r="H174" i="178"/>
  <c r="E177" i="183"/>
  <c r="E165" i="163"/>
  <c r="H165" i="168"/>
  <c r="H175" i="176"/>
  <c r="E174" i="180"/>
  <c r="E169" i="185"/>
  <c r="H169" i="183"/>
  <c r="H164" i="165"/>
  <c r="E167" i="163"/>
  <c r="H164" i="168"/>
  <c r="E167" i="174"/>
  <c r="E166" i="160"/>
  <c r="H171" i="162"/>
  <c r="E168" i="166"/>
  <c r="H169" i="171"/>
  <c r="H173" i="164"/>
  <c r="E175" i="175"/>
  <c r="H177" i="173"/>
  <c r="E165" i="168"/>
  <c r="E172" i="164"/>
  <c r="E166" i="165"/>
  <c r="H177" i="169"/>
  <c r="E174" i="178"/>
  <c r="E169" i="165"/>
  <c r="H165" i="161"/>
  <c r="E163" i="165"/>
  <c r="E177" i="170"/>
  <c r="E167" i="181"/>
  <c r="H172" i="167"/>
  <c r="E173" i="161"/>
  <c r="H175" i="166"/>
  <c r="E171" i="171"/>
  <c r="H166" i="171"/>
  <c r="E173" i="177"/>
  <c r="H172" i="183"/>
  <c r="E165" i="162"/>
  <c r="E174" i="168"/>
  <c r="E169" i="171"/>
  <c r="H176" i="174"/>
  <c r="E178" i="176"/>
  <c r="E172" i="179"/>
  <c r="H167" i="182"/>
  <c r="H171" i="185"/>
  <c r="E172" i="170"/>
  <c r="H171" i="173"/>
  <c r="H167" i="176"/>
  <c r="H170" i="179"/>
  <c r="H168" i="182"/>
  <c r="E178" i="184"/>
  <c r="E174" i="187"/>
  <c r="E169" i="186"/>
  <c r="E177" i="176"/>
  <c r="E169" i="179"/>
  <c r="E170" i="181"/>
  <c r="E166" i="184"/>
  <c r="E178" i="187"/>
  <c r="H179" i="185"/>
  <c r="H167" i="179"/>
  <c r="E176" i="160"/>
  <c r="H168" i="164"/>
  <c r="E167" i="168"/>
  <c r="E167" i="173"/>
  <c r="E171" i="177"/>
  <c r="H179" i="181"/>
  <c r="E176" i="185"/>
  <c r="H167" i="184"/>
  <c r="H171" i="167"/>
  <c r="E170" i="169"/>
  <c r="H173" i="163"/>
  <c r="H175" i="160"/>
  <c r="H163" i="162"/>
  <c r="H178" i="184"/>
  <c r="E175" i="178"/>
  <c r="H177" i="184"/>
  <c r="H176" i="176"/>
  <c r="H164" i="163"/>
  <c r="E168" i="161"/>
  <c r="E166" i="172"/>
  <c r="E165" i="161"/>
  <c r="E166" i="176"/>
  <c r="E168" i="165"/>
  <c r="E167" i="179"/>
  <c r="H167" i="161"/>
  <c r="H165" i="170"/>
  <c r="H179" i="182"/>
  <c r="H165" i="165"/>
  <c r="E166" i="173"/>
  <c r="E179" i="179"/>
  <c r="E175" i="185"/>
  <c r="E173" i="176"/>
  <c r="H167" i="187"/>
  <c r="E179" i="172"/>
  <c r="H175" i="170"/>
  <c r="E164" i="164"/>
  <c r="E175" i="168"/>
  <c r="E170" i="175"/>
  <c r="E163" i="163"/>
  <c r="H170" i="162"/>
  <c r="E166" i="167"/>
  <c r="E173" i="172"/>
  <c r="H174" i="166"/>
  <c r="E170" i="161"/>
  <c r="H175" i="168"/>
  <c r="H166" i="174"/>
  <c r="H169" i="177"/>
  <c r="H163" i="161"/>
  <c r="H174" i="165"/>
  <c r="E167" i="170"/>
  <c r="H166" i="181"/>
  <c r="H163" i="168"/>
  <c r="E169" i="161"/>
  <c r="H171" i="166"/>
  <c r="E168" i="170"/>
  <c r="H174" i="170"/>
  <c r="E172" i="162"/>
  <c r="H169" i="167"/>
  <c r="E166" i="171"/>
  <c r="E172" i="171"/>
  <c r="E169" i="178"/>
  <c r="H171" i="160"/>
  <c r="E168" i="163"/>
  <c r="H163" i="166"/>
  <c r="H174" i="168"/>
  <c r="H179" i="171"/>
  <c r="H173" i="174"/>
  <c r="H178" i="177"/>
  <c r="H174" i="180"/>
  <c r="H176" i="183"/>
  <c r="E166" i="185"/>
  <c r="E167" i="171"/>
  <c r="H170" i="174"/>
  <c r="H178" i="176"/>
  <c r="H177" i="179"/>
  <c r="H169" i="182"/>
  <c r="E177" i="185"/>
  <c r="E172" i="183"/>
  <c r="E174" i="186"/>
  <c r="H171" i="176"/>
  <c r="H165" i="179"/>
  <c r="E173" i="182"/>
  <c r="E165" i="185"/>
  <c r="H168" i="176"/>
  <c r="H172" i="186"/>
  <c r="E169" i="180"/>
  <c r="E175" i="160"/>
  <c r="H171" i="165"/>
  <c r="H165" i="169"/>
  <c r="H179" i="173"/>
  <c r="E174" i="177"/>
  <c r="H176" i="182"/>
  <c r="E175" i="186"/>
  <c r="E171" i="185"/>
  <c r="E168" i="181"/>
  <c r="E163" i="160"/>
  <c r="H165" i="174"/>
  <c r="E164" i="161"/>
  <c r="H174" i="169"/>
  <c r="H165" i="181"/>
  <c r="H169" i="170"/>
  <c r="H176" i="179"/>
  <c r="E165" i="187"/>
  <c r="H175" i="175"/>
  <c r="H172" i="187"/>
  <c r="E169" i="181"/>
  <c r="E176" i="182"/>
  <c r="H169" i="180"/>
  <c r="H178" i="174"/>
  <c r="H171" i="182"/>
  <c r="E172" i="166"/>
  <c r="E167" i="160"/>
  <c r="E165" i="174"/>
  <c r="H166" i="169"/>
  <c r="E169" i="168"/>
  <c r="H176" i="167"/>
  <c r="E177" i="169"/>
  <c r="H178" i="169"/>
  <c r="H170" i="161"/>
  <c r="H169" i="166"/>
  <c r="H171" i="161"/>
  <c r="E170" i="162"/>
  <c r="H176" i="171"/>
  <c r="E173" i="160"/>
  <c r="H177" i="172"/>
  <c r="H176" i="160"/>
  <c r="E170" i="166"/>
  <c r="E176" i="171"/>
  <c r="E177" i="177"/>
  <c r="H179" i="183"/>
  <c r="H168" i="171"/>
  <c r="E165" i="177"/>
  <c r="E170" i="182"/>
  <c r="E165" i="184"/>
  <c r="H168" i="177"/>
  <c r="H173" i="182"/>
  <c r="E169" i="177"/>
  <c r="E172" i="180"/>
  <c r="H172" i="165"/>
  <c r="E169" i="174"/>
  <c r="E176" i="186"/>
  <c r="H166" i="165"/>
  <c r="H178" i="170"/>
  <c r="H178" i="180"/>
  <c r="E168" i="171"/>
  <c r="E173" i="163"/>
  <c r="H173" i="168"/>
  <c r="E179" i="174"/>
  <c r="H179" i="179"/>
  <c r="E163" i="164"/>
  <c r="H175" i="169"/>
  <c r="H171" i="178"/>
  <c r="H175" i="164"/>
  <c r="E168" i="162"/>
  <c r="E169" i="166"/>
  <c r="H167" i="171"/>
  <c r="H163" i="163"/>
  <c r="H166" i="160"/>
  <c r="E174" i="167"/>
  <c r="E165" i="173"/>
  <c r="E174" i="165"/>
  <c r="H172" i="162"/>
  <c r="H171" i="163"/>
  <c r="E173" i="167"/>
  <c r="E174" i="173"/>
  <c r="E178" i="173"/>
  <c r="H171" i="179"/>
  <c r="E169" i="160"/>
  <c r="E171" i="163"/>
  <c r="H166" i="166"/>
  <c r="H173" i="169"/>
  <c r="H165" i="172"/>
  <c r="H170" i="175"/>
  <c r="H166" i="178"/>
  <c r="E170" i="180"/>
  <c r="H178" i="183"/>
  <c r="H169" i="186"/>
  <c r="E178" i="171"/>
  <c r="H175" i="174"/>
  <c r="H167" i="177"/>
  <c r="E171" i="180"/>
  <c r="E167" i="183"/>
  <c r="H166" i="186"/>
  <c r="H179" i="184"/>
  <c r="H169" i="187"/>
  <c r="E167" i="177"/>
  <c r="E165" i="180"/>
  <c r="E174" i="182"/>
  <c r="E172" i="185"/>
  <c r="E172" i="177"/>
  <c r="E170" i="186"/>
  <c r="H170" i="181"/>
  <c r="H172" i="161"/>
  <c r="E171" i="165"/>
  <c r="H176" i="170"/>
  <c r="H167" i="174"/>
  <c r="H177" i="178"/>
  <c r="E178" i="182"/>
  <c r="E173" i="187"/>
  <c r="E178" i="185"/>
  <c r="H175" i="167"/>
  <c r="E176" i="169"/>
  <c r="H176" i="168"/>
  <c r="E169" i="169"/>
  <c r="E164" i="160"/>
  <c r="H172" i="179"/>
  <c r="E175" i="164"/>
  <c r="H169" i="173"/>
  <c r="H166" i="182"/>
  <c r="H176" i="172"/>
  <c r="H169" i="181"/>
  <c r="E170" i="185"/>
  <c r="E176" i="183"/>
  <c r="H173" i="177"/>
  <c r="H174" i="172"/>
  <c r="E170" i="184"/>
  <c r="H173" i="173"/>
  <c r="H165" i="166"/>
  <c r="E172" i="167"/>
  <c r="E174" i="164"/>
  <c r="E174" i="162"/>
  <c r="H169" i="165"/>
  <c r="H170" i="178"/>
  <c r="E164" i="163"/>
  <c r="H175" i="173"/>
  <c r="E170" i="163"/>
  <c r="H174" i="175"/>
  <c r="E167" i="161"/>
  <c r="E178" i="170"/>
  <c r="E175" i="171"/>
  <c r="H163" i="167"/>
  <c r="E169" i="162"/>
  <c r="E167" i="162"/>
  <c r="E177" i="173"/>
  <c r="H178" i="179"/>
  <c r="H169" i="163"/>
  <c r="E173" i="169"/>
  <c r="E170" i="174"/>
  <c r="E167" i="180"/>
  <c r="E165" i="186"/>
  <c r="E177" i="174"/>
  <c r="E174" i="179"/>
  <c r="E168" i="185"/>
  <c r="H174" i="187"/>
  <c r="H174" i="179"/>
  <c r="H177" i="185"/>
  <c r="H165" i="186"/>
  <c r="E172" i="161"/>
  <c r="H168" i="169"/>
  <c r="E179" i="178"/>
  <c r="H177" i="182"/>
  <c r="H166" i="185"/>
  <c r="H163" i="165"/>
  <c r="H166" i="167"/>
  <c r="H174" i="161"/>
  <c r="E175" i="165"/>
  <c r="H177" i="170"/>
  <c r="H165" i="162"/>
  <c r="H170" i="182"/>
  <c r="E168" i="164"/>
  <c r="H170" i="169"/>
  <c r="E178" i="174"/>
  <c r="H167" i="162"/>
  <c r="H170" i="165"/>
  <c r="E178" i="169"/>
  <c r="H179" i="180"/>
  <c r="E179" i="169"/>
  <c r="H174" i="162"/>
  <c r="E176" i="167"/>
  <c r="H178" i="173"/>
  <c r="E167" i="165"/>
  <c r="H175" i="162"/>
  <c r="H165" i="163"/>
  <c r="E171" i="167"/>
  <c r="E172" i="173"/>
  <c r="H173" i="170"/>
  <c r="H168" i="163"/>
  <c r="H167" i="164"/>
  <c r="E163" i="168"/>
  <c r="H179" i="174"/>
  <c r="E166" i="174"/>
  <c r="H171" i="180"/>
  <c r="H175" i="161"/>
  <c r="H171" i="164"/>
  <c r="H167" i="167"/>
  <c r="E168" i="169"/>
  <c r="H166" i="172"/>
  <c r="H173" i="175"/>
  <c r="E167" i="178"/>
  <c r="H178" i="181"/>
  <c r="H174" i="184"/>
  <c r="E168" i="186"/>
  <c r="E171" i="172"/>
  <c r="H172" i="175"/>
  <c r="E166" i="177"/>
  <c r="H177" i="180"/>
  <c r="E165" i="183"/>
  <c r="E167" i="186"/>
  <c r="H170" i="185"/>
  <c r="E176" i="187"/>
  <c r="H171" i="177"/>
  <c r="H165" i="180"/>
  <c r="E174" i="183"/>
  <c r="H170" i="186"/>
  <c r="H166" i="180"/>
  <c r="E177" i="187"/>
  <c r="E172" i="181"/>
  <c r="E176" i="162"/>
  <c r="H176" i="166"/>
  <c r="E176" i="170"/>
  <c r="E167" i="175"/>
  <c r="H169" i="179"/>
  <c r="H167" i="183"/>
  <c r="H175" i="171"/>
  <c r="H171" i="186"/>
  <c r="H168" i="162"/>
  <c r="H168" i="165"/>
  <c r="H171" i="171"/>
  <c r="H172" i="169"/>
  <c r="H169" i="162"/>
  <c r="E175" i="166"/>
  <c r="H165" i="171"/>
  <c r="H166" i="164"/>
  <c r="H164" i="160"/>
  <c r="H167" i="169"/>
  <c r="E173" i="178"/>
  <c r="H170" i="164"/>
  <c r="H167" i="166"/>
  <c r="E174" i="170"/>
  <c r="E172" i="182"/>
  <c r="H176" i="173"/>
  <c r="H172" i="163"/>
  <c r="E165" i="167"/>
  <c r="E170" i="173"/>
  <c r="E173" i="171"/>
  <c r="E175" i="163"/>
  <c r="H163" i="164"/>
  <c r="H177" i="174"/>
  <c r="H177" i="175"/>
  <c r="E168" i="160"/>
  <c r="H164" i="164"/>
  <c r="E175" i="169"/>
  <c r="E175" i="177"/>
  <c r="E171" i="175"/>
  <c r="H174" i="181"/>
  <c r="E166" i="164"/>
  <c r="E170" i="167"/>
  <c r="E171" i="170"/>
  <c r="E178" i="172"/>
  <c r="E178" i="175"/>
  <c r="E170" i="178"/>
  <c r="E179" i="181"/>
  <c r="E177" i="184"/>
  <c r="H165" i="187"/>
  <c r="H167" i="172"/>
  <c r="E173" i="175"/>
  <c r="E171" i="178"/>
  <c r="E176" i="180"/>
  <c r="E168" i="183"/>
  <c r="E172" i="186"/>
  <c r="E179" i="185"/>
  <c r="H176" i="175"/>
  <c r="H172" i="178"/>
  <c r="E168" i="180"/>
  <c r="E173" i="183"/>
  <c r="H179" i="186"/>
  <c r="H166" i="184"/>
  <c r="H173" i="176"/>
  <c r="E175" i="182"/>
  <c r="E175" i="162"/>
  <c r="E164" i="167"/>
  <c r="H173" i="171"/>
  <c r="E168" i="175"/>
  <c r="H168" i="180"/>
  <c r="E171" i="184"/>
  <c r="H165" i="173"/>
  <c r="E169" i="187"/>
  <c r="E179" i="171"/>
  <c r="H174" i="177"/>
  <c r="E175" i="181"/>
  <c r="E165" i="160"/>
  <c r="E166" i="163"/>
  <c r="H175" i="165"/>
  <c r="E168" i="167"/>
  <c r="H169" i="169"/>
  <c r="H177" i="171"/>
  <c r="H172" i="173"/>
  <c r="E174" i="175"/>
  <c r="E178" i="177"/>
  <c r="H172" i="180"/>
  <c r="E165" i="182"/>
  <c r="E175" i="184"/>
  <c r="E179" i="186"/>
  <c r="E165" i="172"/>
  <c r="H177" i="177"/>
  <c r="E176" i="181"/>
  <c r="H173" i="161"/>
  <c r="H167" i="163"/>
  <c r="E176" i="165"/>
  <c r="H168" i="167"/>
  <c r="E166" i="169"/>
  <c r="E174" i="171"/>
  <c r="H168" i="173"/>
  <c r="E169" i="176"/>
  <c r="E165" i="178"/>
  <c r="E179" i="180"/>
  <c r="H165" i="182"/>
  <c r="H169" i="184"/>
  <c r="H177" i="186"/>
  <c r="H176" i="187"/>
  <c r="E177" i="178"/>
  <c r="E167" i="185"/>
  <c r="H178" i="187"/>
  <c r="H175" i="178"/>
  <c r="E171" i="181"/>
  <c r="E178" i="183"/>
  <c r="E171" i="161"/>
  <c r="H165" i="164"/>
  <c r="H173" i="166"/>
  <c r="E168" i="168"/>
  <c r="E169" i="170"/>
  <c r="H175" i="172"/>
  <c r="H172" i="174"/>
  <c r="E172" i="176"/>
  <c r="E168" i="178"/>
  <c r="H172" i="181"/>
  <c r="H165" i="183"/>
  <c r="H165" i="185"/>
  <c r="H175" i="187"/>
  <c r="H170" i="184"/>
  <c r="H176" i="186"/>
  <c r="E179" i="173"/>
  <c r="E166" i="161"/>
  <c r="H176" i="164"/>
  <c r="H167" i="168"/>
  <c r="H168" i="172"/>
  <c r="E171" i="182"/>
  <c r="E176" i="166"/>
  <c r="E163" i="161"/>
  <c r="H173" i="165"/>
  <c r="H166" i="168"/>
  <c r="E170" i="172"/>
  <c r="H168" i="161"/>
  <c r="H173" i="167"/>
  <c r="E164" i="165"/>
  <c r="H170" i="168"/>
  <c r="H166" i="173"/>
  <c r="E172" i="160"/>
  <c r="E174" i="161"/>
  <c r="E167" i="164"/>
  <c r="E164" i="168"/>
  <c r="E177" i="172"/>
  <c r="E169" i="183"/>
  <c r="H168" i="160"/>
  <c r="E174" i="163"/>
  <c r="H170" i="166"/>
  <c r="H168" i="170"/>
  <c r="E169" i="175"/>
  <c r="E175" i="167"/>
  <c r="E176" i="179"/>
  <c r="H166" i="161"/>
  <c r="E165" i="164"/>
  <c r="E170" i="168"/>
  <c r="H171" i="172"/>
  <c r="E171" i="183"/>
  <c r="E172" i="175"/>
  <c r="H170" i="180"/>
  <c r="E174" i="160"/>
  <c r="H166" i="162"/>
  <c r="H174" i="164"/>
  <c r="E171" i="166"/>
  <c r="E173" i="168"/>
  <c r="E165" i="171"/>
  <c r="E173" i="173"/>
  <c r="E165" i="175"/>
  <c r="H165" i="177"/>
  <c r="H175" i="179"/>
  <c r="H173" i="181"/>
  <c r="H177" i="183"/>
  <c r="E166" i="186"/>
  <c r="H171" i="170"/>
  <c r="H172" i="172"/>
  <c r="E172" i="174"/>
  <c r="H174" i="176"/>
  <c r="E165" i="179"/>
  <c r="E165" i="181"/>
  <c r="E166" i="183"/>
  <c r="H173" i="185"/>
  <c r="E175" i="187"/>
  <c r="H175" i="185"/>
  <c r="E167" i="187"/>
  <c r="E168" i="176"/>
  <c r="E176" i="178"/>
  <c r="H168" i="181"/>
  <c r="E175" i="183"/>
  <c r="H178" i="185"/>
  <c r="H171" i="187"/>
  <c r="E178" i="178"/>
  <c r="H174" i="185"/>
  <c r="H173" i="187"/>
  <c r="E171" i="179"/>
  <c r="H177" i="181"/>
  <c r="H165" i="160"/>
  <c r="H173" i="162"/>
  <c r="E170" i="164"/>
  <c r="E174" i="166"/>
  <c r="H168" i="168"/>
  <c r="H179" i="170"/>
  <c r="E172" i="172"/>
  <c r="H174" i="174"/>
  <c r="H172" i="177"/>
  <c r="E173" i="179"/>
  <c r="E173" i="181"/>
  <c r="H168" i="183"/>
  <c r="H168" i="185"/>
  <c r="E166" i="187"/>
  <c r="E173" i="184"/>
  <c r="E177" i="186"/>
  <c r="E174" i="172"/>
  <c r="H178" i="178"/>
  <c r="E179" i="182"/>
  <c r="E176" i="161"/>
  <c r="H174" i="163"/>
  <c r="H176" i="165"/>
  <c r="E167" i="167"/>
  <c r="E172" i="169"/>
  <c r="E167" i="172"/>
  <c r="E173" i="174"/>
  <c r="H166" i="176"/>
  <c r="H165" i="178"/>
  <c r="H173" i="180"/>
  <c r="E166" i="182"/>
  <c r="E174" i="184"/>
  <c r="H168" i="187"/>
  <c r="H174" i="173"/>
  <c r="H179" i="178"/>
  <c r="H166" i="183"/>
  <c r="H176" i="161"/>
  <c r="E169" i="163"/>
  <c r="E173" i="165"/>
  <c r="H169" i="168"/>
  <c r="E165" i="170"/>
  <c r="H170" i="172"/>
  <c r="H171" i="174"/>
  <c r="H179" i="176"/>
  <c r="E166" i="178"/>
  <c r="E166" i="180"/>
  <c r="H170" i="183"/>
  <c r="E173" i="185"/>
  <c r="E179" i="187"/>
  <c r="E179" i="183"/>
  <c r="E174" i="185"/>
  <c r="E179" i="176"/>
  <c r="H166" i="179"/>
  <c r="H174" i="182"/>
  <c r="H170" i="160"/>
  <c r="H176" i="162"/>
  <c r="E169" i="164"/>
  <c r="E173" i="166"/>
  <c r="E167" i="169"/>
  <c r="E177" i="171"/>
  <c r="H170" i="173"/>
  <c r="H167" i="175"/>
  <c r="H175" i="177"/>
  <c r="E166" i="179"/>
  <c r="E174" i="181"/>
  <c r="H168" i="184"/>
  <c r="H174" i="186"/>
  <c r="H178" i="172"/>
  <c r="E172" i="184"/>
  <c r="H166" i="187"/>
  <c r="E171" i="174"/>
  <c r="E175" i="179"/>
  <c r="H171" i="183"/>
  <c r="E175" i="161"/>
  <c r="H169" i="164"/>
  <c r="E166" i="166"/>
  <c r="E172" i="168"/>
  <c r="H167" i="170"/>
  <c r="H179" i="172"/>
  <c r="E168" i="174"/>
  <c r="E176" i="176"/>
  <c r="H168" i="179"/>
  <c r="H176" i="181"/>
  <c r="H173" i="183"/>
  <c r="H169" i="185"/>
  <c r="H179" i="187"/>
  <c r="H166" i="175"/>
  <c r="E168" i="179"/>
  <c r="H169" i="160"/>
  <c r="E164" i="162"/>
  <c r="E176" i="164"/>
  <c r="H164" i="166"/>
  <c r="H172" i="168"/>
  <c r="E166" i="170"/>
  <c r="E176" i="172"/>
  <c r="H168" i="175"/>
  <c r="H176" i="177"/>
  <c r="E177" i="179"/>
  <c r="E177" i="181"/>
  <c r="H174" i="183"/>
  <c r="H172" i="185"/>
  <c r="E170" i="187"/>
  <c r="E173" i="162"/>
  <c r="E164" i="166"/>
  <c r="E174" i="169"/>
  <c r="E176" i="174"/>
  <c r="H172" i="170"/>
  <c r="H163" i="160"/>
  <c r="H166" i="163"/>
  <c r="E163" i="166"/>
  <c r="E173" i="170"/>
  <c r="E175" i="176"/>
  <c r="H173" i="172"/>
  <c r="E171" i="160"/>
  <c r="E165" i="166"/>
  <c r="E179" i="170"/>
  <c r="H169" i="176"/>
  <c r="H170" i="171"/>
  <c r="H167" i="160"/>
  <c r="E172" i="163"/>
  <c r="H168" i="166"/>
  <c r="H176" i="169"/>
  <c r="H178" i="175"/>
  <c r="E176" i="168"/>
  <c r="E168" i="177"/>
  <c r="H164" i="161"/>
  <c r="E171" i="164"/>
  <c r="E166" i="168"/>
  <c r="H169" i="172"/>
  <c r="E170" i="183"/>
  <c r="E171" i="162"/>
  <c r="H173" i="160"/>
  <c r="E176" i="163"/>
  <c r="H172" i="166"/>
  <c r="H170" i="170"/>
  <c r="H165" i="175"/>
  <c r="E169" i="173"/>
  <c r="E176" i="177"/>
  <c r="H178" i="182"/>
  <c r="H176" i="163"/>
  <c r="E169" i="167"/>
  <c r="H166" i="170"/>
  <c r="E169" i="172"/>
  <c r="E175" i="174"/>
  <c r="H165" i="176"/>
  <c r="H167" i="178"/>
  <c r="H175" i="180"/>
  <c r="E168" i="182"/>
  <c r="E176" i="184"/>
  <c r="H170" i="187"/>
  <c r="H174" i="171"/>
  <c r="E168" i="173"/>
  <c r="E166" i="175"/>
  <c r="H168" i="178"/>
  <c r="H176" i="180"/>
  <c r="E169" i="182"/>
  <c r="E179" i="184"/>
  <c r="H173" i="186"/>
  <c r="H176" i="184"/>
  <c r="H175" i="186"/>
  <c r="H179" i="175"/>
  <c r="E170" i="177"/>
  <c r="E178" i="179"/>
  <c r="H172" i="182"/>
  <c r="E167" i="184"/>
  <c r="E171" i="186"/>
  <c r="E170" i="176"/>
  <c r="E169" i="184"/>
  <c r="E173" i="186"/>
  <c r="H170" i="177"/>
  <c r="H167" i="180"/>
  <c r="H175" i="182"/>
  <c r="H169" i="161"/>
  <c r="H175" i="163"/>
  <c r="E172" i="165"/>
  <c r="H164" i="167"/>
  <c r="H171" i="169"/>
  <c r="E170" i="171"/>
  <c r="E176" i="173"/>
  <c r="H172" i="176"/>
  <c r="H176" i="178"/>
  <c r="E173" i="180"/>
  <c r="E177" i="182"/>
  <c r="H165" i="184"/>
  <c r="H167" i="186"/>
  <c r="H169" i="174"/>
  <c r="H167" i="185"/>
  <c r="H177" i="187"/>
  <c r="H169" i="175"/>
  <c r="E175" i="180"/>
  <c r="E170" i="160"/>
  <c r="H164" i="162"/>
  <c r="H172" i="164"/>
  <c r="E167" i="166"/>
  <c r="E171" i="168"/>
  <c r="H178" i="171"/>
  <c r="E171" i="173"/>
  <c r="E179" i="175"/>
  <c r="E179" i="177"/>
  <c r="H173" i="179"/>
  <c r="H167" i="181"/>
  <c r="H175" i="183"/>
  <c r="H176" i="185"/>
  <c r="E168" i="187"/>
  <c r="E165" i="176"/>
  <c r="E178" i="180"/>
  <c r="H174" i="160"/>
  <c r="E163" i="162"/>
  <c r="E173" i="164"/>
  <c r="H165" i="167"/>
  <c r="E171" i="169"/>
  <c r="H172" i="171"/>
  <c r="H167" i="173"/>
  <c r="H171" i="175"/>
  <c r="H179" i="177"/>
  <c r="E170" i="179"/>
  <c r="E178" i="181"/>
  <c r="H172" i="184"/>
  <c r="H178" i="186"/>
  <c r="H10" i="2"/>
  <c r="H9" i="2"/>
  <c r="G23" i="2"/>
  <c r="G25" i="2"/>
  <c r="F18" i="2"/>
  <c r="H14" i="2"/>
  <c r="AL126" i="4" l="1"/>
  <c r="AL118" i="4"/>
  <c r="AL123" i="3"/>
  <c r="O18" i="3"/>
  <c r="S156" i="3"/>
  <c r="S155" i="3"/>
  <c r="S154" i="3"/>
  <c r="S153" i="3"/>
  <c r="S152" i="3"/>
  <c r="S151" i="3"/>
  <c r="S150" i="3"/>
  <c r="S149" i="3"/>
  <c r="S148" i="3"/>
  <c r="AL15" i="3"/>
  <c r="AL103" i="4" l="1"/>
  <c r="AF183" i="18" l="1"/>
  <c r="AC182" i="18"/>
  <c r="AF156" i="18"/>
  <c r="AC155" i="18"/>
  <c r="AC149" i="18"/>
  <c r="AC150" i="18" s="1"/>
  <c r="Y149" i="18"/>
  <c r="Y151" i="18" s="1"/>
  <c r="U149" i="18"/>
  <c r="Q149" i="18"/>
  <c r="Q150" i="18" s="1"/>
  <c r="M149" i="18"/>
  <c r="AG143" i="18"/>
  <c r="AG148" i="18" s="1"/>
  <c r="O26" i="18" s="1"/>
  <c r="AF119" i="18"/>
  <c r="AC118" i="18"/>
  <c r="D108" i="18"/>
  <c r="D100" i="18"/>
  <c r="D92" i="18"/>
  <c r="D84" i="18"/>
  <c r="AL84" i="18" s="1"/>
  <c r="D76" i="18"/>
  <c r="AF73" i="18"/>
  <c r="AC72" i="18"/>
  <c r="AL69" i="18"/>
  <c r="AG66" i="18"/>
  <c r="AG67" i="18" s="1"/>
  <c r="AC66" i="18"/>
  <c r="AC67" i="18" s="1"/>
  <c r="Y66" i="18"/>
  <c r="Y67" i="18" s="1"/>
  <c r="U66" i="18"/>
  <c r="U67" i="18" s="1"/>
  <c r="Q66" i="18"/>
  <c r="AG64" i="18"/>
  <c r="AC64" i="18"/>
  <c r="Y64" i="18"/>
  <c r="U64" i="18"/>
  <c r="Q64" i="18"/>
  <c r="AG59" i="18"/>
  <c r="AC59" i="18"/>
  <c r="Y59" i="18"/>
  <c r="U59" i="18"/>
  <c r="Q59" i="18"/>
  <c r="AG51" i="18"/>
  <c r="AC51" i="18"/>
  <c r="Y51" i="18"/>
  <c r="U51" i="18"/>
  <c r="AG48" i="18"/>
  <c r="AC48" i="18"/>
  <c r="Y48" i="18"/>
  <c r="U48" i="18"/>
  <c r="Q48" i="18"/>
  <c r="AG41" i="18"/>
  <c r="AC41" i="18"/>
  <c r="Y41" i="18"/>
  <c r="U41" i="18"/>
  <c r="Q41" i="18"/>
  <c r="AF35" i="18"/>
  <c r="AC34" i="18"/>
  <c r="AL30" i="18"/>
  <c r="AE26" i="18"/>
  <c r="O17" i="18"/>
  <c r="AM14" i="18"/>
  <c r="J9" i="18"/>
  <c r="V4" i="18"/>
  <c r="E4" i="18"/>
  <c r="AF2" i="18"/>
  <c r="AL31" i="4"/>
  <c r="AH24" i="4"/>
  <c r="AL74" i="4"/>
  <c r="J9" i="4"/>
  <c r="AG92" i="4"/>
  <c r="AC92" i="4"/>
  <c r="Y92" i="4"/>
  <c r="U92" i="4"/>
  <c r="Q92" i="4"/>
  <c r="Q83" i="4"/>
  <c r="U82" i="4"/>
  <c r="AL24" i="4"/>
  <c r="AL154" i="3"/>
  <c r="AL152" i="3"/>
  <c r="AL139" i="3"/>
  <c r="AL137" i="3"/>
  <c r="AL91" i="3"/>
  <c r="AL90" i="3"/>
  <c r="AL89" i="3"/>
  <c r="AL21" i="3"/>
  <c r="AL14" i="3"/>
  <c r="AL13" i="3"/>
  <c r="AL12" i="3"/>
  <c r="AL9" i="3"/>
  <c r="O20" i="1"/>
  <c r="O14" i="1"/>
  <c r="O11" i="1"/>
  <c r="O6" i="1"/>
  <c r="AC151" i="18" l="1"/>
  <c r="U150" i="18"/>
  <c r="U151" i="18"/>
  <c r="M150" i="18"/>
  <c r="M151" i="18"/>
  <c r="Y150" i="18"/>
  <c r="AL108" i="18"/>
  <c r="AL76" i="18"/>
  <c r="AL92" i="18"/>
  <c r="Q151" i="18"/>
  <c r="AG149" i="18"/>
  <c r="AL100" i="18"/>
  <c r="AG147" i="18"/>
  <c r="O25" i="18" s="1"/>
  <c r="AG151" i="18" l="1"/>
  <c r="Q72" i="4" l="1"/>
  <c r="Q99" i="4" l="1"/>
  <c r="M99" i="4"/>
  <c r="M81" i="4"/>
  <c r="AE66" i="4"/>
  <c r="AC65" i="4"/>
  <c r="S38" i="4"/>
  <c r="F38" i="4"/>
  <c r="AH30" i="4"/>
  <c r="O18" i="4"/>
  <c r="E14" i="4"/>
  <c r="AC13" i="4"/>
  <c r="E13" i="4"/>
  <c r="V4" i="4"/>
  <c r="E4" i="4"/>
  <c r="AE2" i="4"/>
  <c r="AG83" i="4" l="1"/>
  <c r="AC83" i="4"/>
  <c r="Y83" i="4"/>
  <c r="U83" i="4"/>
  <c r="AE107" i="4" l="1"/>
  <c r="U99" i="4"/>
  <c r="E4" i="3"/>
  <c r="AG82" i="4" l="1"/>
  <c r="AC82" i="4"/>
  <c r="Y82" i="4"/>
  <c r="D84" i="3"/>
  <c r="D78" i="3"/>
  <c r="D77" i="3"/>
  <c r="AE180" i="4" l="1"/>
  <c r="AC179" i="4"/>
  <c r="AE153" i="4"/>
  <c r="AC152" i="4"/>
  <c r="D142" i="4"/>
  <c r="D134" i="4"/>
  <c r="D126" i="4"/>
  <c r="D118" i="4"/>
  <c r="D110" i="4"/>
  <c r="AL110" i="4" s="1"/>
  <c r="AC106" i="4"/>
  <c r="AG99" i="4"/>
  <c r="AC99" i="4"/>
  <c r="Y99" i="4"/>
  <c r="Y100" i="4" s="1"/>
  <c r="AG97" i="4"/>
  <c r="AC97" i="4"/>
  <c r="Y97" i="4"/>
  <c r="U97" i="4"/>
  <c r="Q97" i="4"/>
  <c r="AG79" i="4"/>
  <c r="AC79" i="4"/>
  <c r="Y79" i="4"/>
  <c r="U79" i="4"/>
  <c r="Q79" i="4"/>
  <c r="AG72" i="4"/>
  <c r="AC72" i="4"/>
  <c r="Y72" i="4"/>
  <c r="U72" i="4"/>
  <c r="AD107" i="3"/>
  <c r="Y107" i="3"/>
  <c r="T107" i="3"/>
  <c r="O107" i="3"/>
  <c r="J107" i="3"/>
  <c r="D95" i="3"/>
  <c r="C94" i="3"/>
  <c r="G24" i="2"/>
  <c r="D15" i="2"/>
  <c r="I11" i="2"/>
  <c r="H11" i="2"/>
  <c r="L22" i="1"/>
  <c r="K20" i="1"/>
  <c r="O19" i="3" s="1"/>
  <c r="E18" i="1"/>
  <c r="H16" i="1"/>
  <c r="AC100" i="4" l="1"/>
  <c r="AC101" i="4"/>
  <c r="AG100" i="4"/>
  <c r="AG101" i="4"/>
  <c r="U100" i="4"/>
  <c r="Q101" i="4"/>
  <c r="U101" i="4"/>
  <c r="Y101" i="4"/>
  <c r="I18" i="2"/>
  <c r="C18" i="22" l="1"/>
  <c r="Z32" i="22"/>
  <c r="AA37" i="22"/>
  <c r="T6" i="22"/>
  <c r="Y23" i="22"/>
  <c r="Z38" i="22"/>
  <c r="U12" i="22"/>
  <c r="E45" i="22"/>
  <c r="F45" i="22"/>
  <c r="Q33" i="22"/>
  <c r="M45" i="22"/>
  <c r="Q45" i="22"/>
  <c r="T28" i="22"/>
  <c r="G12" i="22"/>
  <c r="F15" i="22"/>
  <c r="N5" i="22"/>
  <c r="E170" i="4" a="1"/>
  <c r="M21" i="22"/>
  <c r="F14" i="22"/>
  <c r="AB47" i="22"/>
  <c r="U33" i="22"/>
  <c r="AA36" i="22"/>
  <c r="Z34" i="22"/>
  <c r="F18" i="22"/>
  <c r="X18" i="22"/>
  <c r="K7" i="22"/>
  <c r="M20" i="22"/>
  <c r="G39" i="22"/>
  <c r="L21" i="22"/>
  <c r="AA42" i="22"/>
  <c r="H176" i="4" a="1"/>
  <c r="J41" i="22"/>
  <c r="N41" i="22"/>
  <c r="AA14" i="22"/>
  <c r="U41" i="22"/>
  <c r="M4" i="22"/>
  <c r="X41" i="22"/>
  <c r="C39" i="22"/>
  <c r="F7" i="22"/>
  <c r="Q31" i="22"/>
  <c r="X42" i="22"/>
  <c r="R17" i="22"/>
  <c r="J7" i="22"/>
  <c r="E168" i="4" a="1"/>
  <c r="F16" i="22"/>
  <c r="D33" i="22"/>
  <c r="Y21" i="22"/>
  <c r="E170" i="18" a="1"/>
  <c r="D17" i="22"/>
  <c r="Q40" i="22"/>
  <c r="C30" i="22"/>
  <c r="G30" i="22"/>
  <c r="D32" i="22"/>
  <c r="AA29" i="22"/>
  <c r="F22" i="22"/>
  <c r="E164" i="4" a="1"/>
  <c r="Y28" i="22"/>
  <c r="Z31" i="22"/>
  <c r="M37" i="22"/>
  <c r="L35" i="22"/>
  <c r="L20" i="22"/>
  <c r="L37" i="22"/>
  <c r="F41" i="22"/>
  <c r="F9" i="22"/>
  <c r="AB5" i="22"/>
  <c r="T47" i="22"/>
  <c r="L30" i="22"/>
  <c r="C8" i="22"/>
  <c r="H175" i="4" a="1"/>
  <c r="AA40" i="22"/>
  <c r="D47" i="22"/>
  <c r="AB13" i="22"/>
  <c r="Q22" i="22"/>
  <c r="H178" i="18" a="1"/>
  <c r="E166" i="18" a="1"/>
  <c r="R5" i="22"/>
  <c r="Z29" i="22"/>
  <c r="E172" i="4" a="1"/>
  <c r="G9" i="22"/>
  <c r="Q20" i="22"/>
  <c r="F43" i="22"/>
  <c r="J45" i="22"/>
  <c r="L18" i="22"/>
  <c r="U47" i="22"/>
  <c r="AA9" i="22"/>
  <c r="D34" i="22"/>
  <c r="H167" i="4" a="1"/>
  <c r="E34" i="22"/>
  <c r="J20" i="22"/>
  <c r="H179" i="18" a="1"/>
  <c r="AA6" i="22"/>
  <c r="G34" i="22"/>
  <c r="H165" i="4" a="1"/>
  <c r="L16" i="22"/>
  <c r="S41" i="22"/>
  <c r="C21" i="22"/>
  <c r="R37" i="22"/>
  <c r="L44" i="22"/>
  <c r="K16" i="22"/>
  <c r="E167" i="4" a="1"/>
  <c r="N4" i="22"/>
  <c r="J17" i="22"/>
  <c r="K21" i="22"/>
  <c r="AB15" i="22"/>
  <c r="S21" i="22"/>
  <c r="E44" i="22"/>
  <c r="X37" i="22"/>
  <c r="Y7" i="22"/>
  <c r="AB9" i="22"/>
  <c r="T20" i="22"/>
  <c r="L32" i="22"/>
  <c r="S46" i="22"/>
  <c r="D16" i="22"/>
  <c r="J32" i="22"/>
  <c r="S22" i="22"/>
  <c r="G14" i="22"/>
  <c r="J38" i="22"/>
  <c r="E178" i="18" a="1"/>
  <c r="U38" i="22"/>
  <c r="J28" i="22"/>
  <c r="E13" i="22"/>
  <c r="D11" i="22"/>
  <c r="Y35" i="22"/>
  <c r="S10" i="22"/>
  <c r="AB6" i="22"/>
  <c r="Z11" i="22"/>
  <c r="R46" i="22"/>
  <c r="U4" i="22"/>
  <c r="M43" i="22"/>
  <c r="AB29" i="22"/>
  <c r="AA16" i="22"/>
  <c r="Y22" i="22"/>
  <c r="H172" i="18" a="1"/>
  <c r="M16" i="22"/>
  <c r="S23" i="22"/>
  <c r="T7" i="22"/>
  <c r="E165" i="4" a="1"/>
  <c r="R40" i="22"/>
  <c r="Y34" i="22"/>
  <c r="M13" i="22"/>
  <c r="E31" i="22"/>
  <c r="G29" i="22"/>
  <c r="X19" i="22"/>
  <c r="E16" i="22"/>
  <c r="N40" i="22"/>
  <c r="L43" i="22"/>
  <c r="N34" i="22"/>
  <c r="AB22" i="22"/>
  <c r="X32" i="22"/>
  <c r="U46" i="22"/>
  <c r="D12" i="22"/>
  <c r="T9" i="22"/>
  <c r="H175" i="18" a="1"/>
  <c r="X22" i="22"/>
  <c r="D35" i="22"/>
  <c r="X34" i="22"/>
  <c r="X17" i="22"/>
  <c r="G23" i="22"/>
  <c r="R20" i="22"/>
  <c r="F21" i="22"/>
  <c r="D14" i="22"/>
  <c r="C37" i="22"/>
  <c r="L4" i="22"/>
  <c r="F36" i="22"/>
  <c r="U32" i="22"/>
  <c r="S17" i="22"/>
  <c r="T12" i="22"/>
  <c r="D23" i="22"/>
  <c r="F12" i="22"/>
  <c r="F44" i="22"/>
  <c r="N38" i="22"/>
  <c r="N23" i="22"/>
  <c r="T42" i="22"/>
  <c r="Z7" i="22"/>
  <c r="U8" i="22"/>
  <c r="G8" i="22"/>
  <c r="F38" i="22"/>
  <c r="M41" i="22"/>
  <c r="E9" i="22"/>
  <c r="K15" i="22"/>
  <c r="Q34" i="22"/>
  <c r="D43" i="22"/>
  <c r="F17" i="22"/>
  <c r="J44" i="22"/>
  <c r="K43" i="22"/>
  <c r="N35" i="22"/>
  <c r="Z19" i="22"/>
  <c r="Z9" i="22"/>
  <c r="AA41" i="22"/>
  <c r="H177" i="18" a="1"/>
  <c r="M38" i="22"/>
  <c r="C33" i="22"/>
  <c r="H166" i="18" a="1"/>
  <c r="C43" i="22"/>
  <c r="G46" i="22"/>
  <c r="E172" i="18" a="1"/>
  <c r="Z4" i="22"/>
  <c r="J42" i="22"/>
  <c r="Q30" i="22"/>
  <c r="D44" i="22"/>
  <c r="Z33" i="22"/>
  <c r="G20" i="22"/>
  <c r="Q38" i="22"/>
  <c r="AA45" i="22"/>
  <c r="G19" i="22"/>
  <c r="U39" i="22"/>
  <c r="T44" i="22"/>
  <c r="U10" i="22"/>
  <c r="U28" i="22"/>
  <c r="E21" i="22"/>
  <c r="L22" i="22"/>
  <c r="F40" i="22"/>
  <c r="AA47" i="22"/>
  <c r="T21" i="22"/>
  <c r="S6" i="22"/>
  <c r="E169" i="18" a="1"/>
  <c r="X43" i="22"/>
  <c r="T29" i="22"/>
  <c r="G16" i="22"/>
  <c r="K14" i="22"/>
  <c r="E177" i="18" a="1"/>
  <c r="N28" i="22"/>
  <c r="H164" i="4" a="1"/>
  <c r="K34" i="22"/>
  <c r="Z45" i="22"/>
  <c r="M35" i="22"/>
  <c r="S20" i="22"/>
  <c r="Z42" i="22"/>
  <c r="U6" i="22"/>
  <c r="G5" i="22"/>
  <c r="R34" i="22"/>
  <c r="K36" i="22"/>
  <c r="U9" i="22"/>
  <c r="M10" i="22"/>
  <c r="L40" i="22"/>
  <c r="M29" i="22"/>
  <c r="F46" i="22"/>
  <c r="R7" i="22"/>
  <c r="AB16" i="22"/>
  <c r="Z41" i="22"/>
  <c r="D13" i="22"/>
  <c r="N37" i="22"/>
  <c r="H168" i="18" a="1"/>
  <c r="N16" i="22"/>
  <c r="L5" i="22"/>
  <c r="L15" i="22"/>
  <c r="R9" i="22"/>
  <c r="G15" i="22"/>
  <c r="AB14" i="22"/>
  <c r="U11" i="22"/>
  <c r="X12" i="22"/>
  <c r="F23" i="22"/>
  <c r="G22" i="22"/>
  <c r="E171" i="18" a="1"/>
  <c r="X44" i="22"/>
  <c r="G35" i="22"/>
  <c r="E22" i="22"/>
  <c r="K13" i="22"/>
  <c r="S39" i="22"/>
  <c r="E176" i="18" a="1"/>
  <c r="X28" i="22"/>
  <c r="N7" i="22"/>
  <c r="L31" i="22"/>
  <c r="M28" i="22"/>
  <c r="D41" i="22"/>
  <c r="M34" i="22"/>
  <c r="AB34" i="22"/>
  <c r="T13" i="22"/>
  <c r="L10" i="22"/>
  <c r="E30" i="22"/>
  <c r="K31" i="22"/>
  <c r="E179" i="18" a="1"/>
  <c r="S29" i="22"/>
  <c r="C7" i="22"/>
  <c r="N13" i="22"/>
  <c r="E41" i="22"/>
  <c r="R12" i="22"/>
  <c r="F33" i="22"/>
  <c r="AA23" i="22"/>
  <c r="AA43" i="22"/>
  <c r="H167" i="18" a="1"/>
  <c r="N15" i="22"/>
  <c r="AA8" i="22"/>
  <c r="Q14" i="22"/>
  <c r="L6" i="22"/>
  <c r="X45" i="22"/>
  <c r="C45" i="22"/>
  <c r="U31" i="22"/>
  <c r="C16" i="22"/>
  <c r="E12" i="22"/>
  <c r="G36" i="22"/>
  <c r="M46" i="22"/>
  <c r="F11" i="22"/>
  <c r="X7" i="22"/>
  <c r="X30" i="22"/>
  <c r="S13" i="22"/>
  <c r="F28" i="22"/>
  <c r="G11" i="22"/>
  <c r="H174" i="4" a="1"/>
  <c r="U44" i="22"/>
  <c r="U29" i="22"/>
  <c r="H174" i="18" a="1"/>
  <c r="C13" i="22"/>
  <c r="T30" i="22"/>
  <c r="R11" i="22"/>
  <c r="U35" i="22"/>
  <c r="AA46" i="22"/>
  <c r="J18" i="22"/>
  <c r="Z10" i="22"/>
  <c r="Q21" i="22"/>
  <c r="M15" i="22"/>
  <c r="L11" i="22"/>
  <c r="M5" i="22"/>
  <c r="E15" i="22"/>
  <c r="AA17" i="22"/>
  <c r="K4" i="22"/>
  <c r="M33" i="22"/>
  <c r="L39" i="22"/>
  <c r="Z43" i="22"/>
  <c r="C12" i="22"/>
  <c r="Q32" i="22"/>
  <c r="J47" i="22"/>
  <c r="L38" i="22"/>
  <c r="H172" i="4" a="1"/>
  <c r="AA12" i="22"/>
  <c r="E175" i="18" a="1"/>
  <c r="X13" i="22"/>
  <c r="T18" i="22"/>
  <c r="Q35" i="22"/>
  <c r="R10" i="22"/>
  <c r="S37" i="22"/>
  <c r="E37" i="22"/>
  <c r="F30" i="22"/>
  <c r="T10" i="22"/>
  <c r="Y38" i="22"/>
  <c r="L13" i="22"/>
  <c r="K47" i="22"/>
  <c r="H165" i="18" a="1"/>
  <c r="J46" i="22"/>
  <c r="F8" i="22"/>
  <c r="E169" i="4" a="1"/>
  <c r="AB40" i="22"/>
  <c r="J37" i="22"/>
  <c r="R38" i="22"/>
  <c r="C4" i="22"/>
  <c r="S7" i="22"/>
  <c r="E23" i="22"/>
  <c r="K35" i="22"/>
  <c r="C28" i="22"/>
  <c r="D42" i="22"/>
  <c r="Q37" i="22"/>
  <c r="G17" i="22"/>
  <c r="U22" i="22"/>
  <c r="D5" i="22"/>
  <c r="E19" i="22"/>
  <c r="R41" i="22"/>
  <c r="E173" i="18" a="1"/>
  <c r="J13" i="22"/>
  <c r="H168" i="4" a="1"/>
  <c r="T8" i="22"/>
  <c r="Z35" i="22"/>
  <c r="U5" i="22"/>
  <c r="X9" i="22"/>
  <c r="E7" i="22"/>
  <c r="Z20" i="22"/>
  <c r="S38" i="22"/>
  <c r="H169" i="18" a="1"/>
  <c r="E43" i="22"/>
  <c r="T45" i="22"/>
  <c r="G45" i="22"/>
  <c r="R14" i="22"/>
  <c r="X23" i="22"/>
  <c r="G38" i="22"/>
  <c r="Z28" i="22"/>
  <c r="E46" i="22"/>
  <c r="C15" i="22"/>
  <c r="Z39" i="22"/>
  <c r="AA39" i="22"/>
  <c r="AB12" i="22"/>
  <c r="Y16" i="22"/>
  <c r="H171" i="18" a="1"/>
  <c r="D7" i="22"/>
  <c r="K33" i="22"/>
  <c r="X31" i="22"/>
  <c r="S28" i="22"/>
  <c r="AB19" i="22"/>
  <c r="D46" i="22"/>
  <c r="E29" i="22"/>
  <c r="G18" i="22"/>
  <c r="U37" i="22"/>
  <c r="S36" i="22"/>
  <c r="C46" i="22"/>
  <c r="K29" i="22"/>
  <c r="F47" i="22"/>
  <c r="Y47" i="22"/>
  <c r="R32" i="22"/>
  <c r="S34" i="22"/>
  <c r="T39" i="22"/>
  <c r="U14" i="22"/>
  <c r="Y20" i="22"/>
  <c r="N19" i="22"/>
  <c r="X8" i="22"/>
  <c r="C5" i="22"/>
  <c r="AA32" i="22"/>
  <c r="M8" i="22"/>
  <c r="H162" i="4"/>
  <c r="M39" i="22"/>
  <c r="G32" i="22"/>
  <c r="E20" i="22"/>
  <c r="AA19" i="22"/>
  <c r="Y14" i="22"/>
  <c r="C20" i="22"/>
  <c r="X29" i="22"/>
  <c r="C42" i="22"/>
  <c r="D10" i="22"/>
  <c r="L19" i="22"/>
  <c r="Y4" i="22"/>
  <c r="C10" i="22"/>
  <c r="E14" i="22"/>
  <c r="T23" i="22"/>
  <c r="J21" i="22"/>
  <c r="R45" i="22"/>
  <c r="R19" i="22"/>
  <c r="Q17" i="22"/>
  <c r="AB43" i="22"/>
  <c r="J5" i="22"/>
  <c r="J11" i="22"/>
  <c r="E38" i="22"/>
  <c r="R4" i="22"/>
  <c r="N33" i="22"/>
  <c r="K9" i="22"/>
  <c r="L33" i="22"/>
  <c r="AB33" i="22"/>
  <c r="E163" i="4" a="1"/>
  <c r="J23" i="22"/>
  <c r="G4" i="22"/>
  <c r="K46" i="22"/>
  <c r="R36" i="22"/>
  <c r="Y18" i="22"/>
  <c r="H176" i="18" a="1"/>
  <c r="G40" i="22"/>
  <c r="N20" i="22"/>
  <c r="Y39" i="22"/>
  <c r="R31" i="22"/>
  <c r="Z40" i="22"/>
  <c r="E18" i="22"/>
  <c r="Y11" i="22"/>
  <c r="S12" i="22"/>
  <c r="S8" i="22"/>
  <c r="H173" i="4" a="1"/>
  <c r="K37" i="22"/>
  <c r="R30" i="22"/>
  <c r="Z36" i="22"/>
  <c r="Y45" i="22"/>
  <c r="T34" i="22"/>
  <c r="Q13" i="22"/>
  <c r="F4" i="22"/>
  <c r="S42" i="22"/>
  <c r="D38" i="22"/>
  <c r="X20" i="22"/>
  <c r="C31" i="22"/>
  <c r="U23" i="22"/>
  <c r="N30" i="22"/>
  <c r="AB46" i="22"/>
  <c r="AB38" i="22"/>
  <c r="C14" i="22"/>
  <c r="D36" i="22"/>
  <c r="AB31" i="22"/>
  <c r="E166" i="4" a="1"/>
  <c r="U20" i="22"/>
  <c r="D31" i="22"/>
  <c r="G6" i="22"/>
  <c r="D6" i="22"/>
  <c r="R28" i="22"/>
  <c r="AA30" i="22"/>
  <c r="X39" i="22"/>
  <c r="C23" i="22"/>
  <c r="T16" i="22"/>
  <c r="C47" i="22"/>
  <c r="S40" i="22"/>
  <c r="M30" i="22"/>
  <c r="Y17" i="22"/>
  <c r="R47" i="22"/>
  <c r="U45" i="22"/>
  <c r="J12" i="22"/>
  <c r="Q10" i="22"/>
  <c r="E35" i="22"/>
  <c r="T36" i="22"/>
  <c r="Z22" i="22"/>
  <c r="Z37" i="22"/>
  <c r="K45" i="22"/>
  <c r="M14" i="22"/>
  <c r="N42" i="22"/>
  <c r="Q39" i="22"/>
  <c r="H163" i="4" a="1"/>
  <c r="K17" i="22"/>
  <c r="Q4" i="22"/>
  <c r="J36" i="22"/>
  <c r="C19" i="22"/>
  <c r="J19" i="22"/>
  <c r="E174" i="18" a="1"/>
  <c r="Z47" i="22"/>
  <c r="C36" i="22"/>
  <c r="Z17" i="22"/>
  <c r="K28" i="22"/>
  <c r="X38" i="22"/>
  <c r="T41" i="22"/>
  <c r="J4" i="22"/>
  <c r="S43" i="22"/>
  <c r="F10" i="22"/>
  <c r="L14" i="22"/>
  <c r="T38" i="22"/>
  <c r="G47" i="22"/>
  <c r="K12" i="22"/>
  <c r="N39" i="22"/>
  <c r="Q9" i="22"/>
  <c r="Y13" i="22"/>
  <c r="Q5" i="22"/>
  <c r="Y40" i="22"/>
  <c r="E40" i="22"/>
  <c r="N17" i="22"/>
  <c r="F19" i="22"/>
  <c r="L34" i="22"/>
  <c r="C32" i="22"/>
  <c r="U16" i="22"/>
  <c r="Z21" i="22"/>
  <c r="AB7" i="22"/>
  <c r="U7" i="22"/>
  <c r="Q44" i="22"/>
  <c r="K42" i="22"/>
  <c r="L46" i="22"/>
  <c r="L41" i="22"/>
  <c r="F34" i="22"/>
  <c r="J22" i="22"/>
  <c r="X21" i="22"/>
  <c r="J39" i="22"/>
  <c r="M6" i="22"/>
  <c r="C34" i="22"/>
  <c r="H170" i="18" a="1"/>
  <c r="D29" i="22"/>
  <c r="Q28" i="22"/>
  <c r="E175" i="4" a="1"/>
  <c r="F20" i="22"/>
  <c r="R44" i="22"/>
  <c r="AA15" i="22"/>
  <c r="AB45" i="22"/>
  <c r="AA31" i="22"/>
  <c r="J16" i="22"/>
  <c r="S18" i="22"/>
  <c r="Y9" i="22"/>
  <c r="X6" i="22"/>
  <c r="F6" i="22"/>
  <c r="E171" i="4" a="1"/>
  <c r="D45" i="22"/>
  <c r="G33" i="22"/>
  <c r="J10" i="22"/>
  <c r="Z14" i="22"/>
  <c r="Y36" i="22"/>
  <c r="AB44" i="22"/>
  <c r="H169" i="4" a="1"/>
  <c r="AA20" i="22"/>
  <c r="T40" i="22"/>
  <c r="F37" i="22"/>
  <c r="Z46" i="22"/>
  <c r="T32" i="22"/>
  <c r="G13" i="22"/>
  <c r="N36" i="22"/>
  <c r="R23" i="22"/>
  <c r="S4" i="22"/>
  <c r="L47" i="22"/>
  <c r="E33" i="22"/>
  <c r="C44" i="22"/>
  <c r="R35" i="22"/>
  <c r="D22" i="22"/>
  <c r="X46" i="22"/>
  <c r="C11" i="22"/>
  <c r="E173" i="4" a="1"/>
  <c r="N11" i="22"/>
  <c r="AA22" i="22"/>
  <c r="U18" i="22"/>
  <c r="U15" i="22"/>
  <c r="R15" i="22"/>
  <c r="G41" i="22"/>
  <c r="C41" i="22"/>
  <c r="N44" i="22"/>
  <c r="N46" i="22"/>
  <c r="R16" i="22"/>
  <c r="N29" i="22"/>
  <c r="D4" i="22"/>
  <c r="X47" i="22"/>
  <c r="J35" i="22"/>
  <c r="E162" i="4"/>
  <c r="M11" i="22"/>
  <c r="N43" i="22"/>
  <c r="K22" i="22"/>
  <c r="C40" i="22"/>
  <c r="K10" i="22"/>
  <c r="U40" i="22"/>
  <c r="U19" i="22"/>
  <c r="Q18" i="22"/>
  <c r="E5" i="22"/>
  <c r="Y10" i="22"/>
  <c r="M40" i="22"/>
  <c r="AA10" i="22"/>
  <c r="K30" i="22"/>
  <c r="E10" i="22"/>
  <c r="R29" i="22"/>
  <c r="S16" i="22"/>
  <c r="L45" i="22"/>
  <c r="AB8" i="22"/>
  <c r="K40" i="22"/>
  <c r="S33" i="22"/>
  <c r="S32" i="22"/>
  <c r="N10" i="22"/>
  <c r="AA5" i="22"/>
  <c r="E11" i="22"/>
  <c r="E28" i="22"/>
  <c r="Z30" i="22"/>
  <c r="E4" i="22"/>
  <c r="L17" i="22"/>
  <c r="AA35" i="22"/>
  <c r="Q41" i="22"/>
  <c r="J33" i="22"/>
  <c r="Y33" i="22"/>
  <c r="T35" i="22"/>
  <c r="D28" i="22"/>
  <c r="D19" i="22"/>
  <c r="J34" i="22"/>
  <c r="AB11" i="22"/>
  <c r="L42" i="22"/>
  <c r="H170" i="4" a="1"/>
  <c r="E39" i="22"/>
  <c r="C6" i="22"/>
  <c r="E167" i="18" a="1"/>
  <c r="E32" i="22"/>
  <c r="U17" i="22"/>
  <c r="Z18" i="22"/>
  <c r="Y43" i="22"/>
  <c r="N47" i="22"/>
  <c r="S44" i="22"/>
  <c r="K19" i="22"/>
  <c r="U42" i="22"/>
  <c r="D8" i="22"/>
  <c r="M32" i="22"/>
  <c r="M23" i="22"/>
  <c r="J8" i="22"/>
  <c r="Z16" i="22"/>
  <c r="X10" i="22"/>
  <c r="Q46" i="22"/>
  <c r="AA4" i="22"/>
  <c r="Y12" i="22"/>
  <c r="F5" i="22"/>
  <c r="K6" i="22"/>
  <c r="T4" i="22"/>
  <c r="L23" i="22"/>
  <c r="C35" i="22"/>
  <c r="L29" i="22"/>
  <c r="Z13" i="22"/>
  <c r="Q15" i="22"/>
  <c r="K39" i="22"/>
  <c r="AA44" i="22"/>
  <c r="Q42" i="22"/>
  <c r="N14" i="22"/>
  <c r="G42" i="22"/>
  <c r="T31" i="22"/>
  <c r="AA33" i="22"/>
  <c r="D15" i="22"/>
  <c r="X4" i="22"/>
  <c r="AB36" i="22"/>
  <c r="C9" i="22"/>
  <c r="E42" i="22"/>
  <c r="M9" i="22"/>
  <c r="Z6" i="22"/>
  <c r="U30" i="22"/>
  <c r="E176" i="4" a="1"/>
  <c r="Y41" i="22"/>
  <c r="G44" i="22"/>
  <c r="S14" i="22"/>
  <c r="J29" i="22"/>
  <c r="D37" i="22"/>
  <c r="AB20" i="22"/>
  <c r="N22" i="22"/>
  <c r="AB32" i="22"/>
  <c r="M42" i="22"/>
  <c r="N12" i="22"/>
  <c r="M22" i="22"/>
  <c r="Y19" i="22"/>
  <c r="J43" i="22"/>
  <c r="X33" i="22"/>
  <c r="R6" i="22"/>
  <c r="AB23" i="22"/>
  <c r="E8" i="22"/>
  <c r="C29" i="22"/>
  <c r="R42" i="22"/>
  <c r="AA11" i="22"/>
  <c r="Z44" i="22"/>
  <c r="G43" i="22"/>
  <c r="Y6" i="22"/>
  <c r="Q19" i="22"/>
  <c r="J6" i="22"/>
  <c r="S9" i="22"/>
  <c r="Q29" i="22"/>
  <c r="D20" i="22"/>
  <c r="E6" i="22"/>
  <c r="D21" i="22"/>
  <c r="X15" i="22"/>
  <c r="E17" i="22"/>
  <c r="AA21" i="22"/>
  <c r="Q16" i="22"/>
  <c r="M31" i="22"/>
  <c r="N32" i="22"/>
  <c r="R22" i="22"/>
  <c r="J15" i="22"/>
  <c r="AB41" i="22"/>
  <c r="AB10" i="22"/>
  <c r="X35" i="22"/>
  <c r="G37" i="22"/>
  <c r="AA38" i="22"/>
  <c r="Y15" i="22"/>
  <c r="L36" i="22"/>
  <c r="K8" i="22"/>
  <c r="D30" i="22"/>
  <c r="F39" i="22"/>
  <c r="G31" i="22"/>
  <c r="M44" i="22"/>
  <c r="G21" i="22"/>
  <c r="F42" i="22"/>
  <c r="U13" i="22"/>
  <c r="J9" i="22"/>
  <c r="T5" i="22"/>
  <c r="AB35" i="22"/>
  <c r="X16" i="22"/>
  <c r="G10" i="22"/>
  <c r="L8" i="22"/>
  <c r="E36" i="22"/>
  <c r="R21" i="22"/>
  <c r="AB30" i="22"/>
  <c r="Q36" i="22"/>
  <c r="F13" i="22"/>
  <c r="K41" i="22"/>
  <c r="Q47" i="22"/>
  <c r="AA18" i="22"/>
  <c r="Q8" i="22"/>
  <c r="Y44" i="22"/>
  <c r="L7" i="22"/>
  <c r="D9" i="22"/>
  <c r="Y46" i="22"/>
  <c r="X14" i="22"/>
  <c r="X36" i="22"/>
  <c r="AB17" i="22"/>
  <c r="X5" i="22"/>
  <c r="S19" i="22"/>
  <c r="AB42" i="22"/>
  <c r="R43" i="22"/>
  <c r="R39" i="22"/>
  <c r="N9" i="22"/>
  <c r="J31" i="22"/>
  <c r="Y8" i="22"/>
  <c r="C22" i="22"/>
  <c r="K32" i="22"/>
  <c r="L9" i="22"/>
  <c r="K44" i="22"/>
  <c r="N6" i="22"/>
  <c r="U36" i="22"/>
  <c r="R18" i="22"/>
  <c r="Y30" i="22"/>
  <c r="S31" i="22"/>
  <c r="T22" i="22"/>
  <c r="N45" i="22"/>
  <c r="T17" i="22"/>
  <c r="Y32" i="22"/>
  <c r="L12" i="22"/>
  <c r="M18" i="22"/>
  <c r="Z5" i="22"/>
  <c r="Z12" i="22"/>
  <c r="K18" i="22"/>
  <c r="S47" i="22"/>
  <c r="H171" i="4" a="1"/>
  <c r="Q11" i="22"/>
  <c r="M7" i="22"/>
  <c r="AB18" i="22"/>
  <c r="E168" i="18" a="1"/>
  <c r="Q23" i="22"/>
  <c r="G28" i="22"/>
  <c r="R13" i="22"/>
  <c r="J14" i="22"/>
  <c r="D18" i="22"/>
  <c r="T19" i="22"/>
  <c r="G7" i="22"/>
  <c r="U21" i="22"/>
  <c r="AA34" i="22"/>
  <c r="T43" i="22"/>
  <c r="H173" i="18" a="1"/>
  <c r="K38" i="22"/>
  <c r="M36" i="22"/>
  <c r="K20" i="22"/>
  <c r="S30" i="22"/>
  <c r="Q6" i="22"/>
  <c r="Y29" i="22"/>
  <c r="AA13" i="22"/>
  <c r="J30" i="22"/>
  <c r="T37" i="22"/>
  <c r="N31" i="22"/>
  <c r="T14" i="22"/>
  <c r="T11" i="22"/>
  <c r="R33" i="22"/>
  <c r="Z8" i="22"/>
  <c r="Z23" i="22"/>
  <c r="M47" i="22"/>
  <c r="AB28" i="22"/>
  <c r="M17" i="22"/>
  <c r="K11" i="22"/>
  <c r="AA7" i="22"/>
  <c r="C38" i="22"/>
  <c r="D40" i="22"/>
  <c r="AB4" i="22"/>
  <c r="Y31" i="22"/>
  <c r="AA28" i="22"/>
  <c r="N21" i="22"/>
  <c r="S11" i="22"/>
  <c r="M19" i="22"/>
  <c r="E165" i="18" a="1"/>
  <c r="H166" i="4" a="1"/>
  <c r="S5" i="22"/>
  <c r="J40" i="22"/>
  <c r="U43" i="22"/>
  <c r="K5" i="22"/>
  <c r="N8" i="22"/>
  <c r="T33" i="22"/>
  <c r="F35" i="22"/>
  <c r="F32" i="22"/>
  <c r="Y37" i="22"/>
  <c r="Q12" i="22"/>
  <c r="F29" i="22"/>
  <c r="U34" i="22"/>
  <c r="S45" i="22"/>
  <c r="D39" i="22"/>
  <c r="T46" i="22"/>
  <c r="R8" i="22"/>
  <c r="F31" i="22"/>
  <c r="X40" i="22"/>
  <c r="S15" i="22"/>
  <c r="N18" i="22"/>
  <c r="Z15" i="22"/>
  <c r="S35" i="22"/>
  <c r="C17" i="22"/>
  <c r="L28" i="22"/>
  <c r="Q43" i="22"/>
  <c r="E47" i="22"/>
  <c r="AB21" i="22"/>
  <c r="AB39" i="22"/>
  <c r="Y5" i="22"/>
  <c r="M12" i="22"/>
  <c r="Y42" i="22"/>
  <c r="Q7" i="22"/>
  <c r="K23" i="22"/>
  <c r="X11" i="22"/>
  <c r="E174" i="4" a="1"/>
  <c r="T15" i="22"/>
  <c r="AB37" i="22"/>
  <c r="E174" i="4" l="1"/>
  <c r="AC46" i="3"/>
  <c r="AG66" i="3"/>
  <c r="H166" i="4"/>
  <c r="E165" i="18"/>
  <c r="AA48" i="22"/>
  <c r="AB24" i="22"/>
  <c r="AC64" i="3"/>
  <c r="AB48" i="22"/>
  <c r="AG56" i="3"/>
  <c r="H173" i="18"/>
  <c r="AG43" i="3"/>
  <c r="E168" i="18"/>
  <c r="H171" i="4"/>
  <c r="AC51" i="3"/>
  <c r="AG57" i="3"/>
  <c r="AG38" i="3"/>
  <c r="AG44" i="3"/>
  <c r="AG35" i="3"/>
  <c r="AC55" i="3"/>
  <c r="AG69" i="3"/>
  <c r="AG55" i="3"/>
  <c r="E176" i="4"/>
  <c r="AC38" i="3"/>
  <c r="X24" i="22"/>
  <c r="AC61" i="3"/>
  <c r="T24" i="22"/>
  <c r="AA24" i="22"/>
  <c r="AG37" i="3"/>
  <c r="E167" i="18"/>
  <c r="AC35" i="3"/>
  <c r="H170" i="4"/>
  <c r="AG60" i="3"/>
  <c r="AG59" i="3"/>
  <c r="AC66" i="3"/>
  <c r="AG61" i="3"/>
  <c r="AC67" i="3"/>
  <c r="E173" i="4"/>
  <c r="AC40" i="3"/>
  <c r="AC70" i="3"/>
  <c r="S24" i="22"/>
  <c r="H169" i="4"/>
  <c r="AG39" i="3"/>
  <c r="E171" i="4"/>
  <c r="AG45" i="3"/>
  <c r="E175" i="4"/>
  <c r="Q48" i="22"/>
  <c r="H170" i="18"/>
  <c r="AC60" i="3"/>
  <c r="AG65" i="3"/>
  <c r="AG51" i="3"/>
  <c r="AC58" i="3"/>
  <c r="AG33" i="3"/>
  <c r="AC62" i="3"/>
  <c r="E174" i="18"/>
  <c r="AG48" i="3"/>
  <c r="AC48" i="3"/>
  <c r="AG62" i="3"/>
  <c r="Q24" i="22"/>
  <c r="J108" i="3" s="1"/>
  <c r="H163" i="4"/>
  <c r="AG41" i="3"/>
  <c r="AC73" i="3"/>
  <c r="AC52" i="3"/>
  <c r="R48" i="22"/>
  <c r="E166" i="4"/>
  <c r="AC43" i="3"/>
  <c r="AC57" i="3"/>
  <c r="H173" i="4"/>
  <c r="H176" i="18"/>
  <c r="AG52" i="3"/>
  <c r="E163" i="4"/>
  <c r="R24" i="22"/>
  <c r="O108" i="3" s="1"/>
  <c r="AG40" i="3"/>
  <c r="AG34" i="3"/>
  <c r="AG50" i="3"/>
  <c r="AC39" i="3"/>
  <c r="Y24" i="22"/>
  <c r="AC68" i="3"/>
  <c r="AC49" i="3"/>
  <c r="AC34" i="3"/>
  <c r="AC72" i="3"/>
  <c r="S48" i="22"/>
  <c r="H171" i="18"/>
  <c r="AC44" i="3"/>
  <c r="Z48" i="22"/>
  <c r="H169" i="18"/>
  <c r="H168" i="4"/>
  <c r="AG42" i="3"/>
  <c r="E173" i="18"/>
  <c r="AC54" i="3"/>
  <c r="AC33" i="3"/>
  <c r="AG63" i="3"/>
  <c r="E169" i="4"/>
  <c r="AG72" i="3"/>
  <c r="H165" i="18"/>
  <c r="E175" i="18"/>
  <c r="H172" i="4"/>
  <c r="AG73" i="3"/>
  <c r="AC41" i="3"/>
  <c r="AG47" i="3"/>
  <c r="AC42" i="3"/>
  <c r="H174" i="18"/>
  <c r="H174" i="4"/>
  <c r="AC45" i="3"/>
  <c r="AC71" i="3"/>
  <c r="H167" i="18"/>
  <c r="AC36" i="3"/>
  <c r="E179" i="18"/>
  <c r="X48" i="22"/>
  <c r="E176" i="18"/>
  <c r="E171" i="18"/>
  <c r="H168" i="18"/>
  <c r="H164" i="4"/>
  <c r="E177" i="18"/>
  <c r="E169" i="18"/>
  <c r="U48" i="22"/>
  <c r="AG68" i="3"/>
  <c r="Z24" i="22"/>
  <c r="T109" i="3" s="1"/>
  <c r="E172" i="18"/>
  <c r="AC69" i="3"/>
  <c r="H166" i="18"/>
  <c r="AC59" i="3"/>
  <c r="H177" i="18"/>
  <c r="AG70" i="3"/>
  <c r="AC63" i="3"/>
  <c r="H175" i="18"/>
  <c r="E165" i="4"/>
  <c r="H172" i="18"/>
  <c r="U24" i="22"/>
  <c r="AG54" i="3"/>
  <c r="E178" i="18"/>
  <c r="AG64" i="3"/>
  <c r="AG58" i="3"/>
  <c r="AG46" i="3"/>
  <c r="E167" i="4"/>
  <c r="AC50" i="3"/>
  <c r="H165" i="4"/>
  <c r="H179" i="18"/>
  <c r="AG49" i="3"/>
  <c r="H167" i="4"/>
  <c r="AG71" i="3"/>
  <c r="E172" i="4"/>
  <c r="E166" i="18"/>
  <c r="H178" i="18"/>
  <c r="H175" i="4"/>
  <c r="AC37" i="3"/>
  <c r="Y48" i="22"/>
  <c r="E164" i="4"/>
  <c r="AC56" i="3"/>
  <c r="E170" i="18"/>
  <c r="E168" i="4"/>
  <c r="AG36" i="3"/>
  <c r="AC65" i="3"/>
  <c r="AG67" i="3"/>
  <c r="H176" i="4"/>
  <c r="E170" i="4"/>
  <c r="T48" i="22"/>
  <c r="AC47" i="3"/>
  <c r="Y109" i="3" l="1"/>
  <c r="J110" i="3"/>
  <c r="J109" i="3"/>
  <c r="H54" i="3"/>
  <c r="L54" i="3"/>
  <c r="D54" i="3"/>
  <c r="AD108" i="3"/>
  <c r="D69" i="3"/>
  <c r="L69" i="3"/>
  <c r="H69" i="3"/>
  <c r="D45" i="3"/>
  <c r="H45" i="3"/>
  <c r="L45" i="3"/>
  <c r="D34" i="3"/>
  <c r="L34" i="3"/>
  <c r="H34" i="3"/>
  <c r="L70" i="3"/>
  <c r="H70" i="3"/>
  <c r="D70" i="3"/>
  <c r="D38" i="3"/>
  <c r="H38" i="3"/>
  <c r="L38" i="3"/>
  <c r="H64" i="3"/>
  <c r="L64" i="3"/>
  <c r="D64" i="3"/>
  <c r="L49" i="3"/>
  <c r="H49" i="3"/>
  <c r="D49" i="3"/>
  <c r="D52" i="3"/>
  <c r="L52" i="3"/>
  <c r="H52" i="3"/>
  <c r="L40" i="3"/>
  <c r="D40" i="3"/>
  <c r="H40" i="3"/>
  <c r="D35" i="3"/>
  <c r="L35" i="3"/>
  <c r="H35" i="3"/>
  <c r="L51" i="3"/>
  <c r="H51" i="3"/>
  <c r="D51" i="3"/>
  <c r="AD109" i="3"/>
  <c r="L59" i="3"/>
  <c r="H59" i="3"/>
  <c r="D59" i="3"/>
  <c r="H65" i="3"/>
  <c r="L65" i="3"/>
  <c r="D65" i="3"/>
  <c r="D50" i="3"/>
  <c r="L50" i="3"/>
  <c r="H50" i="3"/>
  <c r="D73" i="3"/>
  <c r="H73" i="3"/>
  <c r="L73" i="3"/>
  <c r="D62" i="3"/>
  <c r="H62" i="3"/>
  <c r="L62" i="3"/>
  <c r="L37" i="3"/>
  <c r="D37" i="3"/>
  <c r="H37" i="3"/>
  <c r="H43" i="3"/>
  <c r="D43" i="3"/>
  <c r="L43" i="3"/>
  <c r="H71" i="3"/>
  <c r="L71" i="3"/>
  <c r="D71" i="3"/>
  <c r="H72" i="3"/>
  <c r="L72" i="3"/>
  <c r="D72" i="3"/>
  <c r="H47" i="3"/>
  <c r="L47" i="3"/>
  <c r="D47" i="3"/>
  <c r="L68" i="3"/>
  <c r="H68" i="3"/>
  <c r="D68" i="3"/>
  <c r="H56" i="3"/>
  <c r="L56" i="3"/>
  <c r="D56" i="3"/>
  <c r="D63" i="3"/>
  <c r="L63" i="3"/>
  <c r="H63" i="3"/>
  <c r="H42" i="3"/>
  <c r="L42" i="3"/>
  <c r="D42" i="3"/>
  <c r="O109" i="3"/>
  <c r="O110" i="3" s="1"/>
  <c r="D67" i="3"/>
  <c r="L67" i="3"/>
  <c r="H67" i="3"/>
  <c r="D44" i="3"/>
  <c r="H44" i="3"/>
  <c r="L44" i="3"/>
  <c r="L39" i="3"/>
  <c r="H39" i="3"/>
  <c r="D39" i="3"/>
  <c r="D58" i="3"/>
  <c r="H58" i="3"/>
  <c r="L58" i="3"/>
  <c r="D55" i="3"/>
  <c r="L55" i="3"/>
  <c r="H55" i="3"/>
  <c r="H41" i="3"/>
  <c r="D41" i="3"/>
  <c r="L41" i="3"/>
  <c r="D33" i="3"/>
  <c r="H33" i="3"/>
  <c r="L33" i="3"/>
  <c r="AC74" i="3"/>
  <c r="D57" i="3"/>
  <c r="L57" i="3"/>
  <c r="H57" i="3"/>
  <c r="H66" i="3"/>
  <c r="L66" i="3"/>
  <c r="D66" i="3"/>
  <c r="Y108" i="3"/>
  <c r="Y110" i="3" s="1"/>
  <c r="L61" i="3"/>
  <c r="H61" i="3"/>
  <c r="D61" i="3"/>
  <c r="D46" i="3"/>
  <c r="L46" i="3"/>
  <c r="H46" i="3"/>
  <c r="H36" i="3"/>
  <c r="D36" i="3"/>
  <c r="L36" i="3"/>
  <c r="L48" i="3"/>
  <c r="H48" i="3"/>
  <c r="D48" i="3"/>
  <c r="D60" i="3"/>
  <c r="H60" i="3"/>
  <c r="L60" i="3"/>
  <c r="T108" i="3"/>
  <c r="T110" i="3" s="1"/>
  <c r="F20" i="2" a="1"/>
  <c r="F20" i="2" l="1"/>
  <c r="AD110" i="3"/>
  <c r="L21" i="1"/>
  <c r="F19" i="2"/>
  <c r="O1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4" authorId="0" shapeId="0" xr:uid="{00000000-0006-0000-0000-000001000000}">
      <text>
        <r>
          <rPr>
            <b/>
            <sz val="11"/>
            <color indexed="81"/>
            <rFont val="MS P ゴシック"/>
            <family val="3"/>
            <charset val="128"/>
          </rPr>
          <t>Ⅳ類事業者は「任意」を選択してください。</t>
        </r>
      </text>
    </comment>
    <comment ref="J6" authorId="0" shapeId="0" xr:uid="{00000000-0006-0000-0000-000002000000}">
      <text>
        <r>
          <rPr>
            <b/>
            <sz val="9"/>
            <color indexed="81"/>
            <rFont val="MS P ゴシック"/>
            <family val="3"/>
            <charset val="128"/>
          </rPr>
          <t>R8.4.1 や 2026/4/1 のように半角で入力してください。元号で表示されます。</t>
        </r>
      </text>
    </comment>
    <comment ref="J11" authorId="0" shapeId="0" xr:uid="{00000000-0006-0000-0000-000003000000}">
      <text>
        <r>
          <rPr>
            <b/>
            <sz val="9"/>
            <color indexed="81"/>
            <rFont val="ＭＳ Ｐ明朝"/>
            <family val="1"/>
            <charset val="128"/>
          </rPr>
          <t>入力の際、「役職」を削除してください。</t>
        </r>
      </text>
    </comment>
    <comment ref="K11" authorId="0" shapeId="0" xr:uid="{00000000-0006-0000-0000-000004000000}">
      <text>
        <r>
          <rPr>
            <b/>
            <sz val="9"/>
            <color indexed="81"/>
            <rFont val="ＭＳ Ｐゴシック"/>
            <family val="3"/>
            <charset val="128"/>
          </rPr>
          <t>入力の際、「氏名」を削除してください。</t>
        </r>
      </text>
    </comment>
    <comment ref="J14" authorId="0" shapeId="0" xr:uid="{00000000-0006-0000-0000-000005000000}">
      <text>
        <r>
          <rPr>
            <b/>
            <sz val="9"/>
            <color indexed="81"/>
            <rFont val="ＭＳ Ｐ明朝"/>
            <family val="1"/>
            <charset val="128"/>
          </rPr>
          <t>半角英数で入力してください。</t>
        </r>
      </text>
    </comment>
    <comment ref="D16" authorId="0" shapeId="0" xr:uid="{00000000-0006-0000-0000-000006000000}">
      <text>
        <r>
          <rPr>
            <b/>
            <sz val="9"/>
            <color indexed="81"/>
            <rFont val="ＭＳ Ｐゴシック"/>
            <family val="3"/>
            <charset val="128"/>
          </rPr>
          <t>今年度を選択してください。</t>
        </r>
      </text>
    </comment>
    <comment ref="G20" authorId="0" shapeId="0" xr:uid="{00000000-0006-0000-0000-000007000000}">
      <text>
        <r>
          <rPr>
            <b/>
            <sz val="9"/>
            <color indexed="81"/>
            <rFont val="ＭＳ Ｐ明朝"/>
            <family val="1"/>
            <charset val="128"/>
          </rPr>
          <t>産業分類を選択してください。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E77D276A-99B7-45BE-84CC-3CF25455910A}">
      <text>
        <r>
          <rPr>
            <b/>
            <sz val="9"/>
            <color indexed="81"/>
            <rFont val="ＭＳ Ｐ明朝"/>
            <family val="1"/>
            <charset val="128"/>
          </rPr>
          <t>事業所番号は半角数字６桁で入力してください。</t>
        </r>
      </text>
    </comment>
    <comment ref="E10" authorId="0" shapeId="0" xr:uid="{4016695E-F9C4-4F08-8ED9-D64312C4EFC8}">
      <text>
        <r>
          <rPr>
            <b/>
            <sz val="9"/>
            <color indexed="81"/>
            <rFont val="ＭＳ Ｐ明朝"/>
            <family val="1"/>
            <charset val="128"/>
          </rPr>
          <t>事業所の種別を選択してください。</t>
        </r>
      </text>
    </comment>
    <comment ref="S14" authorId="0" shapeId="0" xr:uid="{D33B1503-1765-4EAB-9AA5-1F3C8B43A9B0}">
      <text>
        <r>
          <rPr>
            <b/>
            <sz val="9"/>
            <color indexed="81"/>
            <rFont val="MS P ゴシック"/>
            <family val="3"/>
            <charset val="128"/>
          </rPr>
          <t>「埼玉県」は入力しないでください。</t>
        </r>
      </text>
    </comment>
    <comment ref="O17" authorId="0" shapeId="0" xr:uid="{59DDB9F4-C120-49F4-93CD-F5C3321A9A83}">
      <text>
        <r>
          <rPr>
            <b/>
            <sz val="9"/>
            <color indexed="81"/>
            <rFont val="ＭＳ Ｐ明朝"/>
            <family val="1"/>
            <charset val="128"/>
          </rPr>
          <t>産業分類を選択してください。</t>
        </r>
      </text>
    </comment>
    <comment ref="F38" authorId="0" shapeId="0" xr:uid="{864BB425-34CE-4AE0-B118-61B4D16367E2}">
      <text>
        <r>
          <rPr>
            <b/>
            <sz val="9"/>
            <color indexed="81"/>
            <rFont val="ＭＳ Ｐ明朝"/>
            <family val="1"/>
            <charset val="128"/>
          </rPr>
          <t>代表事業所名が表示されています。</t>
        </r>
      </text>
    </comment>
    <comment ref="S38" authorId="0" shapeId="0" xr:uid="{997C5078-C852-4A90-9B22-9DE0D1DA4192}">
      <text>
        <r>
          <rPr>
            <b/>
            <sz val="9"/>
            <color indexed="81"/>
            <rFont val="ＭＳ Ｐ明朝"/>
            <family val="1"/>
            <charset val="128"/>
          </rPr>
          <t>代表事業所所在地が表示されています。</t>
        </r>
      </text>
    </comment>
    <comment ref="Q73" authorId="0" shapeId="0" xr:uid="{77AB7663-B98C-44F2-A3E3-06C0041C1A88}">
      <text>
        <r>
          <rPr>
            <b/>
            <sz val="9"/>
            <color indexed="81"/>
            <rFont val="ＭＳ Ｐ明朝"/>
            <family val="1"/>
            <charset val="128"/>
          </rPr>
          <t>算定資料の「事業所概要_算定体制」シートの使用量(G15セル)を入力してください。</t>
        </r>
      </text>
    </comment>
    <comment ref="U73" authorId="0" shapeId="0" xr:uid="{C6F220F0-D251-4A05-8B09-6C1F79310F92}">
      <text>
        <r>
          <rPr>
            <b/>
            <sz val="9"/>
            <color indexed="81"/>
            <rFont val="ＭＳ Ｐ明朝"/>
            <family val="1"/>
            <charset val="128"/>
          </rPr>
          <t>算定資料の「事業所概要_算定体制」シートの使用量(G15セル)を入力してください。</t>
        </r>
      </text>
    </comment>
    <comment ref="Y73" authorId="0" shapeId="0" xr:uid="{3CC6E775-EB2D-4F4D-A33B-49FD54C45C18}">
      <text>
        <r>
          <rPr>
            <b/>
            <sz val="9"/>
            <color indexed="81"/>
            <rFont val="ＭＳ Ｐ明朝"/>
            <family val="1"/>
            <charset val="128"/>
          </rPr>
          <t>算定資料の「事業所概要_算定体制」シートの使用量(G15セル)を入力してください。</t>
        </r>
      </text>
    </comment>
    <comment ref="AC73" authorId="0" shapeId="0" xr:uid="{5748BC60-3874-4A29-ADF4-0622FB2D791D}">
      <text>
        <r>
          <rPr>
            <b/>
            <sz val="9"/>
            <color indexed="81"/>
            <rFont val="ＭＳ Ｐ明朝"/>
            <family val="1"/>
            <charset val="128"/>
          </rPr>
          <t>算定資料の「事業所概要_算定体制」シートの使用量(G15セル)を入力してください。</t>
        </r>
      </text>
    </comment>
    <comment ref="AG73" authorId="0" shapeId="0" xr:uid="{96D874C2-081B-4B47-96DD-04AFB7AC3A73}">
      <text>
        <r>
          <rPr>
            <b/>
            <sz val="9"/>
            <color indexed="81"/>
            <rFont val="ＭＳ Ｐ明朝"/>
            <family val="1"/>
            <charset val="128"/>
          </rPr>
          <t>算定資料の「事業所概要_算定体制」シートの使用量(G15セル)を入力してください。</t>
        </r>
      </text>
    </comment>
    <comment ref="Q74" authorId="0" shapeId="0" xr:uid="{8081A823-6FF3-46CE-A8BA-6B69841FA18E}">
      <text>
        <r>
          <rPr>
            <b/>
            <sz val="9"/>
            <color indexed="81"/>
            <rFont val="ＭＳ Ｐ明朝"/>
            <family val="1"/>
            <charset val="128"/>
          </rPr>
          <t>算定資料の「事業所概要_算定体制」シートの使用量(G16セル)を入力してください。</t>
        </r>
      </text>
    </comment>
    <comment ref="U74" authorId="0" shapeId="0" xr:uid="{F6D8C301-5224-491F-94A3-B6E78B7170EA}">
      <text>
        <r>
          <rPr>
            <b/>
            <sz val="9"/>
            <color indexed="81"/>
            <rFont val="ＭＳ Ｐ明朝"/>
            <family val="1"/>
            <charset val="128"/>
          </rPr>
          <t>算定資料の「事業所概要_算定体制」シートの使用量(G16セル)を入力してください。</t>
        </r>
      </text>
    </comment>
    <comment ref="Y74" authorId="0" shapeId="0" xr:uid="{18483089-E074-404A-9B59-929203BEB4EE}">
      <text>
        <r>
          <rPr>
            <b/>
            <sz val="9"/>
            <color indexed="81"/>
            <rFont val="ＭＳ Ｐ明朝"/>
            <family val="1"/>
            <charset val="128"/>
          </rPr>
          <t>算定資料の「事業所概要_算定体制」シートの使用量(G16セル)を入力してください。</t>
        </r>
      </text>
    </comment>
    <comment ref="AC74" authorId="0" shapeId="0" xr:uid="{4A4C46C2-93D5-48AF-B6CA-BCFF365E9AE4}">
      <text>
        <r>
          <rPr>
            <b/>
            <sz val="9"/>
            <color indexed="81"/>
            <rFont val="ＭＳ Ｐ明朝"/>
            <family val="1"/>
            <charset val="128"/>
          </rPr>
          <t>算定資料の「事業所概要_算定体制」シートの使用量(G16セル)を入力してください。</t>
        </r>
      </text>
    </comment>
    <comment ref="AG74" authorId="0" shapeId="0" xr:uid="{2EB2CCE4-4237-4A4D-A3EF-F4D20BAB104E}">
      <text>
        <r>
          <rPr>
            <b/>
            <sz val="9"/>
            <color indexed="81"/>
            <rFont val="ＭＳ Ｐ明朝"/>
            <family val="1"/>
            <charset val="128"/>
          </rPr>
          <t>算定資料の「事業所概要_算定体制」シートの使用量(G16セル)を入力してください。</t>
        </r>
      </text>
    </comment>
    <comment ref="Q81" authorId="0" shapeId="0" xr:uid="{5D94F46E-B519-4F6C-99D4-025ED6EA6359}">
      <text>
        <r>
          <rPr>
            <b/>
            <sz val="9"/>
            <color indexed="81"/>
            <rFont val="ＭＳ Ｐ明朝"/>
            <family val="1"/>
            <charset val="128"/>
          </rPr>
          <t>算定資料の「事業所概要_算定体制」シートの排出量(G17セル)を入力してください。</t>
        </r>
      </text>
    </comment>
    <comment ref="U81" authorId="0" shapeId="0" xr:uid="{A9B5B272-EE09-4FAB-B339-DBD21AF0E92D}">
      <text>
        <r>
          <rPr>
            <b/>
            <sz val="9"/>
            <color indexed="81"/>
            <rFont val="ＭＳ Ｐ明朝"/>
            <family val="1"/>
            <charset val="128"/>
          </rPr>
          <t>算定資料の「事業所概要_算定体制」シートの排出量(G17セル)を入力してください。</t>
        </r>
      </text>
    </comment>
    <comment ref="Y81" authorId="0" shapeId="0" xr:uid="{7BA76878-95D6-490B-97AF-A8B8A708C22D}">
      <text>
        <r>
          <rPr>
            <b/>
            <sz val="9"/>
            <color indexed="81"/>
            <rFont val="ＭＳ Ｐ明朝"/>
            <family val="1"/>
            <charset val="128"/>
          </rPr>
          <t>算定資料の「事業所概要_算定体制」シートの排出量(G17セル)を入力してください。</t>
        </r>
      </text>
    </comment>
    <comment ref="AC81" authorId="0" shapeId="0" xr:uid="{A353ABAA-828B-4EFB-94C3-20122A12E06E}">
      <text>
        <r>
          <rPr>
            <b/>
            <sz val="9"/>
            <color indexed="81"/>
            <rFont val="ＭＳ Ｐ明朝"/>
            <family val="1"/>
            <charset val="128"/>
          </rPr>
          <t>算定資料の「事業所概要_算定体制」シートの排出量(G17セル)を入力してください。</t>
        </r>
      </text>
    </comment>
    <comment ref="AG81" authorId="0" shapeId="0" xr:uid="{32DF0216-2CF9-4628-A4AE-7FBE6A68C74C}">
      <text>
        <r>
          <rPr>
            <b/>
            <sz val="9"/>
            <color indexed="81"/>
            <rFont val="ＭＳ Ｐ明朝"/>
            <family val="1"/>
            <charset val="128"/>
          </rPr>
          <t>算定資料の「事業所概要_算定体制」シートの排出量(G17セル)を入力してください。</t>
        </r>
      </text>
    </comment>
    <comment ref="Q85" authorId="0" shapeId="0" xr:uid="{7D006ECE-F7F3-4842-9346-5EE678B45645}">
      <text>
        <r>
          <rPr>
            <b/>
            <sz val="9"/>
            <color indexed="81"/>
            <rFont val="ＭＳ Ｐ明朝"/>
            <family val="1"/>
            <charset val="128"/>
          </rPr>
          <t>算定資料の「その他ガス」シートK列の各排出量を入力してください。</t>
        </r>
      </text>
    </comment>
    <comment ref="U85" authorId="0" shapeId="0" xr:uid="{EDA70D38-6C45-4ED2-A4BB-79998E2B2828}">
      <text>
        <r>
          <rPr>
            <b/>
            <sz val="9"/>
            <color indexed="81"/>
            <rFont val="ＭＳ Ｐ明朝"/>
            <family val="1"/>
            <charset val="128"/>
          </rPr>
          <t>算定資料の「その他ガス」シートK列の各排出量を入力してください。</t>
        </r>
      </text>
    </comment>
    <comment ref="Y85" authorId="0" shapeId="0" xr:uid="{FE736163-BC48-4638-BE76-ED2DD6DB44AA}">
      <text>
        <r>
          <rPr>
            <b/>
            <sz val="9"/>
            <color indexed="81"/>
            <rFont val="ＭＳ Ｐ明朝"/>
            <family val="1"/>
            <charset val="128"/>
          </rPr>
          <t>算定資料の「その他ガス」シートK列の各排出量を入力してください。</t>
        </r>
      </text>
    </comment>
    <comment ref="AC85" authorId="0" shapeId="0" xr:uid="{D0BCDB14-0707-4CBE-B6BF-D2D06DF68167}">
      <text>
        <r>
          <rPr>
            <b/>
            <sz val="9"/>
            <color indexed="81"/>
            <rFont val="ＭＳ Ｐ明朝"/>
            <family val="1"/>
            <charset val="128"/>
          </rPr>
          <t>算定資料の「その他ガス」シートK列の各排出量を入力してください。</t>
        </r>
      </text>
    </comment>
    <comment ref="AG85" authorId="0" shapeId="0" xr:uid="{D55F49F5-EA9F-4667-AF25-F0D04A0F4ECF}">
      <text>
        <r>
          <rPr>
            <b/>
            <sz val="9"/>
            <color indexed="81"/>
            <rFont val="ＭＳ Ｐ明朝"/>
            <family val="1"/>
            <charset val="128"/>
          </rPr>
          <t>算定資料の「その他ガス」シートK列の各排出量を入力してください。</t>
        </r>
      </text>
    </comment>
    <comment ref="Q86" authorId="0" shapeId="0" xr:uid="{DC70F548-5EBF-4C5C-982F-F8C5BF664D94}">
      <text>
        <r>
          <rPr>
            <b/>
            <sz val="9"/>
            <color indexed="81"/>
            <rFont val="ＭＳ Ｐ明朝"/>
            <family val="1"/>
            <charset val="128"/>
          </rPr>
          <t>算定資料の「その他ガス」シートK列の各排出量を入力してください。</t>
        </r>
      </text>
    </comment>
    <comment ref="U86" authorId="0" shapeId="0" xr:uid="{F7CCF05A-5D01-4476-9211-2455B8902388}">
      <text>
        <r>
          <rPr>
            <b/>
            <sz val="9"/>
            <color indexed="81"/>
            <rFont val="ＭＳ Ｐ明朝"/>
            <family val="1"/>
            <charset val="128"/>
          </rPr>
          <t>算定資料の「その他ガス」シートK列の各排出量を入力してください。</t>
        </r>
      </text>
    </comment>
    <comment ref="Y86" authorId="0" shapeId="0" xr:uid="{51B07EC1-C535-4D48-842C-F41C1097D519}">
      <text>
        <r>
          <rPr>
            <b/>
            <sz val="9"/>
            <color indexed="81"/>
            <rFont val="ＭＳ Ｐ明朝"/>
            <family val="1"/>
            <charset val="128"/>
          </rPr>
          <t>算定資料の「その他ガス」シートK列の各排出量を入力してください。</t>
        </r>
      </text>
    </comment>
    <comment ref="AC86" authorId="0" shapeId="0" xr:uid="{C9296882-AFD0-4A12-AEAF-8B0B1A54778A}">
      <text>
        <r>
          <rPr>
            <b/>
            <sz val="9"/>
            <color indexed="81"/>
            <rFont val="ＭＳ Ｐ明朝"/>
            <family val="1"/>
            <charset val="128"/>
          </rPr>
          <t>算定資料の「その他ガス」シートK列の各排出量を入力してください。</t>
        </r>
      </text>
    </comment>
    <comment ref="AG86" authorId="0" shapeId="0" xr:uid="{EC6107F7-C823-4039-8876-C24D406B5430}">
      <text>
        <r>
          <rPr>
            <b/>
            <sz val="9"/>
            <color indexed="81"/>
            <rFont val="ＭＳ Ｐ明朝"/>
            <family val="1"/>
            <charset val="128"/>
          </rPr>
          <t>算定資料の「その他ガス」シートK列の各排出量を入力してください。</t>
        </r>
      </text>
    </comment>
    <comment ref="Q87" authorId="0" shapeId="0" xr:uid="{3929B562-3387-4D52-9955-D681D4729B92}">
      <text>
        <r>
          <rPr>
            <b/>
            <sz val="9"/>
            <color indexed="81"/>
            <rFont val="ＭＳ Ｐ明朝"/>
            <family val="1"/>
            <charset val="128"/>
          </rPr>
          <t>算定資料の「その他ガス」シートK列の各排出量を入力してください。</t>
        </r>
      </text>
    </comment>
    <comment ref="U87" authorId="0" shapeId="0" xr:uid="{87378123-F068-4623-BD5D-560E8D319C28}">
      <text>
        <r>
          <rPr>
            <b/>
            <sz val="9"/>
            <color indexed="81"/>
            <rFont val="ＭＳ Ｐ明朝"/>
            <family val="1"/>
            <charset val="128"/>
          </rPr>
          <t>算定資料の「その他ガス」シートK列の各排出量を入力してください。</t>
        </r>
      </text>
    </comment>
    <comment ref="Y87" authorId="0" shapeId="0" xr:uid="{CC501371-4271-4524-A64A-FC6DA262C77F}">
      <text>
        <r>
          <rPr>
            <b/>
            <sz val="9"/>
            <color indexed="81"/>
            <rFont val="ＭＳ Ｐ明朝"/>
            <family val="1"/>
            <charset val="128"/>
          </rPr>
          <t>算定資料の「その他ガス」シートK列の各排出量を入力してください。</t>
        </r>
      </text>
    </comment>
    <comment ref="AC87" authorId="0" shapeId="0" xr:uid="{43D32844-0208-4AB3-8F93-41DAC0A75BB2}">
      <text>
        <r>
          <rPr>
            <b/>
            <sz val="9"/>
            <color indexed="81"/>
            <rFont val="ＭＳ Ｐ明朝"/>
            <family val="1"/>
            <charset val="128"/>
          </rPr>
          <t>算定資料の「その他ガス」シートK列の各排出量を入力してください。</t>
        </r>
      </text>
    </comment>
    <comment ref="AG87" authorId="0" shapeId="0" xr:uid="{AE18867C-392F-49DC-9FFE-E5C7DFD452FC}">
      <text>
        <r>
          <rPr>
            <b/>
            <sz val="9"/>
            <color indexed="81"/>
            <rFont val="ＭＳ Ｐ明朝"/>
            <family val="1"/>
            <charset val="128"/>
          </rPr>
          <t>算定資料の「その他ガス」シートK列の各排出量を入力してください。</t>
        </r>
      </text>
    </comment>
    <comment ref="Q88" authorId="0" shapeId="0" xr:uid="{86BC7316-84CC-4F48-997C-C68165459C91}">
      <text>
        <r>
          <rPr>
            <b/>
            <sz val="9"/>
            <color indexed="81"/>
            <rFont val="ＭＳ Ｐ明朝"/>
            <family val="1"/>
            <charset val="128"/>
          </rPr>
          <t>算定資料の「その他ガス」シートK列の各排出量を入力してください。</t>
        </r>
      </text>
    </comment>
    <comment ref="U88" authorId="0" shapeId="0" xr:uid="{845CB6DD-6D58-41D1-8F4E-392E2C34DFE8}">
      <text>
        <r>
          <rPr>
            <b/>
            <sz val="9"/>
            <color indexed="81"/>
            <rFont val="ＭＳ Ｐ明朝"/>
            <family val="1"/>
            <charset val="128"/>
          </rPr>
          <t>算定資料の「その他ガス」シートK列の各排出量を入力してください。</t>
        </r>
      </text>
    </comment>
    <comment ref="Y88" authorId="0" shapeId="0" xr:uid="{DFF38904-3B59-4FBD-A7EA-7F8B74B1FA3E}">
      <text>
        <r>
          <rPr>
            <b/>
            <sz val="9"/>
            <color indexed="81"/>
            <rFont val="ＭＳ Ｐ明朝"/>
            <family val="1"/>
            <charset val="128"/>
          </rPr>
          <t>算定資料の「その他ガス」シートK列の各排出量を入力してください。</t>
        </r>
      </text>
    </comment>
    <comment ref="AC88" authorId="0" shapeId="0" xr:uid="{4C22A78A-1A73-462D-9CA5-249C319329D8}">
      <text>
        <r>
          <rPr>
            <b/>
            <sz val="9"/>
            <color indexed="81"/>
            <rFont val="ＭＳ Ｐ明朝"/>
            <family val="1"/>
            <charset val="128"/>
          </rPr>
          <t>算定資料の「その他ガス」シートK列の各排出量を入力してください。</t>
        </r>
      </text>
    </comment>
    <comment ref="AG88" authorId="0" shapeId="0" xr:uid="{F7E80A86-EAE6-45BD-B9FA-12A72954EE86}">
      <text>
        <r>
          <rPr>
            <b/>
            <sz val="9"/>
            <color indexed="81"/>
            <rFont val="ＭＳ Ｐ明朝"/>
            <family val="1"/>
            <charset val="128"/>
          </rPr>
          <t>算定資料の「その他ガス」シートK列の各排出量を入力してください。</t>
        </r>
      </text>
    </comment>
    <comment ref="Q89" authorId="0" shapeId="0" xr:uid="{1ADAA5E7-A5B5-4710-9D49-9827A0B75BEA}">
      <text>
        <r>
          <rPr>
            <b/>
            <sz val="9"/>
            <color indexed="81"/>
            <rFont val="ＭＳ Ｐ明朝"/>
            <family val="1"/>
            <charset val="128"/>
          </rPr>
          <t>算定資料の「その他ガス」シートK列の各排出量を入力してください。</t>
        </r>
      </text>
    </comment>
    <comment ref="U89" authorId="0" shapeId="0" xr:uid="{FB0DC21D-E18D-455C-BDDD-F8996824F01C}">
      <text>
        <r>
          <rPr>
            <b/>
            <sz val="9"/>
            <color indexed="81"/>
            <rFont val="ＭＳ Ｐ明朝"/>
            <family val="1"/>
            <charset val="128"/>
          </rPr>
          <t>算定資料の「その他ガス」シートK列の各排出量を入力してください。</t>
        </r>
      </text>
    </comment>
    <comment ref="Y89" authorId="0" shapeId="0" xr:uid="{9AB62851-976E-4F4B-9928-121B45CA87D1}">
      <text>
        <r>
          <rPr>
            <b/>
            <sz val="9"/>
            <color indexed="81"/>
            <rFont val="ＭＳ Ｐ明朝"/>
            <family val="1"/>
            <charset val="128"/>
          </rPr>
          <t>算定資料の「その他ガス」シートK列の各排出量を入力してください。</t>
        </r>
      </text>
    </comment>
    <comment ref="AC89" authorId="0" shapeId="0" xr:uid="{CEE886F3-2286-4478-9003-4A5BC7F1C57F}">
      <text>
        <r>
          <rPr>
            <b/>
            <sz val="9"/>
            <color indexed="81"/>
            <rFont val="ＭＳ Ｐ明朝"/>
            <family val="1"/>
            <charset val="128"/>
          </rPr>
          <t>算定資料の「その他ガス」シートK列の各排出量を入力してください。</t>
        </r>
      </text>
    </comment>
    <comment ref="AG89" authorId="0" shapeId="0" xr:uid="{A2D04908-04C5-4088-973C-E3AFAF680CAB}">
      <text>
        <r>
          <rPr>
            <b/>
            <sz val="9"/>
            <color indexed="81"/>
            <rFont val="ＭＳ Ｐ明朝"/>
            <family val="1"/>
            <charset val="128"/>
          </rPr>
          <t>算定資料の「その他ガス」シートK列の各排出量を入力してください。</t>
        </r>
      </text>
    </comment>
    <comment ref="Q90" authorId="0" shapeId="0" xr:uid="{5E6B09FD-258D-4AAE-AD0C-5317998D5E52}">
      <text>
        <r>
          <rPr>
            <b/>
            <sz val="9"/>
            <color indexed="81"/>
            <rFont val="ＭＳ Ｐ明朝"/>
            <family val="1"/>
            <charset val="128"/>
          </rPr>
          <t>算定資料の「その他ガス」シートK列の各排出量を入力してください。</t>
        </r>
      </text>
    </comment>
    <comment ref="U90" authorId="0" shapeId="0" xr:uid="{EA8B84D5-4C42-4737-BC31-CBC4E24BE4E5}">
      <text>
        <r>
          <rPr>
            <b/>
            <sz val="9"/>
            <color indexed="81"/>
            <rFont val="ＭＳ Ｐ明朝"/>
            <family val="1"/>
            <charset val="128"/>
          </rPr>
          <t>算定資料の「その他ガス」シートK列の各排出量を入力してください。</t>
        </r>
      </text>
    </comment>
    <comment ref="Y90" authorId="0" shapeId="0" xr:uid="{2D3A9249-4DDE-45D1-9350-03EB239EEDD0}">
      <text>
        <r>
          <rPr>
            <b/>
            <sz val="9"/>
            <color indexed="81"/>
            <rFont val="ＭＳ Ｐ明朝"/>
            <family val="1"/>
            <charset val="128"/>
          </rPr>
          <t>算定資料の「その他ガス」シートK列の各排出量を入力してください。</t>
        </r>
      </text>
    </comment>
    <comment ref="AC90" authorId="0" shapeId="0" xr:uid="{98E157B4-5FCC-47F3-94D4-44B2F89EA91F}">
      <text>
        <r>
          <rPr>
            <b/>
            <sz val="9"/>
            <color indexed="81"/>
            <rFont val="ＭＳ Ｐ明朝"/>
            <family val="1"/>
            <charset val="128"/>
          </rPr>
          <t>算定資料の「その他ガス」シートK列の各排出量を入力してください。</t>
        </r>
      </text>
    </comment>
    <comment ref="AG90" authorId="0" shapeId="0" xr:uid="{F90C6253-4FE7-4992-BF19-6115F2B2B7E7}">
      <text>
        <r>
          <rPr>
            <b/>
            <sz val="9"/>
            <color indexed="81"/>
            <rFont val="ＭＳ Ｐ明朝"/>
            <family val="1"/>
            <charset val="128"/>
          </rPr>
          <t>算定資料の「その他ガス」シートK列の各排出量を入力してください。</t>
        </r>
      </text>
    </comment>
    <comment ref="Q91" authorId="0" shapeId="0" xr:uid="{35151B1F-01FC-42E8-8718-5E4EDF301F62}">
      <text>
        <r>
          <rPr>
            <b/>
            <sz val="9"/>
            <color indexed="81"/>
            <rFont val="ＭＳ Ｐ明朝"/>
            <family val="1"/>
            <charset val="128"/>
          </rPr>
          <t>算定資料の「その他ガス」シートK列の各排出量を入力してください。</t>
        </r>
      </text>
    </comment>
    <comment ref="U91" authorId="0" shapeId="0" xr:uid="{095A576F-F337-43F9-9021-20DC78A0E130}">
      <text>
        <r>
          <rPr>
            <b/>
            <sz val="9"/>
            <color indexed="81"/>
            <rFont val="ＭＳ Ｐ明朝"/>
            <family val="1"/>
            <charset val="128"/>
          </rPr>
          <t>算定資料の「その他ガス」シートK列の各排出量を入力してください。</t>
        </r>
      </text>
    </comment>
    <comment ref="Y91" authorId="0" shapeId="0" xr:uid="{4FDB587F-A456-408D-B554-65F4B61AEB66}">
      <text>
        <r>
          <rPr>
            <b/>
            <sz val="9"/>
            <color indexed="81"/>
            <rFont val="ＭＳ Ｐ明朝"/>
            <family val="1"/>
            <charset val="128"/>
          </rPr>
          <t>算定資料の「その他ガス」シートK列の各排出量を入力してください。</t>
        </r>
      </text>
    </comment>
    <comment ref="AC91" authorId="0" shapeId="0" xr:uid="{E343A998-77E5-4842-BC88-DF26FBCBACA1}">
      <text>
        <r>
          <rPr>
            <b/>
            <sz val="9"/>
            <color indexed="81"/>
            <rFont val="ＭＳ Ｐ明朝"/>
            <family val="1"/>
            <charset val="128"/>
          </rPr>
          <t>算定資料の「その他ガス」シートK列の各排出量を入力してください。</t>
        </r>
      </text>
    </comment>
    <comment ref="AG91" authorId="0" shapeId="0" xr:uid="{7F7DC29C-5094-4AAC-A6A2-59077BE4F40A}">
      <text>
        <r>
          <rPr>
            <b/>
            <sz val="9"/>
            <color indexed="81"/>
            <rFont val="ＭＳ Ｐ明朝"/>
            <family val="1"/>
            <charset val="128"/>
          </rPr>
          <t>算定資料の「その他ガス」シートK列の各排出量を入力してください。</t>
        </r>
      </text>
    </comment>
    <comment ref="D103" authorId="0" shapeId="0" xr:uid="{037410BE-2F7F-4460-96E9-0C151E886C88}">
      <text>
        <r>
          <rPr>
            <b/>
            <sz val="9"/>
            <color indexed="81"/>
            <rFont val="ＭＳ Ｐ明朝"/>
            <family val="1"/>
            <charset val="128"/>
          </rPr>
          <t>CO2排出量に影響を及ぼす指標を設定してください。</t>
        </r>
      </text>
    </comment>
    <comment ref="M103" authorId="0" shapeId="0" xr:uid="{E8DE73E5-4E90-4C50-8E2C-0524A9AEE415}">
      <text>
        <r>
          <rPr>
            <b/>
            <sz val="9"/>
            <color indexed="81"/>
            <rFont val="ＭＳ Ｐ明朝"/>
            <family val="1"/>
            <charset val="128"/>
          </rPr>
          <t>左の指標の単位を入力してください。</t>
        </r>
      </text>
    </comment>
    <comment ref="L162" authorId="0" shapeId="0" xr:uid="{2776AFFC-031A-486B-B943-59588C1ECC8A}">
      <text>
        <r>
          <rPr>
            <b/>
            <sz val="9"/>
            <color indexed="81"/>
            <rFont val="ＭＳ Ｐ明朝"/>
            <family val="1"/>
            <charset val="128"/>
          </rPr>
          <t>「業務部門」は11から18番台、「産業部門」は31から49番台から選択してください。</t>
        </r>
      </text>
    </comment>
    <comment ref="AH162" authorId="0" shapeId="0" xr:uid="{8D1C77ED-82B1-43FC-97E6-423882B144D7}">
      <text>
        <r>
          <rPr>
            <b/>
            <sz val="9"/>
            <color indexed="81"/>
            <rFont val="ＭＳ Ｐ明朝"/>
            <family val="1"/>
            <charset val="128"/>
          </rPr>
          <t>半角英数で入力してください。</t>
        </r>
      </text>
    </comment>
    <comment ref="L163" authorId="0" shapeId="0" xr:uid="{24796775-9108-4DB5-AC4F-196DD2A98696}">
      <text>
        <r>
          <rPr>
            <b/>
            <sz val="9"/>
            <color indexed="81"/>
            <rFont val="ＭＳ Ｐ明朝"/>
            <family val="1"/>
            <charset val="128"/>
          </rPr>
          <t>「業務部門」は11から18番台、「産業部門」は31から49番台から選択してください。</t>
        </r>
      </text>
    </comment>
    <comment ref="AH163" authorId="0" shapeId="0" xr:uid="{20435C32-3E6A-43D7-BBF8-84B77758E1A1}">
      <text>
        <r>
          <rPr>
            <b/>
            <sz val="9"/>
            <color indexed="81"/>
            <rFont val="ＭＳ Ｐ明朝"/>
            <family val="1"/>
            <charset val="128"/>
          </rPr>
          <t>半角英数で入力してください。</t>
        </r>
      </text>
    </comment>
    <comment ref="L164" authorId="0" shapeId="0" xr:uid="{E4DC0FB9-BFFA-4956-B379-38F438DFD3BA}">
      <text>
        <r>
          <rPr>
            <b/>
            <sz val="9"/>
            <color indexed="81"/>
            <rFont val="ＭＳ Ｐ明朝"/>
            <family val="1"/>
            <charset val="128"/>
          </rPr>
          <t>「業務部門」は11から18番台、「産業部門」は31から49番台から選択してください。</t>
        </r>
      </text>
    </comment>
    <comment ref="AH164" authorId="0" shapeId="0" xr:uid="{1DE55F25-D58F-49DB-91FA-E0E800C72972}">
      <text>
        <r>
          <rPr>
            <b/>
            <sz val="9"/>
            <color indexed="81"/>
            <rFont val="ＭＳ Ｐ明朝"/>
            <family val="1"/>
            <charset val="128"/>
          </rPr>
          <t>半角英数で入力してください。</t>
        </r>
      </text>
    </comment>
    <comment ref="L165" authorId="0" shapeId="0" xr:uid="{C44DF347-9C09-4EAF-BA72-DD5654364239}">
      <text>
        <r>
          <rPr>
            <b/>
            <sz val="9"/>
            <color indexed="81"/>
            <rFont val="ＭＳ Ｐ明朝"/>
            <family val="1"/>
            <charset val="128"/>
          </rPr>
          <t>「業務部門」は11から18番台、「産業部門」は31から49番台から選択してください。</t>
        </r>
      </text>
    </comment>
    <comment ref="AH165" authorId="0" shapeId="0" xr:uid="{583D0B54-3614-488C-8245-363A9B7244EB}">
      <text>
        <r>
          <rPr>
            <b/>
            <sz val="9"/>
            <color indexed="81"/>
            <rFont val="ＭＳ Ｐ明朝"/>
            <family val="1"/>
            <charset val="128"/>
          </rPr>
          <t>半角英数で入力してください。</t>
        </r>
      </text>
    </comment>
    <comment ref="L166" authorId="0" shapeId="0" xr:uid="{29E8392A-72BE-458B-9F49-C3D6D20ABDD1}">
      <text>
        <r>
          <rPr>
            <b/>
            <sz val="9"/>
            <color indexed="81"/>
            <rFont val="ＭＳ Ｐ明朝"/>
            <family val="1"/>
            <charset val="128"/>
          </rPr>
          <t>「業務部門」は11から18番台、「産業部門」は31から49番台から選択してください。</t>
        </r>
      </text>
    </comment>
    <comment ref="AH166" authorId="0" shapeId="0" xr:uid="{CCD3C53B-2CAB-467E-A29F-2D0E307D9935}">
      <text>
        <r>
          <rPr>
            <b/>
            <sz val="9"/>
            <color indexed="81"/>
            <rFont val="ＭＳ Ｐ明朝"/>
            <family val="1"/>
            <charset val="128"/>
          </rPr>
          <t>半角英数で入力してください。</t>
        </r>
      </text>
    </comment>
    <comment ref="L167" authorId="0" shapeId="0" xr:uid="{48EF3E32-3444-4A77-980B-E0CEB06BDFF6}">
      <text>
        <r>
          <rPr>
            <b/>
            <sz val="9"/>
            <color indexed="81"/>
            <rFont val="ＭＳ Ｐ明朝"/>
            <family val="1"/>
            <charset val="128"/>
          </rPr>
          <t>「業務部門」は11から18番台、「産業部門」は31から49番台から選択してください。</t>
        </r>
      </text>
    </comment>
    <comment ref="AH167" authorId="0" shapeId="0" xr:uid="{AB22C034-E021-4AC1-9D9E-CE43CCF275AD}">
      <text>
        <r>
          <rPr>
            <b/>
            <sz val="9"/>
            <color indexed="81"/>
            <rFont val="ＭＳ Ｐ明朝"/>
            <family val="1"/>
            <charset val="128"/>
          </rPr>
          <t>半角英数で入力してください。</t>
        </r>
      </text>
    </comment>
    <comment ref="L168" authorId="0" shapeId="0" xr:uid="{33115AC0-0F59-4D93-B6AE-CFCBE5B247CF}">
      <text>
        <r>
          <rPr>
            <b/>
            <sz val="9"/>
            <color indexed="81"/>
            <rFont val="ＭＳ Ｐ明朝"/>
            <family val="1"/>
            <charset val="128"/>
          </rPr>
          <t>「業務部門」は11から18番台、「産業部門」は31から49番台から選択してください。</t>
        </r>
      </text>
    </comment>
    <comment ref="AH168" authorId="0" shapeId="0" xr:uid="{250121CE-2F3F-4835-9F40-FB51BB7467A3}">
      <text>
        <r>
          <rPr>
            <b/>
            <sz val="9"/>
            <color indexed="81"/>
            <rFont val="ＭＳ Ｐ明朝"/>
            <family val="1"/>
            <charset val="128"/>
          </rPr>
          <t>半角英数で入力してください。</t>
        </r>
      </text>
    </comment>
    <comment ref="L169" authorId="0" shapeId="0" xr:uid="{636EC32B-B630-41EE-BF59-72FDCEC2E360}">
      <text>
        <r>
          <rPr>
            <b/>
            <sz val="9"/>
            <color indexed="81"/>
            <rFont val="ＭＳ Ｐ明朝"/>
            <family val="1"/>
            <charset val="128"/>
          </rPr>
          <t>「業務部門」は11から18番台、「産業部門」は31から49番台から選択してください。</t>
        </r>
      </text>
    </comment>
    <comment ref="AH169" authorId="0" shapeId="0" xr:uid="{EB5BF158-5781-4201-8278-79DA92EC91CB}">
      <text>
        <r>
          <rPr>
            <b/>
            <sz val="9"/>
            <color indexed="81"/>
            <rFont val="ＭＳ Ｐ明朝"/>
            <family val="1"/>
            <charset val="128"/>
          </rPr>
          <t>半角英数で入力してください。</t>
        </r>
      </text>
    </comment>
    <comment ref="L170" authorId="0" shapeId="0" xr:uid="{2575B432-E834-488D-9390-AAEEE5C39DA8}">
      <text>
        <r>
          <rPr>
            <b/>
            <sz val="9"/>
            <color indexed="81"/>
            <rFont val="ＭＳ Ｐ明朝"/>
            <family val="1"/>
            <charset val="128"/>
          </rPr>
          <t>「業務部門」は11から18番台、「産業部門」は31から49番台から選択してください。</t>
        </r>
      </text>
    </comment>
    <comment ref="AH170" authorId="0" shapeId="0" xr:uid="{81683A49-0D69-40A8-A6C7-250EFE8F8422}">
      <text>
        <r>
          <rPr>
            <b/>
            <sz val="9"/>
            <color indexed="81"/>
            <rFont val="ＭＳ Ｐ明朝"/>
            <family val="1"/>
            <charset val="128"/>
          </rPr>
          <t>半角英数で入力してください。</t>
        </r>
      </text>
    </comment>
    <comment ref="L171" authorId="0" shapeId="0" xr:uid="{6BDFDE81-43E5-4894-A6F4-DA10FF2B1635}">
      <text>
        <r>
          <rPr>
            <b/>
            <sz val="9"/>
            <color indexed="81"/>
            <rFont val="ＭＳ Ｐ明朝"/>
            <family val="1"/>
            <charset val="128"/>
          </rPr>
          <t>「業務部門」は11から18番台、「産業部門」は31から49番台から選択してください。</t>
        </r>
      </text>
    </comment>
    <comment ref="AH171" authorId="0" shapeId="0" xr:uid="{595B5228-BA8F-4413-9E73-14EDDEF74A84}">
      <text>
        <r>
          <rPr>
            <b/>
            <sz val="9"/>
            <color indexed="81"/>
            <rFont val="ＭＳ Ｐ明朝"/>
            <family val="1"/>
            <charset val="128"/>
          </rPr>
          <t>半角英数で入力してください。</t>
        </r>
      </text>
    </comment>
    <comment ref="L172" authorId="0" shapeId="0" xr:uid="{E07622EF-C967-49AE-A77C-ABE1805BC3BF}">
      <text>
        <r>
          <rPr>
            <b/>
            <sz val="9"/>
            <color indexed="81"/>
            <rFont val="ＭＳ Ｐ明朝"/>
            <family val="1"/>
            <charset val="128"/>
          </rPr>
          <t>「業務部門」は11から18番台、「産業部門」は31から49番台から選択してください。</t>
        </r>
      </text>
    </comment>
    <comment ref="AH172" authorId="0" shapeId="0" xr:uid="{5B417C09-B8B4-43B5-8DFF-4A5957F73FDA}">
      <text>
        <r>
          <rPr>
            <b/>
            <sz val="9"/>
            <color indexed="81"/>
            <rFont val="ＭＳ Ｐ明朝"/>
            <family val="1"/>
            <charset val="128"/>
          </rPr>
          <t>半角英数で入力してください。</t>
        </r>
      </text>
    </comment>
    <comment ref="L173" authorId="0" shapeId="0" xr:uid="{E061EC08-F13B-4583-B490-9D0610AA7FE2}">
      <text>
        <r>
          <rPr>
            <b/>
            <sz val="9"/>
            <color indexed="81"/>
            <rFont val="ＭＳ Ｐ明朝"/>
            <family val="1"/>
            <charset val="128"/>
          </rPr>
          <t>「業務部門」は11から18番台、「産業部門」は31から49番台から選択してください。</t>
        </r>
      </text>
    </comment>
    <comment ref="AH173" authorId="0" shapeId="0" xr:uid="{2664BC47-4B20-4D09-86E7-9F8563F5E66A}">
      <text>
        <r>
          <rPr>
            <b/>
            <sz val="9"/>
            <color indexed="81"/>
            <rFont val="ＭＳ Ｐ明朝"/>
            <family val="1"/>
            <charset val="128"/>
          </rPr>
          <t>半角英数で入力してください。</t>
        </r>
      </text>
    </comment>
    <comment ref="L174" authorId="0" shapeId="0" xr:uid="{DDC4E4AB-C838-4744-9202-11631754077E}">
      <text>
        <r>
          <rPr>
            <b/>
            <sz val="9"/>
            <color indexed="81"/>
            <rFont val="ＭＳ Ｐ明朝"/>
            <family val="1"/>
            <charset val="128"/>
          </rPr>
          <t>「業務部門」は11から18番台、「産業部門」は31から49番台から選択してください。</t>
        </r>
      </text>
    </comment>
    <comment ref="AH174" authorId="0" shapeId="0" xr:uid="{818CB1B6-FC06-45E5-A709-82C19B63F2A7}">
      <text>
        <r>
          <rPr>
            <b/>
            <sz val="9"/>
            <color indexed="81"/>
            <rFont val="ＭＳ Ｐ明朝"/>
            <family val="1"/>
            <charset val="128"/>
          </rPr>
          <t>半角英数で入力してください。</t>
        </r>
      </text>
    </comment>
    <comment ref="L175" authorId="0" shapeId="0" xr:uid="{662BF252-4533-4389-92F8-D8AECEF93AC5}">
      <text>
        <r>
          <rPr>
            <b/>
            <sz val="9"/>
            <color indexed="81"/>
            <rFont val="ＭＳ Ｐ明朝"/>
            <family val="1"/>
            <charset val="128"/>
          </rPr>
          <t>「業務部門」は11から18番台、「産業部門」は31から49番台から選択してください。</t>
        </r>
      </text>
    </comment>
    <comment ref="AH175" authorId="0" shapeId="0" xr:uid="{D2B726B4-5573-417B-AAE3-20B607EB3357}">
      <text>
        <r>
          <rPr>
            <b/>
            <sz val="9"/>
            <color indexed="81"/>
            <rFont val="ＭＳ Ｐ明朝"/>
            <family val="1"/>
            <charset val="128"/>
          </rPr>
          <t>半角英数で入力してください。</t>
        </r>
      </text>
    </comment>
    <comment ref="L176" authorId="0" shapeId="0" xr:uid="{BF63A51B-702F-49C9-A90E-1D5BD876D0C2}">
      <text>
        <r>
          <rPr>
            <b/>
            <sz val="9"/>
            <color indexed="81"/>
            <rFont val="ＭＳ Ｐ明朝"/>
            <family val="1"/>
            <charset val="128"/>
          </rPr>
          <t>「業務部門」は11から18番台、「産業部門」は31から49番台から選択してください。</t>
        </r>
      </text>
    </comment>
    <comment ref="AH176" authorId="0" shapeId="0" xr:uid="{0CF731C0-6A90-4EA5-A7CB-67118EF0DF8F}">
      <text>
        <r>
          <rPr>
            <b/>
            <sz val="9"/>
            <color indexed="81"/>
            <rFont val="ＭＳ Ｐ明朝"/>
            <family val="1"/>
            <charset val="128"/>
          </rPr>
          <t>半角英数で入力してください。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B8A471C0-B5C4-43BD-B44E-14EBABC9CD75}">
      <text>
        <r>
          <rPr>
            <b/>
            <sz val="9"/>
            <color indexed="81"/>
            <rFont val="ＭＳ Ｐ明朝"/>
            <family val="1"/>
            <charset val="128"/>
          </rPr>
          <t>事業所番号は半角数字６桁で入力してください。</t>
        </r>
      </text>
    </comment>
    <comment ref="E10" authorId="0" shapeId="0" xr:uid="{D7BD628E-E08F-480D-BDAF-5E79885B5B3A}">
      <text>
        <r>
          <rPr>
            <b/>
            <sz val="9"/>
            <color indexed="81"/>
            <rFont val="ＭＳ Ｐ明朝"/>
            <family val="1"/>
            <charset val="128"/>
          </rPr>
          <t>事業所の種別を選択してください。</t>
        </r>
      </text>
    </comment>
    <comment ref="S14" authorId="0" shapeId="0" xr:uid="{114FE512-EF68-409E-977A-4E5662E535D5}">
      <text>
        <r>
          <rPr>
            <b/>
            <sz val="9"/>
            <color indexed="81"/>
            <rFont val="MS P ゴシック"/>
            <family val="3"/>
            <charset val="128"/>
          </rPr>
          <t>「埼玉県」は入力しないでください。</t>
        </r>
      </text>
    </comment>
    <comment ref="O17" authorId="0" shapeId="0" xr:uid="{223FE4A5-807D-49E4-858E-A492E35DE3C6}">
      <text>
        <r>
          <rPr>
            <b/>
            <sz val="9"/>
            <color indexed="81"/>
            <rFont val="ＭＳ Ｐ明朝"/>
            <family val="1"/>
            <charset val="128"/>
          </rPr>
          <t>産業分類を選択してください。</t>
        </r>
      </text>
    </comment>
    <comment ref="F38" authorId="0" shapeId="0" xr:uid="{4A246F7A-CA80-4A4D-BBC8-56D091FD51EF}">
      <text>
        <r>
          <rPr>
            <b/>
            <sz val="9"/>
            <color indexed="81"/>
            <rFont val="ＭＳ Ｐ明朝"/>
            <family val="1"/>
            <charset val="128"/>
          </rPr>
          <t>代表事業所名が表示されています。</t>
        </r>
      </text>
    </comment>
    <comment ref="S38" authorId="0" shapeId="0" xr:uid="{608DE52F-EE26-4436-AE6D-44E8A82D352B}">
      <text>
        <r>
          <rPr>
            <b/>
            <sz val="9"/>
            <color indexed="81"/>
            <rFont val="ＭＳ Ｐ明朝"/>
            <family val="1"/>
            <charset val="128"/>
          </rPr>
          <t>代表事業所所在地が表示されています。</t>
        </r>
      </text>
    </comment>
    <comment ref="Q73" authorId="0" shapeId="0" xr:uid="{AC922A22-D5AD-4C8A-9CAF-E386A1408341}">
      <text>
        <r>
          <rPr>
            <b/>
            <sz val="9"/>
            <color indexed="81"/>
            <rFont val="ＭＳ Ｐ明朝"/>
            <family val="1"/>
            <charset val="128"/>
          </rPr>
          <t>算定資料の「事業所概要_算定体制」シートの使用量(G15セル)を入力してください。</t>
        </r>
      </text>
    </comment>
    <comment ref="U73" authorId="0" shapeId="0" xr:uid="{056E5109-9AA0-45E8-BB71-DD2DEF2185BC}">
      <text>
        <r>
          <rPr>
            <b/>
            <sz val="9"/>
            <color indexed="81"/>
            <rFont val="ＭＳ Ｐ明朝"/>
            <family val="1"/>
            <charset val="128"/>
          </rPr>
          <t>算定資料の「事業所概要_算定体制」シートの使用量(G15セル)を入力してください。</t>
        </r>
      </text>
    </comment>
    <comment ref="Y73" authorId="0" shapeId="0" xr:uid="{8CD08400-7F7E-4447-8291-385814A4DBB2}">
      <text>
        <r>
          <rPr>
            <b/>
            <sz val="9"/>
            <color indexed="81"/>
            <rFont val="ＭＳ Ｐ明朝"/>
            <family val="1"/>
            <charset val="128"/>
          </rPr>
          <t>算定資料の「事業所概要_算定体制」シートの使用量(G15セル)を入力してください。</t>
        </r>
      </text>
    </comment>
    <comment ref="AC73" authorId="0" shapeId="0" xr:uid="{E5FBD410-0978-4673-98B4-F9E45017F8F4}">
      <text>
        <r>
          <rPr>
            <b/>
            <sz val="9"/>
            <color indexed="81"/>
            <rFont val="ＭＳ Ｐ明朝"/>
            <family val="1"/>
            <charset val="128"/>
          </rPr>
          <t>算定資料の「事業所概要_算定体制」シートの使用量(G15セル)を入力してください。</t>
        </r>
      </text>
    </comment>
    <comment ref="AG73" authorId="0" shapeId="0" xr:uid="{37952A41-7A1A-4CED-AD83-0A313A53D384}">
      <text>
        <r>
          <rPr>
            <b/>
            <sz val="9"/>
            <color indexed="81"/>
            <rFont val="ＭＳ Ｐ明朝"/>
            <family val="1"/>
            <charset val="128"/>
          </rPr>
          <t>算定資料の「事業所概要_算定体制」シートの使用量(G15セル)を入力してください。</t>
        </r>
      </text>
    </comment>
    <comment ref="Q74" authorId="0" shapeId="0" xr:uid="{AA915450-B2AB-47E1-B2EC-3A3220FAC4DD}">
      <text>
        <r>
          <rPr>
            <b/>
            <sz val="9"/>
            <color indexed="81"/>
            <rFont val="ＭＳ Ｐ明朝"/>
            <family val="1"/>
            <charset val="128"/>
          </rPr>
          <t>算定資料の「事業所概要_算定体制」シートの使用量(G16セル)を入力してください。</t>
        </r>
      </text>
    </comment>
    <comment ref="U74" authorId="0" shapeId="0" xr:uid="{12D659E4-A61B-41CE-9FB9-3F54B81FCD37}">
      <text>
        <r>
          <rPr>
            <b/>
            <sz val="9"/>
            <color indexed="81"/>
            <rFont val="ＭＳ Ｐ明朝"/>
            <family val="1"/>
            <charset val="128"/>
          </rPr>
          <t>算定資料の「事業所概要_算定体制」シートの使用量(G16セル)を入力してください。</t>
        </r>
      </text>
    </comment>
    <comment ref="Y74" authorId="0" shapeId="0" xr:uid="{D031AB99-1842-4DFA-B32C-D1B6B270C4FE}">
      <text>
        <r>
          <rPr>
            <b/>
            <sz val="9"/>
            <color indexed="81"/>
            <rFont val="ＭＳ Ｐ明朝"/>
            <family val="1"/>
            <charset val="128"/>
          </rPr>
          <t>算定資料の「事業所概要_算定体制」シートの使用量(G16セル)を入力してください。</t>
        </r>
      </text>
    </comment>
    <comment ref="AC74" authorId="0" shapeId="0" xr:uid="{DF4960D4-FFFD-4965-B2A5-7A052780B634}">
      <text>
        <r>
          <rPr>
            <b/>
            <sz val="9"/>
            <color indexed="81"/>
            <rFont val="ＭＳ Ｐ明朝"/>
            <family val="1"/>
            <charset val="128"/>
          </rPr>
          <t>算定資料の「事業所概要_算定体制」シートの使用量(G16セル)を入力してください。</t>
        </r>
      </text>
    </comment>
    <comment ref="AG74" authorId="0" shapeId="0" xr:uid="{F2E71895-FE05-443B-9309-EE93816A32A8}">
      <text>
        <r>
          <rPr>
            <b/>
            <sz val="9"/>
            <color indexed="81"/>
            <rFont val="ＭＳ Ｐ明朝"/>
            <family val="1"/>
            <charset val="128"/>
          </rPr>
          <t>算定資料の「事業所概要_算定体制」シートの使用量(G16セル)を入力してください。</t>
        </r>
      </text>
    </comment>
    <comment ref="Q81" authorId="0" shapeId="0" xr:uid="{E4F117AD-61E6-4AF6-B9B6-E975F5E2A295}">
      <text>
        <r>
          <rPr>
            <b/>
            <sz val="9"/>
            <color indexed="81"/>
            <rFont val="ＭＳ Ｐ明朝"/>
            <family val="1"/>
            <charset val="128"/>
          </rPr>
          <t>算定資料の「事業所概要_算定体制」シートの排出量(G17セル)を入力してください。</t>
        </r>
      </text>
    </comment>
    <comment ref="U81" authorId="0" shapeId="0" xr:uid="{1E77F8DF-98DB-4159-BA43-8DA3289434F5}">
      <text>
        <r>
          <rPr>
            <b/>
            <sz val="9"/>
            <color indexed="81"/>
            <rFont val="ＭＳ Ｐ明朝"/>
            <family val="1"/>
            <charset val="128"/>
          </rPr>
          <t>算定資料の「事業所概要_算定体制」シートの排出量(G17セル)を入力してください。</t>
        </r>
      </text>
    </comment>
    <comment ref="Y81" authorId="0" shapeId="0" xr:uid="{6D941E03-F26F-40A5-81C9-D7632A0FDD16}">
      <text>
        <r>
          <rPr>
            <b/>
            <sz val="9"/>
            <color indexed="81"/>
            <rFont val="ＭＳ Ｐ明朝"/>
            <family val="1"/>
            <charset val="128"/>
          </rPr>
          <t>算定資料の「事業所概要_算定体制」シートの排出量(G17セル)を入力してください。</t>
        </r>
      </text>
    </comment>
    <comment ref="AC81" authorId="0" shapeId="0" xr:uid="{CF1A5406-8030-4D49-84DA-9715FCF92872}">
      <text>
        <r>
          <rPr>
            <b/>
            <sz val="9"/>
            <color indexed="81"/>
            <rFont val="ＭＳ Ｐ明朝"/>
            <family val="1"/>
            <charset val="128"/>
          </rPr>
          <t>算定資料の「事業所概要_算定体制」シートの排出量(G17セル)を入力してください。</t>
        </r>
      </text>
    </comment>
    <comment ref="AG81" authorId="0" shapeId="0" xr:uid="{2075B296-4155-4B5E-89D7-0128100006C6}">
      <text>
        <r>
          <rPr>
            <b/>
            <sz val="9"/>
            <color indexed="81"/>
            <rFont val="ＭＳ Ｐ明朝"/>
            <family val="1"/>
            <charset val="128"/>
          </rPr>
          <t>算定資料の「事業所概要_算定体制」シートの排出量(G17セル)を入力してください。</t>
        </r>
      </text>
    </comment>
    <comment ref="Q85" authorId="0" shapeId="0" xr:uid="{9D02B735-F7C8-4E78-9BAC-5B393736EB40}">
      <text>
        <r>
          <rPr>
            <b/>
            <sz val="9"/>
            <color indexed="81"/>
            <rFont val="ＭＳ Ｐ明朝"/>
            <family val="1"/>
            <charset val="128"/>
          </rPr>
          <t>算定資料の「その他ガス」シートK列の各排出量を入力してください。</t>
        </r>
      </text>
    </comment>
    <comment ref="U85" authorId="0" shapeId="0" xr:uid="{83D9AAF4-D5DB-48FB-BD0F-25B464E43E4A}">
      <text>
        <r>
          <rPr>
            <b/>
            <sz val="9"/>
            <color indexed="81"/>
            <rFont val="ＭＳ Ｐ明朝"/>
            <family val="1"/>
            <charset val="128"/>
          </rPr>
          <t>算定資料の「その他ガス」シートK列の各排出量を入力してください。</t>
        </r>
      </text>
    </comment>
    <comment ref="Y85" authorId="0" shapeId="0" xr:uid="{C859AB2F-53A9-4835-8DB5-67D01DDFD21E}">
      <text>
        <r>
          <rPr>
            <b/>
            <sz val="9"/>
            <color indexed="81"/>
            <rFont val="ＭＳ Ｐ明朝"/>
            <family val="1"/>
            <charset val="128"/>
          </rPr>
          <t>算定資料の「その他ガス」シートK列の各排出量を入力してください。</t>
        </r>
      </text>
    </comment>
    <comment ref="AC85" authorId="0" shapeId="0" xr:uid="{D1B124CF-39BF-4DA5-A777-CB98EA1B5481}">
      <text>
        <r>
          <rPr>
            <b/>
            <sz val="9"/>
            <color indexed="81"/>
            <rFont val="ＭＳ Ｐ明朝"/>
            <family val="1"/>
            <charset val="128"/>
          </rPr>
          <t>算定資料の「その他ガス」シートK列の各排出量を入力してください。</t>
        </r>
      </text>
    </comment>
    <comment ref="AG85" authorId="0" shapeId="0" xr:uid="{D68D72FE-D279-42E4-B09E-1A322173ADCA}">
      <text>
        <r>
          <rPr>
            <b/>
            <sz val="9"/>
            <color indexed="81"/>
            <rFont val="ＭＳ Ｐ明朝"/>
            <family val="1"/>
            <charset val="128"/>
          </rPr>
          <t>算定資料の「その他ガス」シートK列の各排出量を入力してください。</t>
        </r>
      </text>
    </comment>
    <comment ref="Q86" authorId="0" shapeId="0" xr:uid="{F798768D-636F-4B37-838C-1F8C1EB67633}">
      <text>
        <r>
          <rPr>
            <b/>
            <sz val="9"/>
            <color indexed="81"/>
            <rFont val="ＭＳ Ｐ明朝"/>
            <family val="1"/>
            <charset val="128"/>
          </rPr>
          <t>算定資料の「その他ガス」シートK列の各排出量を入力してください。</t>
        </r>
      </text>
    </comment>
    <comment ref="U86" authorId="0" shapeId="0" xr:uid="{34130B1D-D785-45B5-BFAC-BD12ECC282BF}">
      <text>
        <r>
          <rPr>
            <b/>
            <sz val="9"/>
            <color indexed="81"/>
            <rFont val="ＭＳ Ｐ明朝"/>
            <family val="1"/>
            <charset val="128"/>
          </rPr>
          <t>算定資料の「その他ガス」シートK列の各排出量を入力してください。</t>
        </r>
      </text>
    </comment>
    <comment ref="Y86" authorId="0" shapeId="0" xr:uid="{72A0C78E-FAF0-4923-93F7-7F78EDAC5D5A}">
      <text>
        <r>
          <rPr>
            <b/>
            <sz val="9"/>
            <color indexed="81"/>
            <rFont val="ＭＳ Ｐ明朝"/>
            <family val="1"/>
            <charset val="128"/>
          </rPr>
          <t>算定資料の「その他ガス」シートK列の各排出量を入力してください。</t>
        </r>
      </text>
    </comment>
    <comment ref="AC86" authorId="0" shapeId="0" xr:uid="{3CDAF15D-262D-43F4-A32A-048AF6C76B84}">
      <text>
        <r>
          <rPr>
            <b/>
            <sz val="9"/>
            <color indexed="81"/>
            <rFont val="ＭＳ Ｐ明朝"/>
            <family val="1"/>
            <charset val="128"/>
          </rPr>
          <t>算定資料の「その他ガス」シートK列の各排出量を入力してください。</t>
        </r>
      </text>
    </comment>
    <comment ref="AG86" authorId="0" shapeId="0" xr:uid="{51333069-C115-478F-B4A4-60B268A2E5C8}">
      <text>
        <r>
          <rPr>
            <b/>
            <sz val="9"/>
            <color indexed="81"/>
            <rFont val="ＭＳ Ｐ明朝"/>
            <family val="1"/>
            <charset val="128"/>
          </rPr>
          <t>算定資料の「その他ガス」シートK列の各排出量を入力してください。</t>
        </r>
      </text>
    </comment>
    <comment ref="Q87" authorId="0" shapeId="0" xr:uid="{7F95D310-7048-4B1F-ACF3-2C4D17AA7442}">
      <text>
        <r>
          <rPr>
            <b/>
            <sz val="9"/>
            <color indexed="81"/>
            <rFont val="ＭＳ Ｐ明朝"/>
            <family val="1"/>
            <charset val="128"/>
          </rPr>
          <t>算定資料の「その他ガス」シートK列の各排出量を入力してください。</t>
        </r>
      </text>
    </comment>
    <comment ref="U87" authorId="0" shapeId="0" xr:uid="{347BD6AC-B532-4C12-95AC-6A2EAA3284B7}">
      <text>
        <r>
          <rPr>
            <b/>
            <sz val="9"/>
            <color indexed="81"/>
            <rFont val="ＭＳ Ｐ明朝"/>
            <family val="1"/>
            <charset val="128"/>
          </rPr>
          <t>算定資料の「その他ガス」シートK列の各排出量を入力してください。</t>
        </r>
      </text>
    </comment>
    <comment ref="Y87" authorId="0" shapeId="0" xr:uid="{4008F8F2-2B98-4F4B-8A33-E5E651919A6D}">
      <text>
        <r>
          <rPr>
            <b/>
            <sz val="9"/>
            <color indexed="81"/>
            <rFont val="ＭＳ Ｐ明朝"/>
            <family val="1"/>
            <charset val="128"/>
          </rPr>
          <t>算定資料の「その他ガス」シートK列の各排出量を入力してください。</t>
        </r>
      </text>
    </comment>
    <comment ref="AC87" authorId="0" shapeId="0" xr:uid="{1A1C0D40-503D-4516-BC07-3AC71C84F942}">
      <text>
        <r>
          <rPr>
            <b/>
            <sz val="9"/>
            <color indexed="81"/>
            <rFont val="ＭＳ Ｐ明朝"/>
            <family val="1"/>
            <charset val="128"/>
          </rPr>
          <t>算定資料の「その他ガス」シートK列の各排出量を入力してください。</t>
        </r>
      </text>
    </comment>
    <comment ref="AG87" authorId="0" shapeId="0" xr:uid="{142AFC41-1513-425F-9030-19F643549C41}">
      <text>
        <r>
          <rPr>
            <b/>
            <sz val="9"/>
            <color indexed="81"/>
            <rFont val="ＭＳ Ｐ明朝"/>
            <family val="1"/>
            <charset val="128"/>
          </rPr>
          <t>算定資料の「その他ガス」シートK列の各排出量を入力してください。</t>
        </r>
      </text>
    </comment>
    <comment ref="Q88" authorId="0" shapeId="0" xr:uid="{D37589D3-FAA3-4F28-9C55-847515C0026D}">
      <text>
        <r>
          <rPr>
            <b/>
            <sz val="9"/>
            <color indexed="81"/>
            <rFont val="ＭＳ Ｐ明朝"/>
            <family val="1"/>
            <charset val="128"/>
          </rPr>
          <t>算定資料の「その他ガス」シートK列の各排出量を入力してください。</t>
        </r>
      </text>
    </comment>
    <comment ref="U88" authorId="0" shapeId="0" xr:uid="{C4564ED8-574F-4FDC-ADF0-94A91722D260}">
      <text>
        <r>
          <rPr>
            <b/>
            <sz val="9"/>
            <color indexed="81"/>
            <rFont val="ＭＳ Ｐ明朝"/>
            <family val="1"/>
            <charset val="128"/>
          </rPr>
          <t>算定資料の「その他ガス」シートK列の各排出量を入力してください。</t>
        </r>
      </text>
    </comment>
    <comment ref="Y88" authorId="0" shapeId="0" xr:uid="{D0A4B177-FCA1-41AD-9D2C-D99150F587DA}">
      <text>
        <r>
          <rPr>
            <b/>
            <sz val="9"/>
            <color indexed="81"/>
            <rFont val="ＭＳ Ｐ明朝"/>
            <family val="1"/>
            <charset val="128"/>
          </rPr>
          <t>算定資料の「その他ガス」シートK列の各排出量を入力してください。</t>
        </r>
      </text>
    </comment>
    <comment ref="AC88" authorId="0" shapeId="0" xr:uid="{FF650B36-EB3F-4524-AAE1-FA9223CFB0C0}">
      <text>
        <r>
          <rPr>
            <b/>
            <sz val="9"/>
            <color indexed="81"/>
            <rFont val="ＭＳ Ｐ明朝"/>
            <family val="1"/>
            <charset val="128"/>
          </rPr>
          <t>算定資料の「その他ガス」シートK列の各排出量を入力してください。</t>
        </r>
      </text>
    </comment>
    <comment ref="AG88" authorId="0" shapeId="0" xr:uid="{E77DC7DC-DC0B-498F-BC8D-53B066A5B434}">
      <text>
        <r>
          <rPr>
            <b/>
            <sz val="9"/>
            <color indexed="81"/>
            <rFont val="ＭＳ Ｐ明朝"/>
            <family val="1"/>
            <charset val="128"/>
          </rPr>
          <t>算定資料の「その他ガス」シートK列の各排出量を入力してください。</t>
        </r>
      </text>
    </comment>
    <comment ref="Q89" authorId="0" shapeId="0" xr:uid="{36A166E7-3923-4CFD-B06C-ECD7B47E24B0}">
      <text>
        <r>
          <rPr>
            <b/>
            <sz val="9"/>
            <color indexed="81"/>
            <rFont val="ＭＳ Ｐ明朝"/>
            <family val="1"/>
            <charset val="128"/>
          </rPr>
          <t>算定資料の「その他ガス」シートK列の各排出量を入力してください。</t>
        </r>
      </text>
    </comment>
    <comment ref="U89" authorId="0" shapeId="0" xr:uid="{5FDE560B-ACED-4201-A1B1-AE649AE141FA}">
      <text>
        <r>
          <rPr>
            <b/>
            <sz val="9"/>
            <color indexed="81"/>
            <rFont val="ＭＳ Ｐ明朝"/>
            <family val="1"/>
            <charset val="128"/>
          </rPr>
          <t>算定資料の「その他ガス」シートK列の各排出量を入力してください。</t>
        </r>
      </text>
    </comment>
    <comment ref="Y89" authorId="0" shapeId="0" xr:uid="{831F9606-8FBC-4888-BCB9-75CFB20F1F76}">
      <text>
        <r>
          <rPr>
            <b/>
            <sz val="9"/>
            <color indexed="81"/>
            <rFont val="ＭＳ Ｐ明朝"/>
            <family val="1"/>
            <charset val="128"/>
          </rPr>
          <t>算定資料の「その他ガス」シートK列の各排出量を入力してください。</t>
        </r>
      </text>
    </comment>
    <comment ref="AC89" authorId="0" shapeId="0" xr:uid="{E5CD352A-70D7-481A-899D-962824719AAC}">
      <text>
        <r>
          <rPr>
            <b/>
            <sz val="9"/>
            <color indexed="81"/>
            <rFont val="ＭＳ Ｐ明朝"/>
            <family val="1"/>
            <charset val="128"/>
          </rPr>
          <t>算定資料の「その他ガス」シートK列の各排出量を入力してください。</t>
        </r>
      </text>
    </comment>
    <comment ref="AG89" authorId="0" shapeId="0" xr:uid="{D94321FA-4DAF-4A61-9CD5-184BCE3206FE}">
      <text>
        <r>
          <rPr>
            <b/>
            <sz val="9"/>
            <color indexed="81"/>
            <rFont val="ＭＳ Ｐ明朝"/>
            <family val="1"/>
            <charset val="128"/>
          </rPr>
          <t>算定資料の「その他ガス」シートK列の各排出量を入力してください。</t>
        </r>
      </text>
    </comment>
    <comment ref="Q90" authorId="0" shapeId="0" xr:uid="{9424B8D8-F4A4-4A65-9873-892E4C74BD53}">
      <text>
        <r>
          <rPr>
            <b/>
            <sz val="9"/>
            <color indexed="81"/>
            <rFont val="ＭＳ Ｐ明朝"/>
            <family val="1"/>
            <charset val="128"/>
          </rPr>
          <t>算定資料の「その他ガス」シートK列の各排出量を入力してください。</t>
        </r>
      </text>
    </comment>
    <comment ref="U90" authorId="0" shapeId="0" xr:uid="{68AD600C-9B60-47AD-A458-449841A38AAF}">
      <text>
        <r>
          <rPr>
            <b/>
            <sz val="9"/>
            <color indexed="81"/>
            <rFont val="ＭＳ Ｐ明朝"/>
            <family val="1"/>
            <charset val="128"/>
          </rPr>
          <t>算定資料の「その他ガス」シートK列の各排出量を入力してください。</t>
        </r>
      </text>
    </comment>
    <comment ref="Y90" authorId="0" shapeId="0" xr:uid="{AF3E2F1B-4465-461D-BEF3-F74BDCA69573}">
      <text>
        <r>
          <rPr>
            <b/>
            <sz val="9"/>
            <color indexed="81"/>
            <rFont val="ＭＳ Ｐ明朝"/>
            <family val="1"/>
            <charset val="128"/>
          </rPr>
          <t>算定資料の「その他ガス」シートK列の各排出量を入力してください。</t>
        </r>
      </text>
    </comment>
    <comment ref="AC90" authorId="0" shapeId="0" xr:uid="{5B506C79-4FFE-4B31-A36F-75A8ABE80CDC}">
      <text>
        <r>
          <rPr>
            <b/>
            <sz val="9"/>
            <color indexed="81"/>
            <rFont val="ＭＳ Ｐ明朝"/>
            <family val="1"/>
            <charset val="128"/>
          </rPr>
          <t>算定資料の「その他ガス」シートK列の各排出量を入力してください。</t>
        </r>
      </text>
    </comment>
    <comment ref="AG90" authorId="0" shapeId="0" xr:uid="{D75D066E-5C37-468E-8736-5CBA32F93051}">
      <text>
        <r>
          <rPr>
            <b/>
            <sz val="9"/>
            <color indexed="81"/>
            <rFont val="ＭＳ Ｐ明朝"/>
            <family val="1"/>
            <charset val="128"/>
          </rPr>
          <t>算定資料の「その他ガス」シートK列の各排出量を入力してください。</t>
        </r>
      </text>
    </comment>
    <comment ref="Q91" authorId="0" shapeId="0" xr:uid="{71531EF3-67A6-445D-8537-76F0DD7E9350}">
      <text>
        <r>
          <rPr>
            <b/>
            <sz val="9"/>
            <color indexed="81"/>
            <rFont val="ＭＳ Ｐ明朝"/>
            <family val="1"/>
            <charset val="128"/>
          </rPr>
          <t>算定資料の「その他ガス」シートK列の各排出量を入力してください。</t>
        </r>
      </text>
    </comment>
    <comment ref="U91" authorId="0" shapeId="0" xr:uid="{FDDB170C-C914-410D-BC9D-251F2B3CAEEE}">
      <text>
        <r>
          <rPr>
            <b/>
            <sz val="9"/>
            <color indexed="81"/>
            <rFont val="ＭＳ Ｐ明朝"/>
            <family val="1"/>
            <charset val="128"/>
          </rPr>
          <t>算定資料の「その他ガス」シートK列の各排出量を入力してください。</t>
        </r>
      </text>
    </comment>
    <comment ref="Y91" authorId="0" shapeId="0" xr:uid="{8D133789-05C6-44C5-9C1F-9785B0AE0621}">
      <text>
        <r>
          <rPr>
            <b/>
            <sz val="9"/>
            <color indexed="81"/>
            <rFont val="ＭＳ Ｐ明朝"/>
            <family val="1"/>
            <charset val="128"/>
          </rPr>
          <t>算定資料の「その他ガス」シートK列の各排出量を入力してください。</t>
        </r>
      </text>
    </comment>
    <comment ref="AC91" authorId="0" shapeId="0" xr:uid="{2F3FA37F-5E6B-47B6-967C-9A86AA946893}">
      <text>
        <r>
          <rPr>
            <b/>
            <sz val="9"/>
            <color indexed="81"/>
            <rFont val="ＭＳ Ｐ明朝"/>
            <family val="1"/>
            <charset val="128"/>
          </rPr>
          <t>算定資料の「その他ガス」シートK列の各排出量を入力してください。</t>
        </r>
      </text>
    </comment>
    <comment ref="AG91" authorId="0" shapeId="0" xr:uid="{C4A8636B-E63E-466C-82DC-09F9F6D7F6ED}">
      <text>
        <r>
          <rPr>
            <b/>
            <sz val="9"/>
            <color indexed="81"/>
            <rFont val="ＭＳ Ｐ明朝"/>
            <family val="1"/>
            <charset val="128"/>
          </rPr>
          <t>算定資料の「その他ガス」シートK列の各排出量を入力してください。</t>
        </r>
      </text>
    </comment>
    <comment ref="D103" authorId="0" shapeId="0" xr:uid="{254FC36A-B785-4845-9DC0-D4B11705EE32}">
      <text>
        <r>
          <rPr>
            <b/>
            <sz val="9"/>
            <color indexed="81"/>
            <rFont val="ＭＳ Ｐ明朝"/>
            <family val="1"/>
            <charset val="128"/>
          </rPr>
          <t>CO2排出量に影響を及ぼす指標を設定してください。</t>
        </r>
      </text>
    </comment>
    <comment ref="M103" authorId="0" shapeId="0" xr:uid="{5F99B6D2-5B79-4E44-B825-038D27DF3DF2}">
      <text>
        <r>
          <rPr>
            <b/>
            <sz val="9"/>
            <color indexed="81"/>
            <rFont val="ＭＳ Ｐ明朝"/>
            <family val="1"/>
            <charset val="128"/>
          </rPr>
          <t>左の指標の単位を入力してください。</t>
        </r>
      </text>
    </comment>
    <comment ref="L162" authorId="0" shapeId="0" xr:uid="{0CB1190C-FF9E-493E-8576-362B06425027}">
      <text>
        <r>
          <rPr>
            <b/>
            <sz val="9"/>
            <color indexed="81"/>
            <rFont val="ＭＳ Ｐ明朝"/>
            <family val="1"/>
            <charset val="128"/>
          </rPr>
          <t>「業務部門」は11から18番台、「産業部門」は31から49番台から選択してください。</t>
        </r>
      </text>
    </comment>
    <comment ref="AH162" authorId="0" shapeId="0" xr:uid="{32347C20-49DB-4DD6-B7BF-644C712B7DDB}">
      <text>
        <r>
          <rPr>
            <b/>
            <sz val="9"/>
            <color indexed="81"/>
            <rFont val="ＭＳ Ｐ明朝"/>
            <family val="1"/>
            <charset val="128"/>
          </rPr>
          <t>半角英数で入力してください。</t>
        </r>
      </text>
    </comment>
    <comment ref="L163" authorId="0" shapeId="0" xr:uid="{C25326A0-624F-4551-800B-C6EF888DE0DC}">
      <text>
        <r>
          <rPr>
            <b/>
            <sz val="9"/>
            <color indexed="81"/>
            <rFont val="ＭＳ Ｐ明朝"/>
            <family val="1"/>
            <charset val="128"/>
          </rPr>
          <t>「業務部門」は11から18番台、「産業部門」は31から49番台から選択してください。</t>
        </r>
      </text>
    </comment>
    <comment ref="AH163" authorId="0" shapeId="0" xr:uid="{C5215E72-833D-4DCC-A841-B298E2F08898}">
      <text>
        <r>
          <rPr>
            <b/>
            <sz val="9"/>
            <color indexed="81"/>
            <rFont val="ＭＳ Ｐ明朝"/>
            <family val="1"/>
            <charset val="128"/>
          </rPr>
          <t>半角英数で入力してください。</t>
        </r>
      </text>
    </comment>
    <comment ref="L164" authorId="0" shapeId="0" xr:uid="{AE16CD88-CF31-450E-A283-9EA9A6DAA00B}">
      <text>
        <r>
          <rPr>
            <b/>
            <sz val="9"/>
            <color indexed="81"/>
            <rFont val="ＭＳ Ｐ明朝"/>
            <family val="1"/>
            <charset val="128"/>
          </rPr>
          <t>「業務部門」は11から18番台、「産業部門」は31から49番台から選択してください。</t>
        </r>
      </text>
    </comment>
    <comment ref="AH164" authorId="0" shapeId="0" xr:uid="{DCDCFF71-7385-4989-98E6-95D0D33CCC77}">
      <text>
        <r>
          <rPr>
            <b/>
            <sz val="9"/>
            <color indexed="81"/>
            <rFont val="ＭＳ Ｐ明朝"/>
            <family val="1"/>
            <charset val="128"/>
          </rPr>
          <t>半角英数で入力してください。</t>
        </r>
      </text>
    </comment>
    <comment ref="L165" authorId="0" shapeId="0" xr:uid="{4B8C2B0E-B46F-42D2-87AA-6407815A0E91}">
      <text>
        <r>
          <rPr>
            <b/>
            <sz val="9"/>
            <color indexed="81"/>
            <rFont val="ＭＳ Ｐ明朝"/>
            <family val="1"/>
            <charset val="128"/>
          </rPr>
          <t>「業務部門」は11から18番台、「産業部門」は31から49番台から選択してください。</t>
        </r>
      </text>
    </comment>
    <comment ref="AH165" authorId="0" shapeId="0" xr:uid="{8D71953E-5526-4370-B991-4C734A4A8733}">
      <text>
        <r>
          <rPr>
            <b/>
            <sz val="9"/>
            <color indexed="81"/>
            <rFont val="ＭＳ Ｐ明朝"/>
            <family val="1"/>
            <charset val="128"/>
          </rPr>
          <t>半角英数で入力してください。</t>
        </r>
      </text>
    </comment>
    <comment ref="L166" authorId="0" shapeId="0" xr:uid="{7D819C50-8162-4DAD-B6AB-9149F85BCA8B}">
      <text>
        <r>
          <rPr>
            <b/>
            <sz val="9"/>
            <color indexed="81"/>
            <rFont val="ＭＳ Ｐ明朝"/>
            <family val="1"/>
            <charset val="128"/>
          </rPr>
          <t>「業務部門」は11から18番台、「産業部門」は31から49番台から選択してください。</t>
        </r>
      </text>
    </comment>
    <comment ref="AH166" authorId="0" shapeId="0" xr:uid="{598E797E-34A9-4DF8-8916-99A7AB4D4968}">
      <text>
        <r>
          <rPr>
            <b/>
            <sz val="9"/>
            <color indexed="81"/>
            <rFont val="ＭＳ Ｐ明朝"/>
            <family val="1"/>
            <charset val="128"/>
          </rPr>
          <t>半角英数で入力してください。</t>
        </r>
      </text>
    </comment>
    <comment ref="L167" authorId="0" shapeId="0" xr:uid="{11EA5A60-5EBF-4180-B908-A4593220C019}">
      <text>
        <r>
          <rPr>
            <b/>
            <sz val="9"/>
            <color indexed="81"/>
            <rFont val="ＭＳ Ｐ明朝"/>
            <family val="1"/>
            <charset val="128"/>
          </rPr>
          <t>「業務部門」は11から18番台、「産業部門」は31から49番台から選択してください。</t>
        </r>
      </text>
    </comment>
    <comment ref="AH167" authorId="0" shapeId="0" xr:uid="{129065B3-4BEB-4D35-9524-7A1A48492D19}">
      <text>
        <r>
          <rPr>
            <b/>
            <sz val="9"/>
            <color indexed="81"/>
            <rFont val="ＭＳ Ｐ明朝"/>
            <family val="1"/>
            <charset val="128"/>
          </rPr>
          <t>半角英数で入力してください。</t>
        </r>
      </text>
    </comment>
    <comment ref="L168" authorId="0" shapeId="0" xr:uid="{ACDDC4AF-5EBC-49DF-A8E1-C2BB5257B91C}">
      <text>
        <r>
          <rPr>
            <b/>
            <sz val="9"/>
            <color indexed="81"/>
            <rFont val="ＭＳ Ｐ明朝"/>
            <family val="1"/>
            <charset val="128"/>
          </rPr>
          <t>「業務部門」は11から18番台、「産業部門」は31から49番台から選択してください。</t>
        </r>
      </text>
    </comment>
    <comment ref="AH168" authorId="0" shapeId="0" xr:uid="{F7793628-9CA2-430A-BD96-3305F3960060}">
      <text>
        <r>
          <rPr>
            <b/>
            <sz val="9"/>
            <color indexed="81"/>
            <rFont val="ＭＳ Ｐ明朝"/>
            <family val="1"/>
            <charset val="128"/>
          </rPr>
          <t>半角英数で入力してください。</t>
        </r>
      </text>
    </comment>
    <comment ref="L169" authorId="0" shapeId="0" xr:uid="{B38A3BD0-9E93-48DE-BA4B-3B869641CD47}">
      <text>
        <r>
          <rPr>
            <b/>
            <sz val="9"/>
            <color indexed="81"/>
            <rFont val="ＭＳ Ｐ明朝"/>
            <family val="1"/>
            <charset val="128"/>
          </rPr>
          <t>「業務部門」は11から18番台、「産業部門」は31から49番台から選択してください。</t>
        </r>
      </text>
    </comment>
    <comment ref="AH169" authorId="0" shapeId="0" xr:uid="{C70F6D93-1BE9-44AD-9E08-F7AFBF2635DA}">
      <text>
        <r>
          <rPr>
            <b/>
            <sz val="9"/>
            <color indexed="81"/>
            <rFont val="ＭＳ Ｐ明朝"/>
            <family val="1"/>
            <charset val="128"/>
          </rPr>
          <t>半角英数で入力してください。</t>
        </r>
      </text>
    </comment>
    <comment ref="L170" authorId="0" shapeId="0" xr:uid="{F148745F-652F-4D87-9F7D-E9B529C9AC22}">
      <text>
        <r>
          <rPr>
            <b/>
            <sz val="9"/>
            <color indexed="81"/>
            <rFont val="ＭＳ Ｐ明朝"/>
            <family val="1"/>
            <charset val="128"/>
          </rPr>
          <t>「業務部門」は11から18番台、「産業部門」は31から49番台から選択してください。</t>
        </r>
      </text>
    </comment>
    <comment ref="AH170" authorId="0" shapeId="0" xr:uid="{CE473AE0-FDB0-4E53-A640-69F55AE2FB02}">
      <text>
        <r>
          <rPr>
            <b/>
            <sz val="9"/>
            <color indexed="81"/>
            <rFont val="ＭＳ Ｐ明朝"/>
            <family val="1"/>
            <charset val="128"/>
          </rPr>
          <t>半角英数で入力してください。</t>
        </r>
      </text>
    </comment>
    <comment ref="L171" authorId="0" shapeId="0" xr:uid="{8D841CBC-6E19-4A7B-AE7B-BE5C1AC9CADD}">
      <text>
        <r>
          <rPr>
            <b/>
            <sz val="9"/>
            <color indexed="81"/>
            <rFont val="ＭＳ Ｐ明朝"/>
            <family val="1"/>
            <charset val="128"/>
          </rPr>
          <t>「業務部門」は11から18番台、「産業部門」は31から49番台から選択してください。</t>
        </r>
      </text>
    </comment>
    <comment ref="AH171" authorId="0" shapeId="0" xr:uid="{4118497E-7A31-43D3-A1E2-78ECEEA85E90}">
      <text>
        <r>
          <rPr>
            <b/>
            <sz val="9"/>
            <color indexed="81"/>
            <rFont val="ＭＳ Ｐ明朝"/>
            <family val="1"/>
            <charset val="128"/>
          </rPr>
          <t>半角英数で入力してください。</t>
        </r>
      </text>
    </comment>
    <comment ref="L172" authorId="0" shapeId="0" xr:uid="{7EDDEC77-718A-443D-9EDE-943EC8C54C15}">
      <text>
        <r>
          <rPr>
            <b/>
            <sz val="9"/>
            <color indexed="81"/>
            <rFont val="ＭＳ Ｐ明朝"/>
            <family val="1"/>
            <charset val="128"/>
          </rPr>
          <t>「業務部門」は11から18番台、「産業部門」は31から49番台から選択してください。</t>
        </r>
      </text>
    </comment>
    <comment ref="AH172" authorId="0" shapeId="0" xr:uid="{5743FDFE-8234-4191-AA94-58300FDEDFEB}">
      <text>
        <r>
          <rPr>
            <b/>
            <sz val="9"/>
            <color indexed="81"/>
            <rFont val="ＭＳ Ｐ明朝"/>
            <family val="1"/>
            <charset val="128"/>
          </rPr>
          <t>半角英数で入力してください。</t>
        </r>
      </text>
    </comment>
    <comment ref="L173" authorId="0" shapeId="0" xr:uid="{D0BE7390-95ED-4699-ACED-93639BB90614}">
      <text>
        <r>
          <rPr>
            <b/>
            <sz val="9"/>
            <color indexed="81"/>
            <rFont val="ＭＳ Ｐ明朝"/>
            <family val="1"/>
            <charset val="128"/>
          </rPr>
          <t>「業務部門」は11から18番台、「産業部門」は31から49番台から選択してください。</t>
        </r>
      </text>
    </comment>
    <comment ref="AH173" authorId="0" shapeId="0" xr:uid="{BD8A45C6-C554-424D-9CE1-0CC3FFFC03B3}">
      <text>
        <r>
          <rPr>
            <b/>
            <sz val="9"/>
            <color indexed="81"/>
            <rFont val="ＭＳ Ｐ明朝"/>
            <family val="1"/>
            <charset val="128"/>
          </rPr>
          <t>半角英数で入力してください。</t>
        </r>
      </text>
    </comment>
    <comment ref="L174" authorId="0" shapeId="0" xr:uid="{79D66390-0BFD-4BF4-8E1B-11ED032D532E}">
      <text>
        <r>
          <rPr>
            <b/>
            <sz val="9"/>
            <color indexed="81"/>
            <rFont val="ＭＳ Ｐ明朝"/>
            <family val="1"/>
            <charset val="128"/>
          </rPr>
          <t>「業務部門」は11から18番台、「産業部門」は31から49番台から選択してください。</t>
        </r>
      </text>
    </comment>
    <comment ref="AH174" authorId="0" shapeId="0" xr:uid="{6624C361-EB3D-4714-A36E-F1BAD3F65A7B}">
      <text>
        <r>
          <rPr>
            <b/>
            <sz val="9"/>
            <color indexed="81"/>
            <rFont val="ＭＳ Ｐ明朝"/>
            <family val="1"/>
            <charset val="128"/>
          </rPr>
          <t>半角英数で入力してください。</t>
        </r>
      </text>
    </comment>
    <comment ref="L175" authorId="0" shapeId="0" xr:uid="{BE65FE10-AAB1-4300-A4BC-37D0BC519307}">
      <text>
        <r>
          <rPr>
            <b/>
            <sz val="9"/>
            <color indexed="81"/>
            <rFont val="ＭＳ Ｐ明朝"/>
            <family val="1"/>
            <charset val="128"/>
          </rPr>
          <t>「業務部門」は11から18番台、「産業部門」は31から49番台から選択してください。</t>
        </r>
      </text>
    </comment>
    <comment ref="AH175" authorId="0" shapeId="0" xr:uid="{5A466298-CD02-4E37-B172-66630BA4DFB7}">
      <text>
        <r>
          <rPr>
            <b/>
            <sz val="9"/>
            <color indexed="81"/>
            <rFont val="ＭＳ Ｐ明朝"/>
            <family val="1"/>
            <charset val="128"/>
          </rPr>
          <t>半角英数で入力してください。</t>
        </r>
      </text>
    </comment>
    <comment ref="L176" authorId="0" shapeId="0" xr:uid="{506363D9-FC93-4D2D-8D2F-8AC83C9380A4}">
      <text>
        <r>
          <rPr>
            <b/>
            <sz val="9"/>
            <color indexed="81"/>
            <rFont val="ＭＳ Ｐ明朝"/>
            <family val="1"/>
            <charset val="128"/>
          </rPr>
          <t>「業務部門」は11から18番台、「産業部門」は31から49番台から選択してください。</t>
        </r>
      </text>
    </comment>
    <comment ref="AH176" authorId="0" shapeId="0" xr:uid="{A1F4A8D7-CC18-44D9-B710-00AF68223593}">
      <text>
        <r>
          <rPr>
            <b/>
            <sz val="9"/>
            <color indexed="81"/>
            <rFont val="ＭＳ Ｐ明朝"/>
            <family val="1"/>
            <charset val="128"/>
          </rPr>
          <t>半角英数で入力してください。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BF7486B9-F33C-4055-9ACE-FC37F8BDB991}">
      <text>
        <r>
          <rPr>
            <b/>
            <sz val="9"/>
            <color indexed="81"/>
            <rFont val="ＭＳ Ｐ明朝"/>
            <family val="1"/>
            <charset val="128"/>
          </rPr>
          <t>事業所番号は半角数字６桁で入力してください。</t>
        </r>
      </text>
    </comment>
    <comment ref="E10" authorId="0" shapeId="0" xr:uid="{8977F9F7-F3A4-4664-A865-DE4C505CBA8E}">
      <text>
        <r>
          <rPr>
            <b/>
            <sz val="9"/>
            <color indexed="81"/>
            <rFont val="ＭＳ Ｐ明朝"/>
            <family val="1"/>
            <charset val="128"/>
          </rPr>
          <t>事業所の種別を選択してください。</t>
        </r>
      </text>
    </comment>
    <comment ref="S14" authorId="0" shapeId="0" xr:uid="{B8C74796-6435-425E-9781-AB2F436B05EB}">
      <text>
        <r>
          <rPr>
            <b/>
            <sz val="9"/>
            <color indexed="81"/>
            <rFont val="MS P ゴシック"/>
            <family val="3"/>
            <charset val="128"/>
          </rPr>
          <t>「埼玉県」は入力しないでください。</t>
        </r>
      </text>
    </comment>
    <comment ref="O17" authorId="0" shapeId="0" xr:uid="{C7A3EF32-62BD-491B-BC47-50A79BF039B9}">
      <text>
        <r>
          <rPr>
            <b/>
            <sz val="9"/>
            <color indexed="81"/>
            <rFont val="ＭＳ Ｐ明朝"/>
            <family val="1"/>
            <charset val="128"/>
          </rPr>
          <t>産業分類を選択してください。</t>
        </r>
      </text>
    </comment>
    <comment ref="F38" authorId="0" shapeId="0" xr:uid="{0654ED40-005F-4E97-800D-E6C7A1A99BA7}">
      <text>
        <r>
          <rPr>
            <b/>
            <sz val="9"/>
            <color indexed="81"/>
            <rFont val="ＭＳ Ｐ明朝"/>
            <family val="1"/>
            <charset val="128"/>
          </rPr>
          <t>代表事業所名が表示されています。</t>
        </r>
      </text>
    </comment>
    <comment ref="S38" authorId="0" shapeId="0" xr:uid="{B713FA55-B682-4557-83C7-3BD0253AF422}">
      <text>
        <r>
          <rPr>
            <b/>
            <sz val="9"/>
            <color indexed="81"/>
            <rFont val="ＭＳ Ｐ明朝"/>
            <family val="1"/>
            <charset val="128"/>
          </rPr>
          <t>代表事業所所在地が表示されています。</t>
        </r>
      </text>
    </comment>
    <comment ref="Q73" authorId="0" shapeId="0" xr:uid="{54846AB0-9AE7-4B1C-B44E-B89C519B11EE}">
      <text>
        <r>
          <rPr>
            <b/>
            <sz val="9"/>
            <color indexed="81"/>
            <rFont val="ＭＳ Ｐ明朝"/>
            <family val="1"/>
            <charset val="128"/>
          </rPr>
          <t>算定資料の「事業所概要_算定体制」シートの使用量(G15セル)を入力してください。</t>
        </r>
      </text>
    </comment>
    <comment ref="U73" authorId="0" shapeId="0" xr:uid="{E6F6CF1B-883B-4851-948B-F0C944D4037E}">
      <text>
        <r>
          <rPr>
            <b/>
            <sz val="9"/>
            <color indexed="81"/>
            <rFont val="ＭＳ Ｐ明朝"/>
            <family val="1"/>
            <charset val="128"/>
          </rPr>
          <t>算定資料の「事業所概要_算定体制」シートの使用量(G15セル)を入力してください。</t>
        </r>
      </text>
    </comment>
    <comment ref="Y73" authorId="0" shapeId="0" xr:uid="{4FE3CCFC-8F84-4AE5-A488-54FBA585F7B3}">
      <text>
        <r>
          <rPr>
            <b/>
            <sz val="9"/>
            <color indexed="81"/>
            <rFont val="ＭＳ Ｐ明朝"/>
            <family val="1"/>
            <charset val="128"/>
          </rPr>
          <t>算定資料の「事業所概要_算定体制」シートの使用量(G15セル)を入力してください。</t>
        </r>
      </text>
    </comment>
    <comment ref="AC73" authorId="0" shapeId="0" xr:uid="{5027E567-D4AD-40FC-B4F0-583AA73B1204}">
      <text>
        <r>
          <rPr>
            <b/>
            <sz val="9"/>
            <color indexed="81"/>
            <rFont val="ＭＳ Ｐ明朝"/>
            <family val="1"/>
            <charset val="128"/>
          </rPr>
          <t>算定資料の「事業所概要_算定体制」シートの使用量(G15セル)を入力してください。</t>
        </r>
      </text>
    </comment>
    <comment ref="AG73" authorId="0" shapeId="0" xr:uid="{0191086E-7049-47D6-B544-548890694777}">
      <text>
        <r>
          <rPr>
            <b/>
            <sz val="9"/>
            <color indexed="81"/>
            <rFont val="ＭＳ Ｐ明朝"/>
            <family val="1"/>
            <charset val="128"/>
          </rPr>
          <t>算定資料の「事業所概要_算定体制」シートの使用量(G15セル)を入力してください。</t>
        </r>
      </text>
    </comment>
    <comment ref="Q74" authorId="0" shapeId="0" xr:uid="{B18980C4-3315-4B5C-9AEA-F3C66386E38B}">
      <text>
        <r>
          <rPr>
            <b/>
            <sz val="9"/>
            <color indexed="81"/>
            <rFont val="ＭＳ Ｐ明朝"/>
            <family val="1"/>
            <charset val="128"/>
          </rPr>
          <t>算定資料の「事業所概要_算定体制」シートの使用量(G16セル)を入力してください。</t>
        </r>
      </text>
    </comment>
    <comment ref="U74" authorId="0" shapeId="0" xr:uid="{FEF916FC-4ACE-45B5-9A5B-14A4CE3E81A2}">
      <text>
        <r>
          <rPr>
            <b/>
            <sz val="9"/>
            <color indexed="81"/>
            <rFont val="ＭＳ Ｐ明朝"/>
            <family val="1"/>
            <charset val="128"/>
          </rPr>
          <t>算定資料の「事業所概要_算定体制」シートの使用量(G16セル)を入力してください。</t>
        </r>
      </text>
    </comment>
    <comment ref="Y74" authorId="0" shapeId="0" xr:uid="{C5655142-043F-4B11-A653-2F861A63DAD0}">
      <text>
        <r>
          <rPr>
            <b/>
            <sz val="9"/>
            <color indexed="81"/>
            <rFont val="ＭＳ Ｐ明朝"/>
            <family val="1"/>
            <charset val="128"/>
          </rPr>
          <t>算定資料の「事業所概要_算定体制」シートの使用量(G16セル)を入力してください。</t>
        </r>
      </text>
    </comment>
    <comment ref="AC74" authorId="0" shapeId="0" xr:uid="{5A88046A-6A4E-4A9E-9F03-13BFB6A18C38}">
      <text>
        <r>
          <rPr>
            <b/>
            <sz val="9"/>
            <color indexed="81"/>
            <rFont val="ＭＳ Ｐ明朝"/>
            <family val="1"/>
            <charset val="128"/>
          </rPr>
          <t>算定資料の「事業所概要_算定体制」シートの使用量(G16セル)を入力してください。</t>
        </r>
      </text>
    </comment>
    <comment ref="AG74" authorId="0" shapeId="0" xr:uid="{1B6FD11D-B879-42E0-B458-73CE3C80E11B}">
      <text>
        <r>
          <rPr>
            <b/>
            <sz val="9"/>
            <color indexed="81"/>
            <rFont val="ＭＳ Ｐ明朝"/>
            <family val="1"/>
            <charset val="128"/>
          </rPr>
          <t>算定資料の「事業所概要_算定体制」シートの使用量(G16セル)を入力してください。</t>
        </r>
      </text>
    </comment>
    <comment ref="Q81" authorId="0" shapeId="0" xr:uid="{7226ED4B-22C2-48E1-A64C-383DE6F99E97}">
      <text>
        <r>
          <rPr>
            <b/>
            <sz val="9"/>
            <color indexed="81"/>
            <rFont val="ＭＳ Ｐ明朝"/>
            <family val="1"/>
            <charset val="128"/>
          </rPr>
          <t>算定資料の「事業所概要_算定体制」シートの排出量(G17セル)を入力してください。</t>
        </r>
      </text>
    </comment>
    <comment ref="U81" authorId="0" shapeId="0" xr:uid="{4C8BFBBA-BEBE-4FC3-8C8A-CD17C16F5C1A}">
      <text>
        <r>
          <rPr>
            <b/>
            <sz val="9"/>
            <color indexed="81"/>
            <rFont val="ＭＳ Ｐ明朝"/>
            <family val="1"/>
            <charset val="128"/>
          </rPr>
          <t>算定資料の「事業所概要_算定体制」シートの排出量(G17セル)を入力してください。</t>
        </r>
      </text>
    </comment>
    <comment ref="Y81" authorId="0" shapeId="0" xr:uid="{E2A38A5E-1825-4DDF-A1F4-F0639F46AA6B}">
      <text>
        <r>
          <rPr>
            <b/>
            <sz val="9"/>
            <color indexed="81"/>
            <rFont val="ＭＳ Ｐ明朝"/>
            <family val="1"/>
            <charset val="128"/>
          </rPr>
          <t>算定資料の「事業所概要_算定体制」シートの排出量(G17セル)を入力してください。</t>
        </r>
      </text>
    </comment>
    <comment ref="AC81" authorId="0" shapeId="0" xr:uid="{839C76FB-5C9C-4D2D-A0E4-498354145598}">
      <text>
        <r>
          <rPr>
            <b/>
            <sz val="9"/>
            <color indexed="81"/>
            <rFont val="ＭＳ Ｐ明朝"/>
            <family val="1"/>
            <charset val="128"/>
          </rPr>
          <t>算定資料の「事業所概要_算定体制」シートの排出量(G17セル)を入力してください。</t>
        </r>
      </text>
    </comment>
    <comment ref="AG81" authorId="0" shapeId="0" xr:uid="{2C02CB09-177E-4D23-ADCC-2C684C1C1BFA}">
      <text>
        <r>
          <rPr>
            <b/>
            <sz val="9"/>
            <color indexed="81"/>
            <rFont val="ＭＳ Ｐ明朝"/>
            <family val="1"/>
            <charset val="128"/>
          </rPr>
          <t>算定資料の「事業所概要_算定体制」シートの排出量(G17セル)を入力してください。</t>
        </r>
      </text>
    </comment>
    <comment ref="Q85" authorId="0" shapeId="0" xr:uid="{6C9E5F8C-8E54-4346-A5A3-C174E8E5C808}">
      <text>
        <r>
          <rPr>
            <b/>
            <sz val="9"/>
            <color indexed="81"/>
            <rFont val="ＭＳ Ｐ明朝"/>
            <family val="1"/>
            <charset val="128"/>
          </rPr>
          <t>算定資料の「その他ガス」シートK列の各排出量を入力してください。</t>
        </r>
      </text>
    </comment>
    <comment ref="U85" authorId="0" shapeId="0" xr:uid="{D5E134F1-6BE2-47F5-B64E-DB5E01EB7AB5}">
      <text>
        <r>
          <rPr>
            <b/>
            <sz val="9"/>
            <color indexed="81"/>
            <rFont val="ＭＳ Ｐ明朝"/>
            <family val="1"/>
            <charset val="128"/>
          </rPr>
          <t>算定資料の「その他ガス」シートK列の各排出量を入力してください。</t>
        </r>
      </text>
    </comment>
    <comment ref="Y85" authorId="0" shapeId="0" xr:uid="{88031696-E7E1-4A62-A3E6-C108D9DC93AD}">
      <text>
        <r>
          <rPr>
            <b/>
            <sz val="9"/>
            <color indexed="81"/>
            <rFont val="ＭＳ Ｐ明朝"/>
            <family val="1"/>
            <charset val="128"/>
          </rPr>
          <t>算定資料の「その他ガス」シートK列の各排出量を入力してください。</t>
        </r>
      </text>
    </comment>
    <comment ref="AC85" authorId="0" shapeId="0" xr:uid="{80E446A3-F9CA-4B3A-903A-FB6414DADBF5}">
      <text>
        <r>
          <rPr>
            <b/>
            <sz val="9"/>
            <color indexed="81"/>
            <rFont val="ＭＳ Ｐ明朝"/>
            <family val="1"/>
            <charset val="128"/>
          </rPr>
          <t>算定資料の「その他ガス」シートK列の各排出量を入力してください。</t>
        </r>
      </text>
    </comment>
    <comment ref="AG85" authorId="0" shapeId="0" xr:uid="{AC7C1A44-CFE5-493B-ABDF-35462C7E305F}">
      <text>
        <r>
          <rPr>
            <b/>
            <sz val="9"/>
            <color indexed="81"/>
            <rFont val="ＭＳ Ｐ明朝"/>
            <family val="1"/>
            <charset val="128"/>
          </rPr>
          <t>算定資料の「その他ガス」シートK列の各排出量を入力してください。</t>
        </r>
      </text>
    </comment>
    <comment ref="Q86" authorId="0" shapeId="0" xr:uid="{FA00D806-2A30-4099-BD79-DD56DB4DBA7F}">
      <text>
        <r>
          <rPr>
            <b/>
            <sz val="9"/>
            <color indexed="81"/>
            <rFont val="ＭＳ Ｐ明朝"/>
            <family val="1"/>
            <charset val="128"/>
          </rPr>
          <t>算定資料の「その他ガス」シートK列の各排出量を入力してください。</t>
        </r>
      </text>
    </comment>
    <comment ref="U86" authorId="0" shapeId="0" xr:uid="{431EAB58-7542-4F3D-A9F8-1BC841F96474}">
      <text>
        <r>
          <rPr>
            <b/>
            <sz val="9"/>
            <color indexed="81"/>
            <rFont val="ＭＳ Ｐ明朝"/>
            <family val="1"/>
            <charset val="128"/>
          </rPr>
          <t>算定資料の「その他ガス」シートK列の各排出量を入力してください。</t>
        </r>
      </text>
    </comment>
    <comment ref="Y86" authorId="0" shapeId="0" xr:uid="{21C1175E-76AE-4463-9D76-884721F43BA1}">
      <text>
        <r>
          <rPr>
            <b/>
            <sz val="9"/>
            <color indexed="81"/>
            <rFont val="ＭＳ Ｐ明朝"/>
            <family val="1"/>
            <charset val="128"/>
          </rPr>
          <t>算定資料の「その他ガス」シートK列の各排出量を入力してください。</t>
        </r>
      </text>
    </comment>
    <comment ref="AC86" authorId="0" shapeId="0" xr:uid="{36EF870D-D1D5-46A9-8925-62BDF29D3174}">
      <text>
        <r>
          <rPr>
            <b/>
            <sz val="9"/>
            <color indexed="81"/>
            <rFont val="ＭＳ Ｐ明朝"/>
            <family val="1"/>
            <charset val="128"/>
          </rPr>
          <t>算定資料の「その他ガス」シートK列の各排出量を入力してください。</t>
        </r>
      </text>
    </comment>
    <comment ref="AG86" authorId="0" shapeId="0" xr:uid="{51975292-1BFB-4E08-A646-8E535FA25D3D}">
      <text>
        <r>
          <rPr>
            <b/>
            <sz val="9"/>
            <color indexed="81"/>
            <rFont val="ＭＳ Ｐ明朝"/>
            <family val="1"/>
            <charset val="128"/>
          </rPr>
          <t>算定資料の「その他ガス」シートK列の各排出量を入力してください。</t>
        </r>
      </text>
    </comment>
    <comment ref="Q87" authorId="0" shapeId="0" xr:uid="{80C2D01E-5F61-4616-8318-4DA7D3670794}">
      <text>
        <r>
          <rPr>
            <b/>
            <sz val="9"/>
            <color indexed="81"/>
            <rFont val="ＭＳ Ｐ明朝"/>
            <family val="1"/>
            <charset val="128"/>
          </rPr>
          <t>算定資料の「その他ガス」シートK列の各排出量を入力してください。</t>
        </r>
      </text>
    </comment>
    <comment ref="U87" authorId="0" shapeId="0" xr:uid="{2C18886B-1924-4FAC-B30B-607043059846}">
      <text>
        <r>
          <rPr>
            <b/>
            <sz val="9"/>
            <color indexed="81"/>
            <rFont val="ＭＳ Ｐ明朝"/>
            <family val="1"/>
            <charset val="128"/>
          </rPr>
          <t>算定資料の「その他ガス」シートK列の各排出量を入力してください。</t>
        </r>
      </text>
    </comment>
    <comment ref="Y87" authorId="0" shapeId="0" xr:uid="{089F6AD5-FFB8-4C9E-83DF-C0F647DDFF62}">
      <text>
        <r>
          <rPr>
            <b/>
            <sz val="9"/>
            <color indexed="81"/>
            <rFont val="ＭＳ Ｐ明朝"/>
            <family val="1"/>
            <charset val="128"/>
          </rPr>
          <t>算定資料の「その他ガス」シートK列の各排出量を入力してください。</t>
        </r>
      </text>
    </comment>
    <comment ref="AC87" authorId="0" shapeId="0" xr:uid="{0D4EBA3A-5BD4-47DC-8D15-73CA29B5BAB9}">
      <text>
        <r>
          <rPr>
            <b/>
            <sz val="9"/>
            <color indexed="81"/>
            <rFont val="ＭＳ Ｐ明朝"/>
            <family val="1"/>
            <charset val="128"/>
          </rPr>
          <t>算定資料の「その他ガス」シートK列の各排出量を入力してください。</t>
        </r>
      </text>
    </comment>
    <comment ref="AG87" authorId="0" shapeId="0" xr:uid="{42D5C5BB-C522-4E4A-9CC7-BC84E14F8AE0}">
      <text>
        <r>
          <rPr>
            <b/>
            <sz val="9"/>
            <color indexed="81"/>
            <rFont val="ＭＳ Ｐ明朝"/>
            <family val="1"/>
            <charset val="128"/>
          </rPr>
          <t>算定資料の「その他ガス」シートK列の各排出量を入力してください。</t>
        </r>
      </text>
    </comment>
    <comment ref="Q88" authorId="0" shapeId="0" xr:uid="{2CD9BD23-3FAA-4D3C-AE98-2C315EF655EF}">
      <text>
        <r>
          <rPr>
            <b/>
            <sz val="9"/>
            <color indexed="81"/>
            <rFont val="ＭＳ Ｐ明朝"/>
            <family val="1"/>
            <charset val="128"/>
          </rPr>
          <t>算定資料の「その他ガス」シートK列の各排出量を入力してください。</t>
        </r>
      </text>
    </comment>
    <comment ref="U88" authorId="0" shapeId="0" xr:uid="{3A030BB3-DF7F-4E45-A031-50C4686609AC}">
      <text>
        <r>
          <rPr>
            <b/>
            <sz val="9"/>
            <color indexed="81"/>
            <rFont val="ＭＳ Ｐ明朝"/>
            <family val="1"/>
            <charset val="128"/>
          </rPr>
          <t>算定資料の「その他ガス」シートK列の各排出量を入力してください。</t>
        </r>
      </text>
    </comment>
    <comment ref="Y88" authorId="0" shapeId="0" xr:uid="{C941AB2C-D5F3-41BE-93BF-BFDACE7FAC1F}">
      <text>
        <r>
          <rPr>
            <b/>
            <sz val="9"/>
            <color indexed="81"/>
            <rFont val="ＭＳ Ｐ明朝"/>
            <family val="1"/>
            <charset val="128"/>
          </rPr>
          <t>算定資料の「その他ガス」シートK列の各排出量を入力してください。</t>
        </r>
      </text>
    </comment>
    <comment ref="AC88" authorId="0" shapeId="0" xr:uid="{340DADE9-19AF-4F9E-BB63-D407A8057D59}">
      <text>
        <r>
          <rPr>
            <b/>
            <sz val="9"/>
            <color indexed="81"/>
            <rFont val="ＭＳ Ｐ明朝"/>
            <family val="1"/>
            <charset val="128"/>
          </rPr>
          <t>算定資料の「その他ガス」シートK列の各排出量を入力してください。</t>
        </r>
      </text>
    </comment>
    <comment ref="AG88" authorId="0" shapeId="0" xr:uid="{5F5134E8-3ADF-46FF-A06D-2850D9E73FDF}">
      <text>
        <r>
          <rPr>
            <b/>
            <sz val="9"/>
            <color indexed="81"/>
            <rFont val="ＭＳ Ｐ明朝"/>
            <family val="1"/>
            <charset val="128"/>
          </rPr>
          <t>算定資料の「その他ガス」シートK列の各排出量を入力してください。</t>
        </r>
      </text>
    </comment>
    <comment ref="Q89" authorId="0" shapeId="0" xr:uid="{F9CCFAFF-8515-4DB1-80C7-07A38BBD6157}">
      <text>
        <r>
          <rPr>
            <b/>
            <sz val="9"/>
            <color indexed="81"/>
            <rFont val="ＭＳ Ｐ明朝"/>
            <family val="1"/>
            <charset val="128"/>
          </rPr>
          <t>算定資料の「その他ガス」シートK列の各排出量を入力してください。</t>
        </r>
      </text>
    </comment>
    <comment ref="U89" authorId="0" shapeId="0" xr:uid="{3E716788-1337-44E6-BA2F-8484A1AD79B5}">
      <text>
        <r>
          <rPr>
            <b/>
            <sz val="9"/>
            <color indexed="81"/>
            <rFont val="ＭＳ Ｐ明朝"/>
            <family val="1"/>
            <charset val="128"/>
          </rPr>
          <t>算定資料の「その他ガス」シートK列の各排出量を入力してください。</t>
        </r>
      </text>
    </comment>
    <comment ref="Y89" authorId="0" shapeId="0" xr:uid="{8B0F1822-E7FA-4329-85DF-C301F53C2A18}">
      <text>
        <r>
          <rPr>
            <b/>
            <sz val="9"/>
            <color indexed="81"/>
            <rFont val="ＭＳ Ｐ明朝"/>
            <family val="1"/>
            <charset val="128"/>
          </rPr>
          <t>算定資料の「その他ガス」シートK列の各排出量を入力してください。</t>
        </r>
      </text>
    </comment>
    <comment ref="AC89" authorId="0" shapeId="0" xr:uid="{951C1FE8-BC06-4D51-B5AA-20B0D94F2A40}">
      <text>
        <r>
          <rPr>
            <b/>
            <sz val="9"/>
            <color indexed="81"/>
            <rFont val="ＭＳ Ｐ明朝"/>
            <family val="1"/>
            <charset val="128"/>
          </rPr>
          <t>算定資料の「その他ガス」シートK列の各排出量を入力してください。</t>
        </r>
      </text>
    </comment>
    <comment ref="AG89" authorId="0" shapeId="0" xr:uid="{C69F52B8-182B-4B15-9125-E17BE3E12058}">
      <text>
        <r>
          <rPr>
            <b/>
            <sz val="9"/>
            <color indexed="81"/>
            <rFont val="ＭＳ Ｐ明朝"/>
            <family val="1"/>
            <charset val="128"/>
          </rPr>
          <t>算定資料の「その他ガス」シートK列の各排出量を入力してください。</t>
        </r>
      </text>
    </comment>
    <comment ref="Q90" authorId="0" shapeId="0" xr:uid="{A5AF78EF-E829-4FC2-AD58-4EB6965F1523}">
      <text>
        <r>
          <rPr>
            <b/>
            <sz val="9"/>
            <color indexed="81"/>
            <rFont val="ＭＳ Ｐ明朝"/>
            <family val="1"/>
            <charset val="128"/>
          </rPr>
          <t>算定資料の「その他ガス」シートK列の各排出量を入力してください。</t>
        </r>
      </text>
    </comment>
    <comment ref="U90" authorId="0" shapeId="0" xr:uid="{BF072DAE-F1CE-4FA8-A401-C82DC144D89E}">
      <text>
        <r>
          <rPr>
            <b/>
            <sz val="9"/>
            <color indexed="81"/>
            <rFont val="ＭＳ Ｐ明朝"/>
            <family val="1"/>
            <charset val="128"/>
          </rPr>
          <t>算定資料の「その他ガス」シートK列の各排出量を入力してください。</t>
        </r>
      </text>
    </comment>
    <comment ref="Y90" authorId="0" shapeId="0" xr:uid="{04784BC2-CFA3-4EF9-8CDA-A1A43A6FC95D}">
      <text>
        <r>
          <rPr>
            <b/>
            <sz val="9"/>
            <color indexed="81"/>
            <rFont val="ＭＳ Ｐ明朝"/>
            <family val="1"/>
            <charset val="128"/>
          </rPr>
          <t>算定資料の「その他ガス」シートK列の各排出量を入力してください。</t>
        </r>
      </text>
    </comment>
    <comment ref="AC90" authorId="0" shapeId="0" xr:uid="{56847DCD-623E-40C7-88D3-45A691851A88}">
      <text>
        <r>
          <rPr>
            <b/>
            <sz val="9"/>
            <color indexed="81"/>
            <rFont val="ＭＳ Ｐ明朝"/>
            <family val="1"/>
            <charset val="128"/>
          </rPr>
          <t>算定資料の「その他ガス」シートK列の各排出量を入力してください。</t>
        </r>
      </text>
    </comment>
    <comment ref="AG90" authorId="0" shapeId="0" xr:uid="{78645E78-82E8-4134-8F6B-F8EDFB0AEC68}">
      <text>
        <r>
          <rPr>
            <b/>
            <sz val="9"/>
            <color indexed="81"/>
            <rFont val="ＭＳ Ｐ明朝"/>
            <family val="1"/>
            <charset val="128"/>
          </rPr>
          <t>算定資料の「その他ガス」シートK列の各排出量を入力してください。</t>
        </r>
      </text>
    </comment>
    <comment ref="Q91" authorId="0" shapeId="0" xr:uid="{9CFBFBB2-AB26-4C19-A1AF-A92BE0AC7CEB}">
      <text>
        <r>
          <rPr>
            <b/>
            <sz val="9"/>
            <color indexed="81"/>
            <rFont val="ＭＳ Ｐ明朝"/>
            <family val="1"/>
            <charset val="128"/>
          </rPr>
          <t>算定資料の「その他ガス」シートK列の各排出量を入力してください。</t>
        </r>
      </text>
    </comment>
    <comment ref="U91" authorId="0" shapeId="0" xr:uid="{EA065F15-A606-4A26-8A8A-6012F1D23218}">
      <text>
        <r>
          <rPr>
            <b/>
            <sz val="9"/>
            <color indexed="81"/>
            <rFont val="ＭＳ Ｐ明朝"/>
            <family val="1"/>
            <charset val="128"/>
          </rPr>
          <t>算定資料の「その他ガス」シートK列の各排出量を入力してください。</t>
        </r>
      </text>
    </comment>
    <comment ref="Y91" authorId="0" shapeId="0" xr:uid="{197596AC-1543-43DF-AB2F-EE373FF58D1E}">
      <text>
        <r>
          <rPr>
            <b/>
            <sz val="9"/>
            <color indexed="81"/>
            <rFont val="ＭＳ Ｐ明朝"/>
            <family val="1"/>
            <charset val="128"/>
          </rPr>
          <t>算定資料の「その他ガス」シートK列の各排出量を入力してください。</t>
        </r>
      </text>
    </comment>
    <comment ref="AC91" authorId="0" shapeId="0" xr:uid="{90738DFF-150E-418E-BEF2-729D44A4ED56}">
      <text>
        <r>
          <rPr>
            <b/>
            <sz val="9"/>
            <color indexed="81"/>
            <rFont val="ＭＳ Ｐ明朝"/>
            <family val="1"/>
            <charset val="128"/>
          </rPr>
          <t>算定資料の「その他ガス」シートK列の各排出量を入力してください。</t>
        </r>
      </text>
    </comment>
    <comment ref="AG91" authorId="0" shapeId="0" xr:uid="{F032BF36-AAA5-44BF-979F-5CD55F7A37BD}">
      <text>
        <r>
          <rPr>
            <b/>
            <sz val="9"/>
            <color indexed="81"/>
            <rFont val="ＭＳ Ｐ明朝"/>
            <family val="1"/>
            <charset val="128"/>
          </rPr>
          <t>算定資料の「その他ガス」シートK列の各排出量を入力してください。</t>
        </r>
      </text>
    </comment>
    <comment ref="D103" authorId="0" shapeId="0" xr:uid="{808C6650-09E2-4098-A095-ADFC50344F10}">
      <text>
        <r>
          <rPr>
            <b/>
            <sz val="9"/>
            <color indexed="81"/>
            <rFont val="ＭＳ Ｐ明朝"/>
            <family val="1"/>
            <charset val="128"/>
          </rPr>
          <t>CO2排出量に影響を及ぼす指標を設定してください。</t>
        </r>
      </text>
    </comment>
    <comment ref="M103" authorId="0" shapeId="0" xr:uid="{B6CDB124-0C04-4CAB-A88A-A8D99F2F668B}">
      <text>
        <r>
          <rPr>
            <b/>
            <sz val="9"/>
            <color indexed="81"/>
            <rFont val="ＭＳ Ｐ明朝"/>
            <family val="1"/>
            <charset val="128"/>
          </rPr>
          <t>左の指標の単位を入力してください。</t>
        </r>
      </text>
    </comment>
    <comment ref="L162" authorId="0" shapeId="0" xr:uid="{4816B6E1-A91A-4915-AC62-C9AED9A2BD41}">
      <text>
        <r>
          <rPr>
            <b/>
            <sz val="9"/>
            <color indexed="81"/>
            <rFont val="ＭＳ Ｐ明朝"/>
            <family val="1"/>
            <charset val="128"/>
          </rPr>
          <t>「業務部門」は11から18番台、「産業部門」は31から49番台から選択してください。</t>
        </r>
      </text>
    </comment>
    <comment ref="AH162" authorId="0" shapeId="0" xr:uid="{C3D6945E-06AE-442D-8086-76A88B709EC1}">
      <text>
        <r>
          <rPr>
            <b/>
            <sz val="9"/>
            <color indexed="81"/>
            <rFont val="ＭＳ Ｐ明朝"/>
            <family val="1"/>
            <charset val="128"/>
          </rPr>
          <t>半角英数で入力してください。</t>
        </r>
      </text>
    </comment>
    <comment ref="L163" authorId="0" shapeId="0" xr:uid="{C703D2CC-96E7-47BC-B523-AD4046537D04}">
      <text>
        <r>
          <rPr>
            <b/>
            <sz val="9"/>
            <color indexed="81"/>
            <rFont val="ＭＳ Ｐ明朝"/>
            <family val="1"/>
            <charset val="128"/>
          </rPr>
          <t>「業務部門」は11から18番台、「産業部門」は31から49番台から選択してください。</t>
        </r>
      </text>
    </comment>
    <comment ref="AH163" authorId="0" shapeId="0" xr:uid="{4BB42A67-71DB-4803-8C0D-BEC26B5F1601}">
      <text>
        <r>
          <rPr>
            <b/>
            <sz val="9"/>
            <color indexed="81"/>
            <rFont val="ＭＳ Ｐ明朝"/>
            <family val="1"/>
            <charset val="128"/>
          </rPr>
          <t>半角英数で入力してください。</t>
        </r>
      </text>
    </comment>
    <comment ref="L164" authorId="0" shapeId="0" xr:uid="{79E3BDFB-8FB8-4E6D-A031-4C0E056D8258}">
      <text>
        <r>
          <rPr>
            <b/>
            <sz val="9"/>
            <color indexed="81"/>
            <rFont val="ＭＳ Ｐ明朝"/>
            <family val="1"/>
            <charset val="128"/>
          </rPr>
          <t>「業務部門」は11から18番台、「産業部門」は31から49番台から選択してください。</t>
        </r>
      </text>
    </comment>
    <comment ref="AH164" authorId="0" shapeId="0" xr:uid="{A1FF5DC2-E148-414F-8BCF-961F5DF4BDDD}">
      <text>
        <r>
          <rPr>
            <b/>
            <sz val="9"/>
            <color indexed="81"/>
            <rFont val="ＭＳ Ｐ明朝"/>
            <family val="1"/>
            <charset val="128"/>
          </rPr>
          <t>半角英数で入力してください。</t>
        </r>
      </text>
    </comment>
    <comment ref="L165" authorId="0" shapeId="0" xr:uid="{06532D4A-2A2D-482B-A714-4A3D0CDA8FB6}">
      <text>
        <r>
          <rPr>
            <b/>
            <sz val="9"/>
            <color indexed="81"/>
            <rFont val="ＭＳ Ｐ明朝"/>
            <family val="1"/>
            <charset val="128"/>
          </rPr>
          <t>「業務部門」は11から18番台、「産業部門」は31から49番台から選択してください。</t>
        </r>
      </text>
    </comment>
    <comment ref="AH165" authorId="0" shapeId="0" xr:uid="{6E000F30-F3AB-4A3A-8E64-6284AC3B3AD1}">
      <text>
        <r>
          <rPr>
            <b/>
            <sz val="9"/>
            <color indexed="81"/>
            <rFont val="ＭＳ Ｐ明朝"/>
            <family val="1"/>
            <charset val="128"/>
          </rPr>
          <t>半角英数で入力してください。</t>
        </r>
      </text>
    </comment>
    <comment ref="L166" authorId="0" shapeId="0" xr:uid="{C02D05A4-9472-4AA6-9956-266DADEC27E4}">
      <text>
        <r>
          <rPr>
            <b/>
            <sz val="9"/>
            <color indexed="81"/>
            <rFont val="ＭＳ Ｐ明朝"/>
            <family val="1"/>
            <charset val="128"/>
          </rPr>
          <t>「業務部門」は11から18番台、「産業部門」は31から49番台から選択してください。</t>
        </r>
      </text>
    </comment>
    <comment ref="AH166" authorId="0" shapeId="0" xr:uid="{C948DBF8-66B1-4A6E-A23E-90C156235E97}">
      <text>
        <r>
          <rPr>
            <b/>
            <sz val="9"/>
            <color indexed="81"/>
            <rFont val="ＭＳ Ｐ明朝"/>
            <family val="1"/>
            <charset val="128"/>
          </rPr>
          <t>半角英数で入力してください。</t>
        </r>
      </text>
    </comment>
    <comment ref="L167" authorId="0" shapeId="0" xr:uid="{CD8D996D-10AF-4E23-A8D6-9D4AAB30341B}">
      <text>
        <r>
          <rPr>
            <b/>
            <sz val="9"/>
            <color indexed="81"/>
            <rFont val="ＭＳ Ｐ明朝"/>
            <family val="1"/>
            <charset val="128"/>
          </rPr>
          <t>「業務部門」は11から18番台、「産業部門」は31から49番台から選択してください。</t>
        </r>
      </text>
    </comment>
    <comment ref="AH167" authorId="0" shapeId="0" xr:uid="{90552044-0F8A-49BD-B9A2-63A7BE6087F6}">
      <text>
        <r>
          <rPr>
            <b/>
            <sz val="9"/>
            <color indexed="81"/>
            <rFont val="ＭＳ Ｐ明朝"/>
            <family val="1"/>
            <charset val="128"/>
          </rPr>
          <t>半角英数で入力してください。</t>
        </r>
      </text>
    </comment>
    <comment ref="L168" authorId="0" shapeId="0" xr:uid="{18298776-9D7C-41DC-AC0D-EFE1D2D63D02}">
      <text>
        <r>
          <rPr>
            <b/>
            <sz val="9"/>
            <color indexed="81"/>
            <rFont val="ＭＳ Ｐ明朝"/>
            <family val="1"/>
            <charset val="128"/>
          </rPr>
          <t>「業務部門」は11から18番台、「産業部門」は31から49番台から選択してください。</t>
        </r>
      </text>
    </comment>
    <comment ref="AH168" authorId="0" shapeId="0" xr:uid="{17EB0FEA-1EE1-471E-8D93-A375BE55B61F}">
      <text>
        <r>
          <rPr>
            <b/>
            <sz val="9"/>
            <color indexed="81"/>
            <rFont val="ＭＳ Ｐ明朝"/>
            <family val="1"/>
            <charset val="128"/>
          </rPr>
          <t>半角英数で入力してください。</t>
        </r>
      </text>
    </comment>
    <comment ref="L169" authorId="0" shapeId="0" xr:uid="{49387C6E-40BD-49DA-823E-CFCDDBB4A379}">
      <text>
        <r>
          <rPr>
            <b/>
            <sz val="9"/>
            <color indexed="81"/>
            <rFont val="ＭＳ Ｐ明朝"/>
            <family val="1"/>
            <charset val="128"/>
          </rPr>
          <t>「業務部門」は11から18番台、「産業部門」は31から49番台から選択してください。</t>
        </r>
      </text>
    </comment>
    <comment ref="AH169" authorId="0" shapeId="0" xr:uid="{BB808452-4B7F-4ADC-8DE4-96737C020614}">
      <text>
        <r>
          <rPr>
            <b/>
            <sz val="9"/>
            <color indexed="81"/>
            <rFont val="ＭＳ Ｐ明朝"/>
            <family val="1"/>
            <charset val="128"/>
          </rPr>
          <t>半角英数で入力してください。</t>
        </r>
      </text>
    </comment>
    <comment ref="L170" authorId="0" shapeId="0" xr:uid="{2C57689F-76E5-45F0-99A7-F9BCBCA56FFD}">
      <text>
        <r>
          <rPr>
            <b/>
            <sz val="9"/>
            <color indexed="81"/>
            <rFont val="ＭＳ Ｐ明朝"/>
            <family val="1"/>
            <charset val="128"/>
          </rPr>
          <t>「業務部門」は11から18番台、「産業部門」は31から49番台から選択してください。</t>
        </r>
      </text>
    </comment>
    <comment ref="AH170" authorId="0" shapeId="0" xr:uid="{72EE30A3-151C-4239-BF9B-4B6FBB048100}">
      <text>
        <r>
          <rPr>
            <b/>
            <sz val="9"/>
            <color indexed="81"/>
            <rFont val="ＭＳ Ｐ明朝"/>
            <family val="1"/>
            <charset val="128"/>
          </rPr>
          <t>半角英数で入力してください。</t>
        </r>
      </text>
    </comment>
    <comment ref="L171" authorId="0" shapeId="0" xr:uid="{9CF4B2EC-2983-45DA-A6D9-81F6EA44F618}">
      <text>
        <r>
          <rPr>
            <b/>
            <sz val="9"/>
            <color indexed="81"/>
            <rFont val="ＭＳ Ｐ明朝"/>
            <family val="1"/>
            <charset val="128"/>
          </rPr>
          <t>「業務部門」は11から18番台、「産業部門」は31から49番台から選択してください。</t>
        </r>
      </text>
    </comment>
    <comment ref="AH171" authorId="0" shapeId="0" xr:uid="{0539C45E-58C2-43A0-BA8C-B549ED620A9C}">
      <text>
        <r>
          <rPr>
            <b/>
            <sz val="9"/>
            <color indexed="81"/>
            <rFont val="ＭＳ Ｐ明朝"/>
            <family val="1"/>
            <charset val="128"/>
          </rPr>
          <t>半角英数で入力してください。</t>
        </r>
      </text>
    </comment>
    <comment ref="L172" authorId="0" shapeId="0" xr:uid="{179D15DE-6220-44C3-954B-0A8B97D1C67D}">
      <text>
        <r>
          <rPr>
            <b/>
            <sz val="9"/>
            <color indexed="81"/>
            <rFont val="ＭＳ Ｐ明朝"/>
            <family val="1"/>
            <charset val="128"/>
          </rPr>
          <t>「業務部門」は11から18番台、「産業部門」は31から49番台から選択してください。</t>
        </r>
      </text>
    </comment>
    <comment ref="AH172" authorId="0" shapeId="0" xr:uid="{1023B1EE-636B-4A7C-B33F-4A56CCCCE1F7}">
      <text>
        <r>
          <rPr>
            <b/>
            <sz val="9"/>
            <color indexed="81"/>
            <rFont val="ＭＳ Ｐ明朝"/>
            <family val="1"/>
            <charset val="128"/>
          </rPr>
          <t>半角英数で入力してください。</t>
        </r>
      </text>
    </comment>
    <comment ref="L173" authorId="0" shapeId="0" xr:uid="{F32280F2-3F02-4E27-B9A2-A4F3542CAD2A}">
      <text>
        <r>
          <rPr>
            <b/>
            <sz val="9"/>
            <color indexed="81"/>
            <rFont val="ＭＳ Ｐ明朝"/>
            <family val="1"/>
            <charset val="128"/>
          </rPr>
          <t>「業務部門」は11から18番台、「産業部門」は31から49番台から選択してください。</t>
        </r>
      </text>
    </comment>
    <comment ref="AH173" authorId="0" shapeId="0" xr:uid="{7BE001C8-A9A8-4411-BB24-429F25801C5B}">
      <text>
        <r>
          <rPr>
            <b/>
            <sz val="9"/>
            <color indexed="81"/>
            <rFont val="ＭＳ Ｐ明朝"/>
            <family val="1"/>
            <charset val="128"/>
          </rPr>
          <t>半角英数で入力してください。</t>
        </r>
      </text>
    </comment>
    <comment ref="L174" authorId="0" shapeId="0" xr:uid="{54DBACC6-2337-4DE8-96D3-EAEBD8B139D7}">
      <text>
        <r>
          <rPr>
            <b/>
            <sz val="9"/>
            <color indexed="81"/>
            <rFont val="ＭＳ Ｐ明朝"/>
            <family val="1"/>
            <charset val="128"/>
          </rPr>
          <t>「業務部門」は11から18番台、「産業部門」は31から49番台から選択してください。</t>
        </r>
      </text>
    </comment>
    <comment ref="AH174" authorId="0" shapeId="0" xr:uid="{4D2F0FEF-D0D3-4196-90FB-FE152FDE4432}">
      <text>
        <r>
          <rPr>
            <b/>
            <sz val="9"/>
            <color indexed="81"/>
            <rFont val="ＭＳ Ｐ明朝"/>
            <family val="1"/>
            <charset val="128"/>
          </rPr>
          <t>半角英数で入力してください。</t>
        </r>
      </text>
    </comment>
    <comment ref="L175" authorId="0" shapeId="0" xr:uid="{B68C89F8-EB62-42F7-8DDF-5F5227041867}">
      <text>
        <r>
          <rPr>
            <b/>
            <sz val="9"/>
            <color indexed="81"/>
            <rFont val="ＭＳ Ｐ明朝"/>
            <family val="1"/>
            <charset val="128"/>
          </rPr>
          <t>「業務部門」は11から18番台、「産業部門」は31から49番台から選択してください。</t>
        </r>
      </text>
    </comment>
    <comment ref="AH175" authorId="0" shapeId="0" xr:uid="{B7F9FB39-97DF-47EB-B8F2-63333EB61234}">
      <text>
        <r>
          <rPr>
            <b/>
            <sz val="9"/>
            <color indexed="81"/>
            <rFont val="ＭＳ Ｐ明朝"/>
            <family val="1"/>
            <charset val="128"/>
          </rPr>
          <t>半角英数で入力してください。</t>
        </r>
      </text>
    </comment>
    <comment ref="L176" authorId="0" shapeId="0" xr:uid="{58DF9117-5A8C-42C4-988B-6FF792F6D878}">
      <text>
        <r>
          <rPr>
            <b/>
            <sz val="9"/>
            <color indexed="81"/>
            <rFont val="ＭＳ Ｐ明朝"/>
            <family val="1"/>
            <charset val="128"/>
          </rPr>
          <t>「業務部門」は11から18番台、「産業部門」は31から49番台から選択してください。</t>
        </r>
      </text>
    </comment>
    <comment ref="AH176" authorId="0" shapeId="0" xr:uid="{44E05008-4010-4DE9-9EDA-2A22D8F7109B}">
      <text>
        <r>
          <rPr>
            <b/>
            <sz val="9"/>
            <color indexed="81"/>
            <rFont val="ＭＳ Ｐ明朝"/>
            <family val="1"/>
            <charset val="128"/>
          </rPr>
          <t>半角英数で入力してください。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00000000-0006-0000-0800-000001000000}">
      <text>
        <r>
          <rPr>
            <b/>
            <sz val="9"/>
            <color indexed="81"/>
            <rFont val="ＭＳ Ｐ明朝"/>
            <family val="1"/>
            <charset val="128"/>
          </rPr>
          <t>事業所番号は半角数字６桁で入力してください。</t>
        </r>
      </text>
    </comment>
    <comment ref="E10" authorId="0" shapeId="0" xr:uid="{00000000-0006-0000-0800-000002000000}">
      <text>
        <r>
          <rPr>
            <b/>
            <sz val="9"/>
            <color indexed="81"/>
            <rFont val="ＭＳ Ｐ明朝"/>
            <family val="1"/>
            <charset val="128"/>
          </rPr>
          <t>事業所の種別を選択してください。</t>
        </r>
      </text>
    </comment>
    <comment ref="S14" authorId="0" shapeId="0" xr:uid="{00000000-0006-0000-0800-000003000000}">
      <text>
        <r>
          <rPr>
            <b/>
            <sz val="9"/>
            <color indexed="81"/>
            <rFont val="MS P ゴシック"/>
            <family val="3"/>
            <charset val="128"/>
          </rPr>
          <t>「埼玉県」は入力しないでください。</t>
        </r>
      </text>
    </comment>
    <comment ref="O16" authorId="0" shapeId="0" xr:uid="{00000000-0006-0000-0800-000004000000}">
      <text>
        <r>
          <rPr>
            <b/>
            <sz val="9"/>
            <color indexed="81"/>
            <rFont val="ＭＳ Ｐ明朝"/>
            <family val="1"/>
            <charset val="128"/>
          </rPr>
          <t>産業分類を選択してください。</t>
        </r>
      </text>
    </comment>
    <comment ref="Q42" authorId="0" shapeId="0" xr:uid="{00000000-0006-0000-0800-000005000000}">
      <text>
        <r>
          <rPr>
            <b/>
            <sz val="9"/>
            <color indexed="81"/>
            <rFont val="ＭＳ Ｐ明朝"/>
            <family val="1"/>
            <charset val="128"/>
          </rPr>
          <t>算定資料の「事業所概要_算定体制」シートの使用量(G15セル)を入力してください。</t>
        </r>
      </text>
    </comment>
    <comment ref="U42" authorId="0" shapeId="0" xr:uid="{00000000-0006-0000-0800-000006000000}">
      <text>
        <r>
          <rPr>
            <b/>
            <sz val="9"/>
            <color indexed="81"/>
            <rFont val="ＭＳ Ｐ明朝"/>
            <family val="1"/>
            <charset val="128"/>
          </rPr>
          <t>算定資料の「事業所概要_算定体制」シートの使用量(G15セル)を入力してください。</t>
        </r>
      </text>
    </comment>
    <comment ref="Y42" authorId="0" shapeId="0" xr:uid="{00000000-0006-0000-0800-000007000000}">
      <text>
        <r>
          <rPr>
            <b/>
            <sz val="9"/>
            <color indexed="81"/>
            <rFont val="ＭＳ Ｐ明朝"/>
            <family val="1"/>
            <charset val="128"/>
          </rPr>
          <t>算定資料の「事業所概要_算定体制」シートの使用量(G15セル)を入力してください。</t>
        </r>
      </text>
    </comment>
    <comment ref="AC42" authorId="0" shapeId="0" xr:uid="{00000000-0006-0000-0800-000008000000}">
      <text>
        <r>
          <rPr>
            <b/>
            <sz val="9"/>
            <color indexed="81"/>
            <rFont val="ＭＳ Ｐ明朝"/>
            <family val="1"/>
            <charset val="128"/>
          </rPr>
          <t>算定資料の「事業所概要_算定体制」シートの使用量(G15セル)を入力してください。</t>
        </r>
      </text>
    </comment>
    <comment ref="AG42" authorId="0" shapeId="0" xr:uid="{00000000-0006-0000-0800-000009000000}">
      <text>
        <r>
          <rPr>
            <b/>
            <sz val="9"/>
            <color indexed="81"/>
            <rFont val="ＭＳ Ｐ明朝"/>
            <family val="1"/>
            <charset val="128"/>
          </rPr>
          <t>算定資料の「事業所概要_算定体制」シートの使用量(G15セル)を入力してください。</t>
        </r>
      </text>
    </comment>
    <comment ref="Q43" authorId="0" shapeId="0" xr:uid="{00000000-0006-0000-0800-00000A000000}">
      <text>
        <r>
          <rPr>
            <b/>
            <sz val="9"/>
            <color indexed="81"/>
            <rFont val="ＭＳ Ｐ明朝"/>
            <family val="1"/>
            <charset val="128"/>
          </rPr>
          <t>算定資料の「事業所概要_算定体制」シートの使用量(G16セル)を入力してください。</t>
        </r>
      </text>
    </comment>
    <comment ref="U43" authorId="0" shapeId="0" xr:uid="{00000000-0006-0000-0800-00000B000000}">
      <text>
        <r>
          <rPr>
            <b/>
            <sz val="9"/>
            <color indexed="81"/>
            <rFont val="ＭＳ Ｐ明朝"/>
            <family val="1"/>
            <charset val="128"/>
          </rPr>
          <t>算定資料の「事業所概要_算定体制」シートの使用量(G16セル)を入力してください。</t>
        </r>
      </text>
    </comment>
    <comment ref="Y43" authorId="0" shapeId="0" xr:uid="{00000000-0006-0000-0800-00000C000000}">
      <text>
        <r>
          <rPr>
            <b/>
            <sz val="9"/>
            <color indexed="81"/>
            <rFont val="ＭＳ Ｐ明朝"/>
            <family val="1"/>
            <charset val="128"/>
          </rPr>
          <t>算定資料の「事業所概要_算定体制」シートの使用量(G16セル)を入力してください。</t>
        </r>
      </text>
    </comment>
    <comment ref="AC43" authorId="0" shapeId="0" xr:uid="{00000000-0006-0000-0800-00000D000000}">
      <text>
        <r>
          <rPr>
            <b/>
            <sz val="9"/>
            <color indexed="81"/>
            <rFont val="ＭＳ Ｐ明朝"/>
            <family val="1"/>
            <charset val="128"/>
          </rPr>
          <t>算定資料の「事業所概要_算定体制」シートの使用量(G16セル)を入力してください。</t>
        </r>
      </text>
    </comment>
    <comment ref="AG43" authorId="0" shapeId="0" xr:uid="{00000000-0006-0000-0800-00000E000000}">
      <text>
        <r>
          <rPr>
            <b/>
            <sz val="9"/>
            <color indexed="81"/>
            <rFont val="ＭＳ Ｐ明朝"/>
            <family val="1"/>
            <charset val="128"/>
          </rPr>
          <t>算定資料の「事業所概要_算定体制」シートの使用量(G16セル)を入力してください。</t>
        </r>
      </text>
    </comment>
    <comment ref="Q50" authorId="0" shapeId="0" xr:uid="{00000000-0006-0000-0800-00000F000000}">
      <text>
        <r>
          <rPr>
            <b/>
            <sz val="9"/>
            <color indexed="81"/>
            <rFont val="ＭＳ Ｐ明朝"/>
            <family val="1"/>
            <charset val="128"/>
          </rPr>
          <t>算定資料の「事業所概要_算定体制」シートの排出量(G17セル)を入力してください。</t>
        </r>
      </text>
    </comment>
    <comment ref="U50" authorId="0" shapeId="0" xr:uid="{00000000-0006-0000-0800-000010000000}">
      <text>
        <r>
          <rPr>
            <b/>
            <sz val="9"/>
            <color indexed="81"/>
            <rFont val="ＭＳ Ｐ明朝"/>
            <family val="1"/>
            <charset val="128"/>
          </rPr>
          <t>算定資料の「事業所概要_算定体制」シートの排出量(G17セル)を入力してください。</t>
        </r>
      </text>
    </comment>
    <comment ref="Y50" authorId="0" shapeId="0" xr:uid="{00000000-0006-0000-0800-000011000000}">
      <text>
        <r>
          <rPr>
            <b/>
            <sz val="9"/>
            <color indexed="81"/>
            <rFont val="ＭＳ Ｐ明朝"/>
            <family val="1"/>
            <charset val="128"/>
          </rPr>
          <t>算定資料の「事業所概要_算定体制」シートの排出量(G17セル)を入力してください。</t>
        </r>
      </text>
    </comment>
    <comment ref="AC50" authorId="0" shapeId="0" xr:uid="{00000000-0006-0000-0800-000012000000}">
      <text>
        <r>
          <rPr>
            <b/>
            <sz val="9"/>
            <color indexed="81"/>
            <rFont val="ＭＳ Ｐ明朝"/>
            <family val="1"/>
            <charset val="128"/>
          </rPr>
          <t>算定資料の「事業所概要_算定体制」シートの排出量(G17セル)を入力してください。</t>
        </r>
      </text>
    </comment>
    <comment ref="AG50" authorId="0" shapeId="0" xr:uid="{00000000-0006-0000-0800-000013000000}">
      <text>
        <r>
          <rPr>
            <b/>
            <sz val="9"/>
            <color indexed="81"/>
            <rFont val="ＭＳ Ｐ明朝"/>
            <family val="1"/>
            <charset val="128"/>
          </rPr>
          <t>算定資料の「事業所概要_算定体制」シートの排出量(G17セル)を入力してください。</t>
        </r>
      </text>
    </comment>
    <comment ref="Q52" authorId="0" shapeId="0" xr:uid="{00000000-0006-0000-0800-000014000000}">
      <text>
        <r>
          <rPr>
            <b/>
            <sz val="9"/>
            <color indexed="81"/>
            <rFont val="ＭＳ Ｐ明朝"/>
            <family val="1"/>
            <charset val="128"/>
          </rPr>
          <t>算定資料の「その他ガス」シートK列の各排出量を入力してください。</t>
        </r>
      </text>
    </comment>
    <comment ref="U52" authorId="0" shapeId="0" xr:uid="{3041C824-7AD4-4C0C-9E73-3A7223B38449}">
      <text>
        <r>
          <rPr>
            <b/>
            <sz val="9"/>
            <color indexed="81"/>
            <rFont val="ＭＳ Ｐ明朝"/>
            <family val="1"/>
            <charset val="128"/>
          </rPr>
          <t>算定資料の「その他ガス」シートK列の各排出量を入力してください。</t>
        </r>
      </text>
    </comment>
    <comment ref="Y52" authorId="0" shapeId="0" xr:uid="{30CD43E9-22FA-48C9-A839-68CD65C10644}">
      <text>
        <r>
          <rPr>
            <b/>
            <sz val="9"/>
            <color indexed="81"/>
            <rFont val="ＭＳ Ｐ明朝"/>
            <family val="1"/>
            <charset val="128"/>
          </rPr>
          <t>算定資料の「その他ガス」シートK列の各排出量を入力してください。</t>
        </r>
      </text>
    </comment>
    <comment ref="AC52" authorId="0" shapeId="0" xr:uid="{5B5E7F88-A0CD-405A-AD62-F3D715444B3D}">
      <text>
        <r>
          <rPr>
            <b/>
            <sz val="9"/>
            <color indexed="81"/>
            <rFont val="ＭＳ Ｐ明朝"/>
            <family val="1"/>
            <charset val="128"/>
          </rPr>
          <t>算定資料の「その他ガス」シートK列の各排出量を入力してください。</t>
        </r>
      </text>
    </comment>
    <comment ref="AG52" authorId="0" shapeId="0" xr:uid="{1279AF45-C501-45BD-9C85-2ABBC6C0708A}">
      <text>
        <r>
          <rPr>
            <b/>
            <sz val="9"/>
            <color indexed="81"/>
            <rFont val="ＭＳ Ｐ明朝"/>
            <family val="1"/>
            <charset val="128"/>
          </rPr>
          <t>算定資料の「その他ガス」シートK列の各排出量を入力してください。</t>
        </r>
      </text>
    </comment>
    <comment ref="Q53" authorId="0" shapeId="0" xr:uid="{15A7D872-2B4F-4F1D-9712-B003C625E678}">
      <text>
        <r>
          <rPr>
            <b/>
            <sz val="9"/>
            <color indexed="81"/>
            <rFont val="ＭＳ Ｐ明朝"/>
            <family val="1"/>
            <charset val="128"/>
          </rPr>
          <t>算定資料の「その他ガス」シートK列の各排出量を入力してください。</t>
        </r>
      </text>
    </comment>
    <comment ref="U53" authorId="0" shapeId="0" xr:uid="{C1E7CBE9-2D2F-49E9-A05A-99534BE43646}">
      <text>
        <r>
          <rPr>
            <b/>
            <sz val="9"/>
            <color indexed="81"/>
            <rFont val="ＭＳ Ｐ明朝"/>
            <family val="1"/>
            <charset val="128"/>
          </rPr>
          <t>算定資料の「その他ガス」シートK列の各排出量を入力してください。</t>
        </r>
      </text>
    </comment>
    <comment ref="Y53" authorId="0" shapeId="0" xr:uid="{2E835C77-F924-4DD5-B4AC-63A21FD52E2C}">
      <text>
        <r>
          <rPr>
            <b/>
            <sz val="9"/>
            <color indexed="81"/>
            <rFont val="ＭＳ Ｐ明朝"/>
            <family val="1"/>
            <charset val="128"/>
          </rPr>
          <t>算定資料の「その他ガス」シートK列の各排出量を入力してください。</t>
        </r>
      </text>
    </comment>
    <comment ref="AC53" authorId="0" shapeId="0" xr:uid="{CCD994C3-2B64-4719-ABED-9BF04F098A0C}">
      <text>
        <r>
          <rPr>
            <b/>
            <sz val="9"/>
            <color indexed="81"/>
            <rFont val="ＭＳ Ｐ明朝"/>
            <family val="1"/>
            <charset val="128"/>
          </rPr>
          <t>算定資料の「その他ガス」シートK列の各排出量を入力してください。</t>
        </r>
      </text>
    </comment>
    <comment ref="AG53" authorId="0" shapeId="0" xr:uid="{94BBE2D8-5DE5-4AE1-8450-44DF8435AB1D}">
      <text>
        <r>
          <rPr>
            <b/>
            <sz val="9"/>
            <color indexed="81"/>
            <rFont val="ＭＳ Ｐ明朝"/>
            <family val="1"/>
            <charset val="128"/>
          </rPr>
          <t>算定資料の「その他ガス」シートK列の各排出量を入力してください。</t>
        </r>
      </text>
    </comment>
    <comment ref="Q54" authorId="0" shapeId="0" xr:uid="{4C573817-9DC8-4510-A009-FB28F298BF7B}">
      <text>
        <r>
          <rPr>
            <b/>
            <sz val="9"/>
            <color indexed="81"/>
            <rFont val="ＭＳ Ｐ明朝"/>
            <family val="1"/>
            <charset val="128"/>
          </rPr>
          <t>算定資料の「その他ガス」シートK列の各排出量を入力してください。</t>
        </r>
      </text>
    </comment>
    <comment ref="U54" authorId="0" shapeId="0" xr:uid="{4D19FD18-855F-4897-8323-FD8FD18EECF4}">
      <text>
        <r>
          <rPr>
            <b/>
            <sz val="9"/>
            <color indexed="81"/>
            <rFont val="ＭＳ Ｐ明朝"/>
            <family val="1"/>
            <charset val="128"/>
          </rPr>
          <t>算定資料の「その他ガス」シートK列の各排出量を入力してください。</t>
        </r>
      </text>
    </comment>
    <comment ref="Y54" authorId="0" shapeId="0" xr:uid="{58E04AEE-AB82-4456-8772-07FEBED19786}">
      <text>
        <r>
          <rPr>
            <b/>
            <sz val="9"/>
            <color indexed="81"/>
            <rFont val="ＭＳ Ｐ明朝"/>
            <family val="1"/>
            <charset val="128"/>
          </rPr>
          <t>算定資料の「その他ガス」シートK列の各排出量を入力してください。</t>
        </r>
      </text>
    </comment>
    <comment ref="AC54" authorId="0" shapeId="0" xr:uid="{DE9B4F13-FEA4-42B0-81DE-FFC667408304}">
      <text>
        <r>
          <rPr>
            <b/>
            <sz val="9"/>
            <color indexed="81"/>
            <rFont val="ＭＳ Ｐ明朝"/>
            <family val="1"/>
            <charset val="128"/>
          </rPr>
          <t>算定資料の「その他ガス」シートK列の各排出量を入力してください。</t>
        </r>
      </text>
    </comment>
    <comment ref="AG54" authorId="0" shapeId="0" xr:uid="{E5A787BD-240F-4E1B-A57A-761EDDCA9F32}">
      <text>
        <r>
          <rPr>
            <b/>
            <sz val="9"/>
            <color indexed="81"/>
            <rFont val="ＭＳ Ｐ明朝"/>
            <family val="1"/>
            <charset val="128"/>
          </rPr>
          <t>算定資料の「その他ガス」シートK列の各排出量を入力してください。</t>
        </r>
      </text>
    </comment>
    <comment ref="Q55" authorId="0" shapeId="0" xr:uid="{1294FAB9-51DD-45DB-8D50-7A5A6FF5063A}">
      <text>
        <r>
          <rPr>
            <b/>
            <sz val="9"/>
            <color indexed="81"/>
            <rFont val="ＭＳ Ｐ明朝"/>
            <family val="1"/>
            <charset val="128"/>
          </rPr>
          <t>算定資料の「その他ガス」シートK列の各排出量を入力してください。</t>
        </r>
      </text>
    </comment>
    <comment ref="U55" authorId="0" shapeId="0" xr:uid="{DA0793BD-A853-45C5-B689-FF5587FE9ECF}">
      <text>
        <r>
          <rPr>
            <b/>
            <sz val="9"/>
            <color indexed="81"/>
            <rFont val="ＭＳ Ｐ明朝"/>
            <family val="1"/>
            <charset val="128"/>
          </rPr>
          <t>算定資料の「その他ガス」シートK列の各排出量を入力してください。</t>
        </r>
      </text>
    </comment>
    <comment ref="Y55" authorId="0" shapeId="0" xr:uid="{8C189350-BD63-43CD-ABCF-78F7CFAB8B43}">
      <text>
        <r>
          <rPr>
            <b/>
            <sz val="9"/>
            <color indexed="81"/>
            <rFont val="ＭＳ Ｐ明朝"/>
            <family val="1"/>
            <charset val="128"/>
          </rPr>
          <t>算定資料の「その他ガス」シートK列の各排出量を入力してください。</t>
        </r>
      </text>
    </comment>
    <comment ref="AC55" authorId="0" shapeId="0" xr:uid="{F509C82C-3CB6-412A-81F9-71F8560D05C4}">
      <text>
        <r>
          <rPr>
            <b/>
            <sz val="9"/>
            <color indexed="81"/>
            <rFont val="ＭＳ Ｐ明朝"/>
            <family val="1"/>
            <charset val="128"/>
          </rPr>
          <t>算定資料の「その他ガス」シートK列の各排出量を入力してください。</t>
        </r>
      </text>
    </comment>
    <comment ref="AG55" authorId="0" shapeId="0" xr:uid="{C1E855B6-ED54-4B94-B183-74184413B797}">
      <text>
        <r>
          <rPr>
            <b/>
            <sz val="9"/>
            <color indexed="81"/>
            <rFont val="ＭＳ Ｐ明朝"/>
            <family val="1"/>
            <charset val="128"/>
          </rPr>
          <t>算定資料の「その他ガス」シートK列の各排出量を入力してください。</t>
        </r>
      </text>
    </comment>
    <comment ref="Q56" authorId="0" shapeId="0" xr:uid="{C3543DAC-BD43-4A46-83BF-F9FBE534063C}">
      <text>
        <r>
          <rPr>
            <b/>
            <sz val="9"/>
            <color indexed="81"/>
            <rFont val="ＭＳ Ｐ明朝"/>
            <family val="1"/>
            <charset val="128"/>
          </rPr>
          <t>算定資料の「その他ガス」シートK列の各排出量を入力してください。</t>
        </r>
      </text>
    </comment>
    <comment ref="U56" authorId="0" shapeId="0" xr:uid="{1E0439DF-4DFF-454E-BB77-E3694F40B558}">
      <text>
        <r>
          <rPr>
            <b/>
            <sz val="9"/>
            <color indexed="81"/>
            <rFont val="ＭＳ Ｐ明朝"/>
            <family val="1"/>
            <charset val="128"/>
          </rPr>
          <t>算定資料の「その他ガス」シートK列の各排出量を入力してください。</t>
        </r>
      </text>
    </comment>
    <comment ref="Y56" authorId="0" shapeId="0" xr:uid="{529D6338-6FD2-42AF-8E20-F9D1950B77A2}">
      <text>
        <r>
          <rPr>
            <b/>
            <sz val="9"/>
            <color indexed="81"/>
            <rFont val="ＭＳ Ｐ明朝"/>
            <family val="1"/>
            <charset val="128"/>
          </rPr>
          <t>算定資料の「その他ガス」シートK列の各排出量を入力してください。</t>
        </r>
      </text>
    </comment>
    <comment ref="AC56" authorId="0" shapeId="0" xr:uid="{8557F0F9-62BF-4325-A2EA-78173718707A}">
      <text>
        <r>
          <rPr>
            <b/>
            <sz val="9"/>
            <color indexed="81"/>
            <rFont val="ＭＳ Ｐ明朝"/>
            <family val="1"/>
            <charset val="128"/>
          </rPr>
          <t>算定資料の「その他ガス」シートK列の各排出量を入力してください。</t>
        </r>
      </text>
    </comment>
    <comment ref="AG56" authorId="0" shapeId="0" xr:uid="{0B290C3F-8D85-48A0-83AE-C50B3F53A3B8}">
      <text>
        <r>
          <rPr>
            <b/>
            <sz val="9"/>
            <color indexed="81"/>
            <rFont val="ＭＳ Ｐ明朝"/>
            <family val="1"/>
            <charset val="128"/>
          </rPr>
          <t>算定資料の「その他ガス」シートK列の各排出量を入力してください。</t>
        </r>
      </text>
    </comment>
    <comment ref="Q57" authorId="0" shapeId="0" xr:uid="{5253F501-B120-4F78-8776-A40E0A6664B0}">
      <text>
        <r>
          <rPr>
            <b/>
            <sz val="9"/>
            <color indexed="81"/>
            <rFont val="ＭＳ Ｐ明朝"/>
            <family val="1"/>
            <charset val="128"/>
          </rPr>
          <t>算定資料の「その他ガス」シートK列の各排出量を入力してください。</t>
        </r>
      </text>
    </comment>
    <comment ref="U57" authorId="0" shapeId="0" xr:uid="{67662D54-A81C-4A4E-A883-70937C1DAD15}">
      <text>
        <r>
          <rPr>
            <b/>
            <sz val="9"/>
            <color indexed="81"/>
            <rFont val="ＭＳ Ｐ明朝"/>
            <family val="1"/>
            <charset val="128"/>
          </rPr>
          <t>算定資料の「その他ガス」シートK列の各排出量を入力してください。</t>
        </r>
      </text>
    </comment>
    <comment ref="Y57" authorId="0" shapeId="0" xr:uid="{6A7998B0-46B2-44D7-9D9A-7DBD40D105F3}">
      <text>
        <r>
          <rPr>
            <b/>
            <sz val="9"/>
            <color indexed="81"/>
            <rFont val="ＭＳ Ｐ明朝"/>
            <family val="1"/>
            <charset val="128"/>
          </rPr>
          <t>算定資料の「その他ガス」シートK列の各排出量を入力してください。</t>
        </r>
      </text>
    </comment>
    <comment ref="AC57" authorId="0" shapeId="0" xr:uid="{53FDE016-B338-4C79-887A-67C7848C1D1C}">
      <text>
        <r>
          <rPr>
            <b/>
            <sz val="9"/>
            <color indexed="81"/>
            <rFont val="ＭＳ Ｐ明朝"/>
            <family val="1"/>
            <charset val="128"/>
          </rPr>
          <t>算定資料の「その他ガス」シートK列の各排出量を入力してください。</t>
        </r>
      </text>
    </comment>
    <comment ref="AG57" authorId="0" shapeId="0" xr:uid="{9CA9973B-8E07-47F4-96FF-8E95D9FAC0EF}">
      <text>
        <r>
          <rPr>
            <b/>
            <sz val="9"/>
            <color indexed="81"/>
            <rFont val="ＭＳ Ｐ明朝"/>
            <family val="1"/>
            <charset val="128"/>
          </rPr>
          <t>算定資料の「その他ガス」シートK列の各排出量を入力してください。</t>
        </r>
      </text>
    </comment>
    <comment ref="Q58" authorId="0" shapeId="0" xr:uid="{FA8ACE47-4B22-4B9B-9E38-B199E6E97FEC}">
      <text>
        <r>
          <rPr>
            <b/>
            <sz val="9"/>
            <color indexed="81"/>
            <rFont val="ＭＳ Ｐ明朝"/>
            <family val="1"/>
            <charset val="128"/>
          </rPr>
          <t>算定資料の「その他ガス」シートK列の各排出量を入力してください。</t>
        </r>
      </text>
    </comment>
    <comment ref="U58" authorId="0" shapeId="0" xr:uid="{EBF41465-40AD-40E0-933E-81B9EEE26F66}">
      <text>
        <r>
          <rPr>
            <b/>
            <sz val="9"/>
            <color indexed="81"/>
            <rFont val="ＭＳ Ｐ明朝"/>
            <family val="1"/>
            <charset val="128"/>
          </rPr>
          <t>算定資料の「その他ガス」シートK列の各排出量を入力してください。</t>
        </r>
      </text>
    </comment>
    <comment ref="Y58" authorId="0" shapeId="0" xr:uid="{A9B407C5-FE95-4985-9304-A95D91C4A337}">
      <text>
        <r>
          <rPr>
            <b/>
            <sz val="9"/>
            <color indexed="81"/>
            <rFont val="ＭＳ Ｐ明朝"/>
            <family val="1"/>
            <charset val="128"/>
          </rPr>
          <t>算定資料の「その他ガス」シートK列の各排出量を入力してください。</t>
        </r>
      </text>
    </comment>
    <comment ref="AC58" authorId="0" shapeId="0" xr:uid="{EF466D39-E407-4CFA-A395-83B3F6DC7855}">
      <text>
        <r>
          <rPr>
            <b/>
            <sz val="9"/>
            <color indexed="81"/>
            <rFont val="ＭＳ Ｐ明朝"/>
            <family val="1"/>
            <charset val="128"/>
          </rPr>
          <t>算定資料の「その他ガス」シートK列の各排出量を入力してください。</t>
        </r>
      </text>
    </comment>
    <comment ref="AG58" authorId="0" shapeId="0" xr:uid="{BA5A5884-5BAB-4117-B1FF-7D5A7E0FB193}">
      <text>
        <r>
          <rPr>
            <b/>
            <sz val="9"/>
            <color indexed="81"/>
            <rFont val="ＭＳ Ｐ明朝"/>
            <family val="1"/>
            <charset val="128"/>
          </rPr>
          <t>算定資料の「その他ガス」シートK列の各排出量を入力してください。</t>
        </r>
      </text>
    </comment>
    <comment ref="D69" authorId="0" shapeId="0" xr:uid="{00000000-0006-0000-0800-000037000000}">
      <text>
        <r>
          <rPr>
            <b/>
            <sz val="9"/>
            <color indexed="81"/>
            <rFont val="ＭＳ Ｐ明朝"/>
            <family val="1"/>
            <charset val="128"/>
          </rPr>
          <t>CO2排出量に影響を及ぼす指標を設定してください。</t>
        </r>
      </text>
    </comment>
    <comment ref="M69" authorId="0" shapeId="0" xr:uid="{00000000-0006-0000-0800-000038000000}">
      <text>
        <r>
          <rPr>
            <b/>
            <sz val="9"/>
            <color indexed="81"/>
            <rFont val="ＭＳ Ｐ明朝"/>
            <family val="1"/>
            <charset val="128"/>
          </rPr>
          <t>左の指標の単位を入力してください。</t>
        </r>
      </text>
    </comment>
    <comment ref="P124" authorId="0" shapeId="0" xr:uid="{00000000-0006-0000-0800-000039000000}">
      <text>
        <r>
          <rPr>
            <b/>
            <sz val="9"/>
            <color indexed="81"/>
            <rFont val="ＭＳ Ｐ明朝"/>
            <family val="1"/>
            <charset val="128"/>
          </rPr>
          <t>第４計画期間開始時の基準排出量を入力してください。</t>
        </r>
      </text>
    </comment>
    <comment ref="L129" authorId="0" shapeId="0" xr:uid="{00000000-0006-0000-0800-00003A000000}">
      <text>
        <r>
          <rPr>
            <b/>
            <sz val="9"/>
            <color indexed="81"/>
            <rFont val="MS P ゴシック"/>
            <family val="3"/>
            <charset val="128"/>
          </rPr>
          <t>半角数字で入力してください。</t>
        </r>
      </text>
    </comment>
    <comment ref="L130" authorId="0" shapeId="0" xr:uid="{00000000-0006-0000-0800-00003B000000}">
      <text>
        <r>
          <rPr>
            <b/>
            <sz val="9"/>
            <color indexed="81"/>
            <rFont val="MS P ゴシック"/>
            <family val="3"/>
            <charset val="128"/>
          </rPr>
          <t>半角数字で入力してください。</t>
        </r>
      </text>
    </comment>
    <comment ref="L131" authorId="0" shapeId="0" xr:uid="{00000000-0006-0000-0800-00003C000000}">
      <text>
        <r>
          <rPr>
            <b/>
            <sz val="9"/>
            <color indexed="81"/>
            <rFont val="MS P ゴシック"/>
            <family val="3"/>
            <charset val="128"/>
          </rPr>
          <t>半角数字で入力してください。</t>
        </r>
      </text>
    </comment>
    <comment ref="L132" authorId="0" shapeId="0" xr:uid="{00000000-0006-0000-0800-00003D000000}">
      <text>
        <r>
          <rPr>
            <b/>
            <sz val="9"/>
            <color indexed="81"/>
            <rFont val="MS P ゴシック"/>
            <family val="3"/>
            <charset val="128"/>
          </rPr>
          <t>半角数字で入力してください。</t>
        </r>
      </text>
    </comment>
    <comment ref="L133" authorId="0" shapeId="0" xr:uid="{00000000-0006-0000-0800-00003E000000}">
      <text>
        <r>
          <rPr>
            <b/>
            <sz val="9"/>
            <color indexed="81"/>
            <rFont val="MS P ゴシック"/>
            <family val="3"/>
            <charset val="128"/>
          </rPr>
          <t>半角数字で入力してください。</t>
        </r>
      </text>
    </comment>
    <comment ref="L165" authorId="0" shapeId="0" xr:uid="{00000000-0006-0000-0800-00003F000000}">
      <text>
        <r>
          <rPr>
            <b/>
            <sz val="9"/>
            <color indexed="81"/>
            <rFont val="ＭＳ Ｐ明朝"/>
            <family val="1"/>
            <charset val="128"/>
          </rPr>
          <t>「業務部門」は11から18番台、「産業部門」は31から49番台から選択してください。</t>
        </r>
      </text>
    </comment>
    <comment ref="AH165" authorId="0" shapeId="0" xr:uid="{00000000-0006-0000-0800-000040000000}">
      <text>
        <r>
          <rPr>
            <b/>
            <sz val="9"/>
            <color indexed="81"/>
            <rFont val="ＭＳ Ｐ明朝"/>
            <family val="1"/>
            <charset val="128"/>
          </rPr>
          <t>半角数字で入力してください。</t>
        </r>
      </text>
    </comment>
    <comment ref="L166" authorId="0" shapeId="0" xr:uid="{829ABF48-1FC5-423F-8F0E-1A5D823D4018}">
      <text>
        <r>
          <rPr>
            <b/>
            <sz val="9"/>
            <color indexed="81"/>
            <rFont val="ＭＳ Ｐ明朝"/>
            <family val="1"/>
            <charset val="128"/>
          </rPr>
          <t>「業務部門」は11から18番台、「産業部門」は31から49番台から選択してください。</t>
        </r>
      </text>
    </comment>
    <comment ref="AH166" authorId="0" shapeId="0" xr:uid="{00000000-0006-0000-0800-000042000000}">
      <text>
        <r>
          <rPr>
            <b/>
            <sz val="9"/>
            <color indexed="81"/>
            <rFont val="ＭＳ Ｐ明朝"/>
            <family val="1"/>
            <charset val="128"/>
          </rPr>
          <t>半角数字で入力してください。</t>
        </r>
      </text>
    </comment>
    <comment ref="L167" authorId="0" shapeId="0" xr:uid="{59845717-ABBE-4D98-A2FC-EDA006E58250}">
      <text>
        <r>
          <rPr>
            <b/>
            <sz val="9"/>
            <color indexed="81"/>
            <rFont val="ＭＳ Ｐ明朝"/>
            <family val="1"/>
            <charset val="128"/>
          </rPr>
          <t>「業務部門」は11から18番台、「産業部門」は31から49番台から選択してください。</t>
        </r>
      </text>
    </comment>
    <comment ref="AH167" authorId="0" shapeId="0" xr:uid="{00000000-0006-0000-0800-000044000000}">
      <text>
        <r>
          <rPr>
            <b/>
            <sz val="9"/>
            <color indexed="81"/>
            <rFont val="ＭＳ Ｐ明朝"/>
            <family val="1"/>
            <charset val="128"/>
          </rPr>
          <t>半角数字で入力してください。</t>
        </r>
      </text>
    </comment>
    <comment ref="L168" authorId="0" shapeId="0" xr:uid="{8B3FBEE1-F966-4B0D-ABF2-85DEF559C700}">
      <text>
        <r>
          <rPr>
            <b/>
            <sz val="9"/>
            <color indexed="81"/>
            <rFont val="ＭＳ Ｐ明朝"/>
            <family val="1"/>
            <charset val="128"/>
          </rPr>
          <t>「業務部門」は11から18番台、「産業部門」は31から49番台から選択してください。</t>
        </r>
      </text>
    </comment>
    <comment ref="AH168" authorId="0" shapeId="0" xr:uid="{00000000-0006-0000-0800-000046000000}">
      <text>
        <r>
          <rPr>
            <b/>
            <sz val="9"/>
            <color indexed="81"/>
            <rFont val="ＭＳ Ｐ明朝"/>
            <family val="1"/>
            <charset val="128"/>
          </rPr>
          <t>半角数字で入力してください。</t>
        </r>
      </text>
    </comment>
    <comment ref="L169" authorId="0" shapeId="0" xr:uid="{187F9E61-7126-4C05-9571-803A5C67CDE9}">
      <text>
        <r>
          <rPr>
            <b/>
            <sz val="9"/>
            <color indexed="81"/>
            <rFont val="ＭＳ Ｐ明朝"/>
            <family val="1"/>
            <charset val="128"/>
          </rPr>
          <t>「業務部門」は11から18番台、「産業部門」は31から49番台から選択してください。</t>
        </r>
      </text>
    </comment>
    <comment ref="AH169" authorId="0" shapeId="0" xr:uid="{00000000-0006-0000-0800-000048000000}">
      <text>
        <r>
          <rPr>
            <b/>
            <sz val="9"/>
            <color indexed="81"/>
            <rFont val="ＭＳ Ｐ明朝"/>
            <family val="1"/>
            <charset val="128"/>
          </rPr>
          <t>半角数字で入力してください。</t>
        </r>
      </text>
    </comment>
    <comment ref="L170" authorId="0" shapeId="0" xr:uid="{1A9E167C-46FF-450B-B252-E29848E9AD98}">
      <text>
        <r>
          <rPr>
            <b/>
            <sz val="9"/>
            <color indexed="81"/>
            <rFont val="ＭＳ Ｐ明朝"/>
            <family val="1"/>
            <charset val="128"/>
          </rPr>
          <t>「業務部門」は11から18番台、「産業部門」は31から49番台から選択してください。</t>
        </r>
      </text>
    </comment>
    <comment ref="AH170" authorId="0" shapeId="0" xr:uid="{00000000-0006-0000-0800-00004A000000}">
      <text>
        <r>
          <rPr>
            <b/>
            <sz val="9"/>
            <color indexed="81"/>
            <rFont val="ＭＳ Ｐ明朝"/>
            <family val="1"/>
            <charset val="128"/>
          </rPr>
          <t>半角数字で入力してください。</t>
        </r>
      </text>
    </comment>
    <comment ref="L171" authorId="0" shapeId="0" xr:uid="{BF27FFBF-B407-44C9-A79F-F64C8B96DEF8}">
      <text>
        <r>
          <rPr>
            <b/>
            <sz val="9"/>
            <color indexed="81"/>
            <rFont val="ＭＳ Ｐ明朝"/>
            <family val="1"/>
            <charset val="128"/>
          </rPr>
          <t>「業務部門」は11から18番台、「産業部門」は31から49番台から選択してください。</t>
        </r>
      </text>
    </comment>
    <comment ref="AH171" authorId="0" shapeId="0" xr:uid="{00000000-0006-0000-0800-00004C000000}">
      <text>
        <r>
          <rPr>
            <b/>
            <sz val="9"/>
            <color indexed="81"/>
            <rFont val="ＭＳ Ｐ明朝"/>
            <family val="1"/>
            <charset val="128"/>
          </rPr>
          <t>半角数字で入力してください。</t>
        </r>
      </text>
    </comment>
    <comment ref="L172" authorId="0" shapeId="0" xr:uid="{A4F3EC1C-C12F-48EC-B87D-354AFDC135F2}">
      <text>
        <r>
          <rPr>
            <b/>
            <sz val="9"/>
            <color indexed="81"/>
            <rFont val="ＭＳ Ｐ明朝"/>
            <family val="1"/>
            <charset val="128"/>
          </rPr>
          <t>「業務部門」は11から18番台、「産業部門」は31から49番台から選択してください。</t>
        </r>
      </text>
    </comment>
    <comment ref="AH172" authorId="0" shapeId="0" xr:uid="{00000000-0006-0000-0800-00004E000000}">
      <text>
        <r>
          <rPr>
            <b/>
            <sz val="9"/>
            <color indexed="81"/>
            <rFont val="ＭＳ Ｐ明朝"/>
            <family val="1"/>
            <charset val="128"/>
          </rPr>
          <t>半角数字で入力してください。</t>
        </r>
      </text>
    </comment>
    <comment ref="L173" authorId="0" shapeId="0" xr:uid="{D2114F7A-B50F-4B2D-99AA-69DF8BA0960E}">
      <text>
        <r>
          <rPr>
            <b/>
            <sz val="9"/>
            <color indexed="81"/>
            <rFont val="ＭＳ Ｐ明朝"/>
            <family val="1"/>
            <charset val="128"/>
          </rPr>
          <t>「業務部門」は11から18番台、「産業部門」は31から49番台から選択してください。</t>
        </r>
      </text>
    </comment>
    <comment ref="AH173" authorId="0" shapeId="0" xr:uid="{00000000-0006-0000-0800-000050000000}">
      <text>
        <r>
          <rPr>
            <b/>
            <sz val="9"/>
            <color indexed="81"/>
            <rFont val="ＭＳ Ｐ明朝"/>
            <family val="1"/>
            <charset val="128"/>
          </rPr>
          <t>半角数字で入力してください。</t>
        </r>
      </text>
    </comment>
    <comment ref="L174" authorId="0" shapeId="0" xr:uid="{ED52A72A-DEBE-4B13-8CF8-A2F82226DC07}">
      <text>
        <r>
          <rPr>
            <b/>
            <sz val="9"/>
            <color indexed="81"/>
            <rFont val="ＭＳ Ｐ明朝"/>
            <family val="1"/>
            <charset val="128"/>
          </rPr>
          <t>「業務部門」は11から18番台、「産業部門」は31から49番台から選択してください。</t>
        </r>
      </text>
    </comment>
    <comment ref="AH174" authorId="0" shapeId="0" xr:uid="{00000000-0006-0000-0800-000052000000}">
      <text>
        <r>
          <rPr>
            <b/>
            <sz val="9"/>
            <color indexed="81"/>
            <rFont val="ＭＳ Ｐ明朝"/>
            <family val="1"/>
            <charset val="128"/>
          </rPr>
          <t>半角数字で入力してください。</t>
        </r>
      </text>
    </comment>
    <comment ref="L175" authorId="0" shapeId="0" xr:uid="{40328E2E-15BE-4BF3-9091-7A78F09C7D30}">
      <text>
        <r>
          <rPr>
            <b/>
            <sz val="9"/>
            <color indexed="81"/>
            <rFont val="ＭＳ Ｐ明朝"/>
            <family val="1"/>
            <charset val="128"/>
          </rPr>
          <t>「業務部門」は11から18番台、「産業部門」は31から49番台から選択してください。</t>
        </r>
      </text>
    </comment>
    <comment ref="AH175" authorId="0" shapeId="0" xr:uid="{00000000-0006-0000-0800-000054000000}">
      <text>
        <r>
          <rPr>
            <b/>
            <sz val="9"/>
            <color indexed="81"/>
            <rFont val="ＭＳ Ｐ明朝"/>
            <family val="1"/>
            <charset val="128"/>
          </rPr>
          <t>半角数字で入力してください。</t>
        </r>
      </text>
    </comment>
    <comment ref="L176" authorId="0" shapeId="0" xr:uid="{DE9CF5B9-A947-4BAB-A336-1502E526ACB3}">
      <text>
        <r>
          <rPr>
            <b/>
            <sz val="9"/>
            <color indexed="81"/>
            <rFont val="ＭＳ Ｐ明朝"/>
            <family val="1"/>
            <charset val="128"/>
          </rPr>
          <t>「業務部門」は11から18番台、「産業部門」は31から49番台から選択してください。</t>
        </r>
      </text>
    </comment>
    <comment ref="AH176" authorId="0" shapeId="0" xr:uid="{00000000-0006-0000-0800-000056000000}">
      <text>
        <r>
          <rPr>
            <b/>
            <sz val="9"/>
            <color indexed="81"/>
            <rFont val="ＭＳ Ｐ明朝"/>
            <family val="1"/>
            <charset val="128"/>
          </rPr>
          <t>半角数字で入力してください。</t>
        </r>
      </text>
    </comment>
    <comment ref="L177" authorId="0" shapeId="0" xr:uid="{058BBC7B-EACF-42F4-AFFE-307BA1D5DE0B}">
      <text>
        <r>
          <rPr>
            <b/>
            <sz val="9"/>
            <color indexed="81"/>
            <rFont val="ＭＳ Ｐ明朝"/>
            <family val="1"/>
            <charset val="128"/>
          </rPr>
          <t>「業務部門」は11から18番台、「産業部門」は31から49番台から選択してください。</t>
        </r>
      </text>
    </comment>
    <comment ref="AH177" authorId="0" shapeId="0" xr:uid="{00000000-0006-0000-0800-000058000000}">
      <text>
        <r>
          <rPr>
            <b/>
            <sz val="9"/>
            <color indexed="81"/>
            <rFont val="ＭＳ Ｐ明朝"/>
            <family val="1"/>
            <charset val="128"/>
          </rPr>
          <t>半角数字で入力してください。</t>
        </r>
      </text>
    </comment>
    <comment ref="L178" authorId="0" shapeId="0" xr:uid="{FBEA8B99-57E2-4407-B94A-C51A535C0CDF}">
      <text>
        <r>
          <rPr>
            <b/>
            <sz val="9"/>
            <color indexed="81"/>
            <rFont val="ＭＳ Ｐ明朝"/>
            <family val="1"/>
            <charset val="128"/>
          </rPr>
          <t>「業務部門」は11から18番台、「産業部門」は31から49番台から選択してください。</t>
        </r>
      </text>
    </comment>
    <comment ref="AH178" authorId="0" shapeId="0" xr:uid="{00000000-0006-0000-0800-00005A000000}">
      <text>
        <r>
          <rPr>
            <b/>
            <sz val="9"/>
            <color indexed="81"/>
            <rFont val="ＭＳ Ｐ明朝"/>
            <family val="1"/>
            <charset val="128"/>
          </rPr>
          <t>半角数字で入力してください。</t>
        </r>
      </text>
    </comment>
    <comment ref="L179" authorId="0" shapeId="0" xr:uid="{6E8BC5F3-3383-4B22-9547-97326DE9077A}">
      <text>
        <r>
          <rPr>
            <b/>
            <sz val="9"/>
            <color indexed="81"/>
            <rFont val="ＭＳ Ｐ明朝"/>
            <family val="1"/>
            <charset val="128"/>
          </rPr>
          <t>「業務部門」は11から18番台、「産業部門」は31から49番台から選択してください。</t>
        </r>
      </text>
    </comment>
    <comment ref="AH179" authorId="0" shapeId="0" xr:uid="{00000000-0006-0000-0800-00005C000000}">
      <text>
        <r>
          <rPr>
            <b/>
            <sz val="9"/>
            <color indexed="81"/>
            <rFont val="ＭＳ Ｐ明朝"/>
            <family val="1"/>
            <charset val="128"/>
          </rPr>
          <t>半角数字で入力してください。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BC421478-4B33-45DC-BF5D-910CC37CF7AC}">
      <text>
        <r>
          <rPr>
            <b/>
            <sz val="9"/>
            <color indexed="81"/>
            <rFont val="ＭＳ Ｐ明朝"/>
            <family val="1"/>
            <charset val="128"/>
          </rPr>
          <t>事業所番号は半角数字６桁で入力してください。</t>
        </r>
      </text>
    </comment>
    <comment ref="E10" authorId="0" shapeId="0" xr:uid="{A2C267A9-6511-4FEC-82B8-7ED850A10939}">
      <text>
        <r>
          <rPr>
            <b/>
            <sz val="9"/>
            <color indexed="81"/>
            <rFont val="ＭＳ Ｐ明朝"/>
            <family val="1"/>
            <charset val="128"/>
          </rPr>
          <t>事業所の種別を選択してください。</t>
        </r>
      </text>
    </comment>
    <comment ref="S14" authorId="0" shapeId="0" xr:uid="{D291583D-C2DC-45E1-9D2D-64C46B649B30}">
      <text>
        <r>
          <rPr>
            <b/>
            <sz val="9"/>
            <color indexed="81"/>
            <rFont val="MS P ゴシック"/>
            <family val="3"/>
            <charset val="128"/>
          </rPr>
          <t>「埼玉県」は入力しないでください。</t>
        </r>
      </text>
    </comment>
    <comment ref="O16" authorId="0" shapeId="0" xr:uid="{4FDCDBD8-66A1-4923-930C-53872F173587}">
      <text>
        <r>
          <rPr>
            <b/>
            <sz val="9"/>
            <color indexed="81"/>
            <rFont val="ＭＳ Ｐ明朝"/>
            <family val="1"/>
            <charset val="128"/>
          </rPr>
          <t>産業分類を選択してください。</t>
        </r>
      </text>
    </comment>
    <comment ref="Q42" authorId="0" shapeId="0" xr:uid="{E79371E9-6C9C-48E0-9B40-C9E38B0967D8}">
      <text>
        <r>
          <rPr>
            <b/>
            <sz val="9"/>
            <color indexed="81"/>
            <rFont val="ＭＳ Ｐ明朝"/>
            <family val="1"/>
            <charset val="128"/>
          </rPr>
          <t>算定資料の「事業所概要_算定体制」シートの使用量(G15セル)を入力してください。</t>
        </r>
      </text>
    </comment>
    <comment ref="U42" authorId="0" shapeId="0" xr:uid="{BCAFDE0F-B9B7-4E9A-BB27-4646099EC168}">
      <text>
        <r>
          <rPr>
            <b/>
            <sz val="9"/>
            <color indexed="81"/>
            <rFont val="ＭＳ Ｐ明朝"/>
            <family val="1"/>
            <charset val="128"/>
          </rPr>
          <t>算定資料の「事業所概要_算定体制」シートの使用量(G15セル)を入力してください。</t>
        </r>
      </text>
    </comment>
    <comment ref="Y42" authorId="0" shapeId="0" xr:uid="{BDAF0B63-5688-41E1-B6B4-8A7FE37C9C79}">
      <text>
        <r>
          <rPr>
            <b/>
            <sz val="9"/>
            <color indexed="81"/>
            <rFont val="ＭＳ Ｐ明朝"/>
            <family val="1"/>
            <charset val="128"/>
          </rPr>
          <t>算定資料の「事業所概要_算定体制」シートの使用量(G15セル)を入力してください。</t>
        </r>
      </text>
    </comment>
    <comment ref="AC42" authorId="0" shapeId="0" xr:uid="{37092668-2E7C-4D0B-A63B-9EB1FAD5037F}">
      <text>
        <r>
          <rPr>
            <b/>
            <sz val="9"/>
            <color indexed="81"/>
            <rFont val="ＭＳ Ｐ明朝"/>
            <family val="1"/>
            <charset val="128"/>
          </rPr>
          <t>算定資料の「事業所概要_算定体制」シートの使用量(G15セル)を入力してください。</t>
        </r>
      </text>
    </comment>
    <comment ref="AG42" authorId="0" shapeId="0" xr:uid="{EF3EE78A-9AE7-4F0F-8A8E-F339088051AF}">
      <text>
        <r>
          <rPr>
            <b/>
            <sz val="9"/>
            <color indexed="81"/>
            <rFont val="ＭＳ Ｐ明朝"/>
            <family val="1"/>
            <charset val="128"/>
          </rPr>
          <t>算定資料の「事業所概要_算定体制」シートの使用量(G15セル)を入力してください。</t>
        </r>
      </text>
    </comment>
    <comment ref="Q43" authorId="0" shapeId="0" xr:uid="{09BAF9F1-AC29-46E2-98FC-8B6DB2DB978D}">
      <text>
        <r>
          <rPr>
            <b/>
            <sz val="9"/>
            <color indexed="81"/>
            <rFont val="ＭＳ Ｐ明朝"/>
            <family val="1"/>
            <charset val="128"/>
          </rPr>
          <t>算定資料の「事業所概要_算定体制」シートの使用量(G16セル)を入力してください。</t>
        </r>
      </text>
    </comment>
    <comment ref="U43" authorId="0" shapeId="0" xr:uid="{9E3C95E6-E509-4ED2-8016-7E3175E05AAC}">
      <text>
        <r>
          <rPr>
            <b/>
            <sz val="9"/>
            <color indexed="81"/>
            <rFont val="ＭＳ Ｐ明朝"/>
            <family val="1"/>
            <charset val="128"/>
          </rPr>
          <t>算定資料の「事業所概要_算定体制」シートの使用量(G16セル)を入力してください。</t>
        </r>
      </text>
    </comment>
    <comment ref="Y43" authorId="0" shapeId="0" xr:uid="{86B8CF7A-088C-482C-B62F-A9B693D5D2DE}">
      <text>
        <r>
          <rPr>
            <b/>
            <sz val="9"/>
            <color indexed="81"/>
            <rFont val="ＭＳ Ｐ明朝"/>
            <family val="1"/>
            <charset val="128"/>
          </rPr>
          <t>算定資料の「事業所概要_算定体制」シートの使用量(G16セル)を入力してください。</t>
        </r>
      </text>
    </comment>
    <comment ref="AC43" authorId="0" shapeId="0" xr:uid="{62DEFF1D-CA00-4543-9AC7-01E9C06B1A2C}">
      <text>
        <r>
          <rPr>
            <b/>
            <sz val="9"/>
            <color indexed="81"/>
            <rFont val="ＭＳ Ｐ明朝"/>
            <family val="1"/>
            <charset val="128"/>
          </rPr>
          <t>算定資料の「事業所概要_算定体制」シートの使用量(G16セル)を入力してください。</t>
        </r>
      </text>
    </comment>
    <comment ref="AG43" authorId="0" shapeId="0" xr:uid="{1AC9F495-8E84-467C-947D-7AB998261C76}">
      <text>
        <r>
          <rPr>
            <b/>
            <sz val="9"/>
            <color indexed="81"/>
            <rFont val="ＭＳ Ｐ明朝"/>
            <family val="1"/>
            <charset val="128"/>
          </rPr>
          <t>算定資料の「事業所概要_算定体制」シートの使用量(G16セル)を入力してください。</t>
        </r>
      </text>
    </comment>
    <comment ref="Q50" authorId="0" shapeId="0" xr:uid="{827151E2-31B4-49EF-8F7D-1D97D92F6563}">
      <text>
        <r>
          <rPr>
            <b/>
            <sz val="9"/>
            <color indexed="81"/>
            <rFont val="ＭＳ Ｐ明朝"/>
            <family val="1"/>
            <charset val="128"/>
          </rPr>
          <t>算定資料の「事業所概要_算定体制」シートの排出量(G17セル)を入力してください。</t>
        </r>
      </text>
    </comment>
    <comment ref="U50" authorId="0" shapeId="0" xr:uid="{007D2415-03FB-4328-A4C6-B4EC91DA0D91}">
      <text>
        <r>
          <rPr>
            <b/>
            <sz val="9"/>
            <color indexed="81"/>
            <rFont val="ＭＳ Ｐ明朝"/>
            <family val="1"/>
            <charset val="128"/>
          </rPr>
          <t>算定資料の「事業所概要_算定体制」シートの排出量(G17セル)を入力してください。</t>
        </r>
      </text>
    </comment>
    <comment ref="Y50" authorId="0" shapeId="0" xr:uid="{56062A14-A17F-440F-B103-011595CFBFA5}">
      <text>
        <r>
          <rPr>
            <b/>
            <sz val="9"/>
            <color indexed="81"/>
            <rFont val="ＭＳ Ｐ明朝"/>
            <family val="1"/>
            <charset val="128"/>
          </rPr>
          <t>算定資料の「事業所概要_算定体制」シートの排出量(G17セル)を入力してください。</t>
        </r>
      </text>
    </comment>
    <comment ref="AC50" authorId="0" shapeId="0" xr:uid="{B7D03B13-E8C2-4323-90E7-DEE3A98546A0}">
      <text>
        <r>
          <rPr>
            <b/>
            <sz val="9"/>
            <color indexed="81"/>
            <rFont val="ＭＳ Ｐ明朝"/>
            <family val="1"/>
            <charset val="128"/>
          </rPr>
          <t>算定資料の「事業所概要_算定体制」シートの排出量(G17セル)を入力してください。</t>
        </r>
      </text>
    </comment>
    <comment ref="AG50" authorId="0" shapeId="0" xr:uid="{C3ACCCBA-9E74-4806-BC57-77FB4C03D7F2}">
      <text>
        <r>
          <rPr>
            <b/>
            <sz val="9"/>
            <color indexed="81"/>
            <rFont val="ＭＳ Ｐ明朝"/>
            <family val="1"/>
            <charset val="128"/>
          </rPr>
          <t>算定資料の「事業所概要_算定体制」シートの排出量(G17セル)を入力してください。</t>
        </r>
      </text>
    </comment>
    <comment ref="Q52" authorId="0" shapeId="0" xr:uid="{5802EEF9-3595-486D-956C-5480EBDD5F1A}">
      <text>
        <r>
          <rPr>
            <b/>
            <sz val="9"/>
            <color indexed="81"/>
            <rFont val="ＭＳ Ｐ明朝"/>
            <family val="1"/>
            <charset val="128"/>
          </rPr>
          <t>算定資料の「その他ガス」シートK列の各排出量を入力してください。</t>
        </r>
      </text>
    </comment>
    <comment ref="U52" authorId="0" shapeId="0" xr:uid="{588B354A-2AFA-4B8E-BB7B-340144FEF601}">
      <text>
        <r>
          <rPr>
            <b/>
            <sz val="9"/>
            <color indexed="81"/>
            <rFont val="ＭＳ Ｐ明朝"/>
            <family val="1"/>
            <charset val="128"/>
          </rPr>
          <t>算定資料の「その他ガス」シートK列の各排出量を入力してください。</t>
        </r>
      </text>
    </comment>
    <comment ref="Y52" authorId="0" shapeId="0" xr:uid="{0CD52C69-B89B-4A0B-A50E-3FB91923C6EF}">
      <text>
        <r>
          <rPr>
            <b/>
            <sz val="9"/>
            <color indexed="81"/>
            <rFont val="ＭＳ Ｐ明朝"/>
            <family val="1"/>
            <charset val="128"/>
          </rPr>
          <t>算定資料の「その他ガス」シートK列の各排出量を入力してください。</t>
        </r>
      </text>
    </comment>
    <comment ref="AC52" authorId="0" shapeId="0" xr:uid="{4FF84C93-B0C8-4422-960C-E5E5D8038F3D}">
      <text>
        <r>
          <rPr>
            <b/>
            <sz val="9"/>
            <color indexed="81"/>
            <rFont val="ＭＳ Ｐ明朝"/>
            <family val="1"/>
            <charset val="128"/>
          </rPr>
          <t>算定資料の「その他ガス」シートK列の各排出量を入力してください。</t>
        </r>
      </text>
    </comment>
    <comment ref="AG52" authorId="0" shapeId="0" xr:uid="{265BEBBF-BF83-4502-90B6-C19E4BDCB28C}">
      <text>
        <r>
          <rPr>
            <b/>
            <sz val="9"/>
            <color indexed="81"/>
            <rFont val="ＭＳ Ｐ明朝"/>
            <family val="1"/>
            <charset val="128"/>
          </rPr>
          <t>算定資料の「その他ガス」シートK列の各排出量を入力してください。</t>
        </r>
      </text>
    </comment>
    <comment ref="Q53" authorId="0" shapeId="0" xr:uid="{592D6090-92BE-472D-938A-07066BF850C4}">
      <text>
        <r>
          <rPr>
            <b/>
            <sz val="9"/>
            <color indexed="81"/>
            <rFont val="ＭＳ Ｐ明朝"/>
            <family val="1"/>
            <charset val="128"/>
          </rPr>
          <t>算定資料の「その他ガス」シートK列の各排出量を入力してください。</t>
        </r>
      </text>
    </comment>
    <comment ref="U53" authorId="0" shapeId="0" xr:uid="{AEE9A66D-C54B-4D4A-BB8C-9222BE197DA2}">
      <text>
        <r>
          <rPr>
            <b/>
            <sz val="9"/>
            <color indexed="81"/>
            <rFont val="ＭＳ Ｐ明朝"/>
            <family val="1"/>
            <charset val="128"/>
          </rPr>
          <t>算定資料の「その他ガス」シートK列の各排出量を入力してください。</t>
        </r>
      </text>
    </comment>
    <comment ref="Y53" authorId="0" shapeId="0" xr:uid="{2FBB8446-3AF0-4FE8-828D-50984BF54981}">
      <text>
        <r>
          <rPr>
            <b/>
            <sz val="9"/>
            <color indexed="81"/>
            <rFont val="ＭＳ Ｐ明朝"/>
            <family val="1"/>
            <charset val="128"/>
          </rPr>
          <t>算定資料の「その他ガス」シートK列の各排出量を入力してください。</t>
        </r>
      </text>
    </comment>
    <comment ref="AC53" authorId="0" shapeId="0" xr:uid="{5A3E7E36-16EC-4E90-AEE4-784E4B9266E7}">
      <text>
        <r>
          <rPr>
            <b/>
            <sz val="9"/>
            <color indexed="81"/>
            <rFont val="ＭＳ Ｐ明朝"/>
            <family val="1"/>
            <charset val="128"/>
          </rPr>
          <t>算定資料の「その他ガス」シートK列の各排出量を入力してください。</t>
        </r>
      </text>
    </comment>
    <comment ref="AG53" authorId="0" shapeId="0" xr:uid="{8DFD7BBE-71AB-4A17-8CBE-60D9B4EEE8DC}">
      <text>
        <r>
          <rPr>
            <b/>
            <sz val="9"/>
            <color indexed="81"/>
            <rFont val="ＭＳ Ｐ明朝"/>
            <family val="1"/>
            <charset val="128"/>
          </rPr>
          <t>算定資料の「その他ガス」シートK列の各排出量を入力してください。</t>
        </r>
      </text>
    </comment>
    <comment ref="Q54" authorId="0" shapeId="0" xr:uid="{8D04A21D-F44D-4FC5-B523-A90B46280919}">
      <text>
        <r>
          <rPr>
            <b/>
            <sz val="9"/>
            <color indexed="81"/>
            <rFont val="ＭＳ Ｐ明朝"/>
            <family val="1"/>
            <charset val="128"/>
          </rPr>
          <t>算定資料の「その他ガス」シートK列の各排出量を入力してください。</t>
        </r>
      </text>
    </comment>
    <comment ref="U54" authorId="0" shapeId="0" xr:uid="{1D4C439D-B0C3-4C40-BF80-6D3C6ADB7A2A}">
      <text>
        <r>
          <rPr>
            <b/>
            <sz val="9"/>
            <color indexed="81"/>
            <rFont val="ＭＳ Ｐ明朝"/>
            <family val="1"/>
            <charset val="128"/>
          </rPr>
          <t>算定資料の「その他ガス」シートK列の各排出量を入力してください。</t>
        </r>
      </text>
    </comment>
    <comment ref="Y54" authorId="0" shapeId="0" xr:uid="{F6BD5B91-8600-43C4-BE8E-2DC01A6E3EEC}">
      <text>
        <r>
          <rPr>
            <b/>
            <sz val="9"/>
            <color indexed="81"/>
            <rFont val="ＭＳ Ｐ明朝"/>
            <family val="1"/>
            <charset val="128"/>
          </rPr>
          <t>算定資料の「その他ガス」シートK列の各排出量を入力してください。</t>
        </r>
      </text>
    </comment>
    <comment ref="AC54" authorId="0" shapeId="0" xr:uid="{8AF03889-63D8-4119-8BB4-24AFE8E178DD}">
      <text>
        <r>
          <rPr>
            <b/>
            <sz val="9"/>
            <color indexed="81"/>
            <rFont val="ＭＳ Ｐ明朝"/>
            <family val="1"/>
            <charset val="128"/>
          </rPr>
          <t>算定資料の「その他ガス」シートK列の各排出量を入力してください。</t>
        </r>
      </text>
    </comment>
    <comment ref="AG54" authorId="0" shapeId="0" xr:uid="{889A99A9-2286-4251-B38F-AEB65057DE2F}">
      <text>
        <r>
          <rPr>
            <b/>
            <sz val="9"/>
            <color indexed="81"/>
            <rFont val="ＭＳ Ｐ明朝"/>
            <family val="1"/>
            <charset val="128"/>
          </rPr>
          <t>算定資料の「その他ガス」シートK列の各排出量を入力してください。</t>
        </r>
      </text>
    </comment>
    <comment ref="Q55" authorId="0" shapeId="0" xr:uid="{61E158DF-8C9E-44E7-A28C-B83E36C89210}">
      <text>
        <r>
          <rPr>
            <b/>
            <sz val="9"/>
            <color indexed="81"/>
            <rFont val="ＭＳ Ｐ明朝"/>
            <family val="1"/>
            <charset val="128"/>
          </rPr>
          <t>算定資料の「その他ガス」シートK列の各排出量を入力してください。</t>
        </r>
      </text>
    </comment>
    <comment ref="U55" authorId="0" shapeId="0" xr:uid="{9C087241-9B20-4D5E-B3B7-CBF68DFC8F7B}">
      <text>
        <r>
          <rPr>
            <b/>
            <sz val="9"/>
            <color indexed="81"/>
            <rFont val="ＭＳ Ｐ明朝"/>
            <family val="1"/>
            <charset val="128"/>
          </rPr>
          <t>算定資料の「その他ガス」シートK列の各排出量を入力してください。</t>
        </r>
      </text>
    </comment>
    <comment ref="Y55" authorId="0" shapeId="0" xr:uid="{212179AA-3006-457F-A638-0922058496BE}">
      <text>
        <r>
          <rPr>
            <b/>
            <sz val="9"/>
            <color indexed="81"/>
            <rFont val="ＭＳ Ｐ明朝"/>
            <family val="1"/>
            <charset val="128"/>
          </rPr>
          <t>算定資料の「その他ガス」シートK列の各排出量を入力してください。</t>
        </r>
      </text>
    </comment>
    <comment ref="AC55" authorId="0" shapeId="0" xr:uid="{C11C9A62-9B02-42F6-A048-C4A29BC76766}">
      <text>
        <r>
          <rPr>
            <b/>
            <sz val="9"/>
            <color indexed="81"/>
            <rFont val="ＭＳ Ｐ明朝"/>
            <family val="1"/>
            <charset val="128"/>
          </rPr>
          <t>算定資料の「その他ガス」シートK列の各排出量を入力してください。</t>
        </r>
      </text>
    </comment>
    <comment ref="AG55" authorId="0" shapeId="0" xr:uid="{4635AF28-640E-4171-BBC6-754BC48FF139}">
      <text>
        <r>
          <rPr>
            <b/>
            <sz val="9"/>
            <color indexed="81"/>
            <rFont val="ＭＳ Ｐ明朝"/>
            <family val="1"/>
            <charset val="128"/>
          </rPr>
          <t>算定資料の「その他ガス」シートK列の各排出量を入力してください。</t>
        </r>
      </text>
    </comment>
    <comment ref="Q56" authorId="0" shapeId="0" xr:uid="{FCE26E69-813D-4884-92A6-7968A6DDD181}">
      <text>
        <r>
          <rPr>
            <b/>
            <sz val="9"/>
            <color indexed="81"/>
            <rFont val="ＭＳ Ｐ明朝"/>
            <family val="1"/>
            <charset val="128"/>
          </rPr>
          <t>算定資料の「その他ガス」シートK列の各排出量を入力してください。</t>
        </r>
      </text>
    </comment>
    <comment ref="U56" authorId="0" shapeId="0" xr:uid="{D7AB7E11-EFE7-4351-9112-4674B4916F56}">
      <text>
        <r>
          <rPr>
            <b/>
            <sz val="9"/>
            <color indexed="81"/>
            <rFont val="ＭＳ Ｐ明朝"/>
            <family val="1"/>
            <charset val="128"/>
          </rPr>
          <t>算定資料の「その他ガス」シートK列の各排出量を入力してください。</t>
        </r>
      </text>
    </comment>
    <comment ref="Y56" authorId="0" shapeId="0" xr:uid="{E0509500-98F9-4189-9F9C-3DF787E154E7}">
      <text>
        <r>
          <rPr>
            <b/>
            <sz val="9"/>
            <color indexed="81"/>
            <rFont val="ＭＳ Ｐ明朝"/>
            <family val="1"/>
            <charset val="128"/>
          </rPr>
          <t>算定資料の「その他ガス」シートK列の各排出量を入力してください。</t>
        </r>
      </text>
    </comment>
    <comment ref="AC56" authorId="0" shapeId="0" xr:uid="{6E65C969-37F1-4F79-9FE2-B339A2BB8F38}">
      <text>
        <r>
          <rPr>
            <b/>
            <sz val="9"/>
            <color indexed="81"/>
            <rFont val="ＭＳ Ｐ明朝"/>
            <family val="1"/>
            <charset val="128"/>
          </rPr>
          <t>算定資料の「その他ガス」シートK列の各排出量を入力してください。</t>
        </r>
      </text>
    </comment>
    <comment ref="AG56" authorId="0" shapeId="0" xr:uid="{D9AE4E52-F974-4A02-863C-6B087D803145}">
      <text>
        <r>
          <rPr>
            <b/>
            <sz val="9"/>
            <color indexed="81"/>
            <rFont val="ＭＳ Ｐ明朝"/>
            <family val="1"/>
            <charset val="128"/>
          </rPr>
          <t>算定資料の「その他ガス」シートK列の各排出量を入力してください。</t>
        </r>
      </text>
    </comment>
    <comment ref="Q57" authorId="0" shapeId="0" xr:uid="{ACE5FD6A-28C8-47A7-B387-6A27ECA02EB4}">
      <text>
        <r>
          <rPr>
            <b/>
            <sz val="9"/>
            <color indexed="81"/>
            <rFont val="ＭＳ Ｐ明朝"/>
            <family val="1"/>
            <charset val="128"/>
          </rPr>
          <t>算定資料の「その他ガス」シートK列の各排出量を入力してください。</t>
        </r>
      </text>
    </comment>
    <comment ref="U57" authorId="0" shapeId="0" xr:uid="{24C5CA34-0336-4EF8-AC89-F02433251B60}">
      <text>
        <r>
          <rPr>
            <b/>
            <sz val="9"/>
            <color indexed="81"/>
            <rFont val="ＭＳ Ｐ明朝"/>
            <family val="1"/>
            <charset val="128"/>
          </rPr>
          <t>算定資料の「その他ガス」シートK列の各排出量を入力してください。</t>
        </r>
      </text>
    </comment>
    <comment ref="Y57" authorId="0" shapeId="0" xr:uid="{C219A4F6-565F-477F-A146-2FCF98BAA940}">
      <text>
        <r>
          <rPr>
            <b/>
            <sz val="9"/>
            <color indexed="81"/>
            <rFont val="ＭＳ Ｐ明朝"/>
            <family val="1"/>
            <charset val="128"/>
          </rPr>
          <t>算定資料の「その他ガス」シートK列の各排出量を入力してください。</t>
        </r>
      </text>
    </comment>
    <comment ref="AC57" authorId="0" shapeId="0" xr:uid="{FD810990-DA97-49EF-BC5B-8A433BFDBBFC}">
      <text>
        <r>
          <rPr>
            <b/>
            <sz val="9"/>
            <color indexed="81"/>
            <rFont val="ＭＳ Ｐ明朝"/>
            <family val="1"/>
            <charset val="128"/>
          </rPr>
          <t>算定資料の「その他ガス」シートK列の各排出量を入力してください。</t>
        </r>
      </text>
    </comment>
    <comment ref="AG57" authorId="0" shapeId="0" xr:uid="{C6E38339-B26C-4F28-A9B7-7F99D656A72D}">
      <text>
        <r>
          <rPr>
            <b/>
            <sz val="9"/>
            <color indexed="81"/>
            <rFont val="ＭＳ Ｐ明朝"/>
            <family val="1"/>
            <charset val="128"/>
          </rPr>
          <t>算定資料の「その他ガス」シートK列の各排出量を入力してください。</t>
        </r>
      </text>
    </comment>
    <comment ref="Q58" authorId="0" shapeId="0" xr:uid="{B3FA4F33-C1CD-4A67-AF2D-88A452783BB8}">
      <text>
        <r>
          <rPr>
            <b/>
            <sz val="9"/>
            <color indexed="81"/>
            <rFont val="ＭＳ Ｐ明朝"/>
            <family val="1"/>
            <charset val="128"/>
          </rPr>
          <t>算定資料の「その他ガス」シートK列の各排出量を入力してください。</t>
        </r>
      </text>
    </comment>
    <comment ref="U58" authorId="0" shapeId="0" xr:uid="{ED165B62-4E92-49B3-9343-2B11862F5BF2}">
      <text>
        <r>
          <rPr>
            <b/>
            <sz val="9"/>
            <color indexed="81"/>
            <rFont val="ＭＳ Ｐ明朝"/>
            <family val="1"/>
            <charset val="128"/>
          </rPr>
          <t>算定資料の「その他ガス」シートK列の各排出量を入力してください。</t>
        </r>
      </text>
    </comment>
    <comment ref="Y58" authorId="0" shapeId="0" xr:uid="{D195BB3D-84C3-4365-91A3-947F0CA11A93}">
      <text>
        <r>
          <rPr>
            <b/>
            <sz val="9"/>
            <color indexed="81"/>
            <rFont val="ＭＳ Ｐ明朝"/>
            <family val="1"/>
            <charset val="128"/>
          </rPr>
          <t>算定資料の「その他ガス」シートK列の各排出量を入力してください。</t>
        </r>
      </text>
    </comment>
    <comment ref="AC58" authorId="0" shapeId="0" xr:uid="{E9858F6E-68FC-4A2C-94B8-B9F43C1C2085}">
      <text>
        <r>
          <rPr>
            <b/>
            <sz val="9"/>
            <color indexed="81"/>
            <rFont val="ＭＳ Ｐ明朝"/>
            <family val="1"/>
            <charset val="128"/>
          </rPr>
          <t>算定資料の「その他ガス」シートK列の各排出量を入力してください。</t>
        </r>
      </text>
    </comment>
    <comment ref="AG58" authorId="0" shapeId="0" xr:uid="{3B15C779-631A-401D-B966-CA57CDC46E35}">
      <text>
        <r>
          <rPr>
            <b/>
            <sz val="9"/>
            <color indexed="81"/>
            <rFont val="ＭＳ Ｐ明朝"/>
            <family val="1"/>
            <charset val="128"/>
          </rPr>
          <t>算定資料の「その他ガス」シートK列の各排出量を入力してください。</t>
        </r>
      </text>
    </comment>
    <comment ref="D69" authorId="0" shapeId="0" xr:uid="{EFCD939A-E952-4F25-84E3-36E7E75AA6FE}">
      <text>
        <r>
          <rPr>
            <b/>
            <sz val="9"/>
            <color indexed="81"/>
            <rFont val="ＭＳ Ｐ明朝"/>
            <family val="1"/>
            <charset val="128"/>
          </rPr>
          <t>CO2排出量に影響を及ぼす指標を設定してください。</t>
        </r>
      </text>
    </comment>
    <comment ref="M69" authorId="0" shapeId="0" xr:uid="{7C32F9C7-C3F2-48E1-8FAF-2873FA078FAC}">
      <text>
        <r>
          <rPr>
            <b/>
            <sz val="9"/>
            <color indexed="81"/>
            <rFont val="ＭＳ Ｐ明朝"/>
            <family val="1"/>
            <charset val="128"/>
          </rPr>
          <t>左の指標の単位を入力してください。</t>
        </r>
      </text>
    </comment>
    <comment ref="P124" authorId="0" shapeId="0" xr:uid="{E1DE9D52-2FE0-41DB-B117-0ABFACEA28BE}">
      <text>
        <r>
          <rPr>
            <b/>
            <sz val="9"/>
            <color indexed="81"/>
            <rFont val="ＭＳ Ｐ明朝"/>
            <family val="1"/>
            <charset val="128"/>
          </rPr>
          <t>第４計画期間開始時の基準排出量を入力してください。</t>
        </r>
      </text>
    </comment>
    <comment ref="L129" authorId="0" shapeId="0" xr:uid="{377DAEBE-D3F9-4411-8731-9A8AA1DE6256}">
      <text>
        <r>
          <rPr>
            <b/>
            <sz val="9"/>
            <color indexed="81"/>
            <rFont val="MS P ゴシック"/>
            <family val="3"/>
            <charset val="128"/>
          </rPr>
          <t>半角数字で入力してください。</t>
        </r>
      </text>
    </comment>
    <comment ref="L130" authorId="0" shapeId="0" xr:uid="{F32AB491-DC2D-4791-B1F7-FE092F985CAD}">
      <text>
        <r>
          <rPr>
            <b/>
            <sz val="9"/>
            <color indexed="81"/>
            <rFont val="MS P ゴシック"/>
            <family val="3"/>
            <charset val="128"/>
          </rPr>
          <t>半角数字で入力してください。</t>
        </r>
      </text>
    </comment>
    <comment ref="L131" authorId="0" shapeId="0" xr:uid="{02DCF378-7C44-4E3F-9AD9-9D3A375DF9E8}">
      <text>
        <r>
          <rPr>
            <b/>
            <sz val="9"/>
            <color indexed="81"/>
            <rFont val="MS P ゴシック"/>
            <family val="3"/>
            <charset val="128"/>
          </rPr>
          <t>半角数字で入力してください。</t>
        </r>
      </text>
    </comment>
    <comment ref="L132" authorId="0" shapeId="0" xr:uid="{7350B5E4-8102-4747-BC2E-4AE3DF762571}">
      <text>
        <r>
          <rPr>
            <b/>
            <sz val="9"/>
            <color indexed="81"/>
            <rFont val="MS P ゴシック"/>
            <family val="3"/>
            <charset val="128"/>
          </rPr>
          <t>半角数字で入力してください。</t>
        </r>
      </text>
    </comment>
    <comment ref="L133" authorId="0" shapeId="0" xr:uid="{6839ECAE-43FA-48B4-AC8B-7A6D7981A507}">
      <text>
        <r>
          <rPr>
            <b/>
            <sz val="9"/>
            <color indexed="81"/>
            <rFont val="MS P ゴシック"/>
            <family val="3"/>
            <charset val="128"/>
          </rPr>
          <t>半角数字で入力してください。</t>
        </r>
      </text>
    </comment>
    <comment ref="L165" authorId="0" shapeId="0" xr:uid="{B94B1FBC-0D06-4042-BCF6-03B95D94FF34}">
      <text>
        <r>
          <rPr>
            <b/>
            <sz val="9"/>
            <color indexed="81"/>
            <rFont val="ＭＳ Ｐ明朝"/>
            <family val="1"/>
            <charset val="128"/>
          </rPr>
          <t>「業務部門」は11から18番台、「産業部門」は31から49番台から選択してください。</t>
        </r>
      </text>
    </comment>
    <comment ref="AH165" authorId="0" shapeId="0" xr:uid="{A181B9F8-4137-424C-8C81-E8809D876501}">
      <text>
        <r>
          <rPr>
            <b/>
            <sz val="9"/>
            <color indexed="81"/>
            <rFont val="ＭＳ Ｐ明朝"/>
            <family val="1"/>
            <charset val="128"/>
          </rPr>
          <t>半角数字で入力してください。</t>
        </r>
      </text>
    </comment>
    <comment ref="L166" authorId="0" shapeId="0" xr:uid="{1A04167E-5AA1-4593-9006-4C52228859D7}">
      <text>
        <r>
          <rPr>
            <b/>
            <sz val="9"/>
            <color indexed="81"/>
            <rFont val="ＭＳ Ｐ明朝"/>
            <family val="1"/>
            <charset val="128"/>
          </rPr>
          <t>「業務部門」は11から18番台、「産業部門」は31から49番台から選択してください。</t>
        </r>
      </text>
    </comment>
    <comment ref="AH166" authorId="0" shapeId="0" xr:uid="{8F138D3C-A013-4988-BFA6-CFE2A4D402DB}">
      <text>
        <r>
          <rPr>
            <b/>
            <sz val="9"/>
            <color indexed="81"/>
            <rFont val="ＭＳ Ｐ明朝"/>
            <family val="1"/>
            <charset val="128"/>
          </rPr>
          <t>半角数字で入力してください。</t>
        </r>
      </text>
    </comment>
    <comment ref="L167" authorId="0" shapeId="0" xr:uid="{D2263E74-E9BA-467C-9F41-66F9F22BB2E5}">
      <text>
        <r>
          <rPr>
            <b/>
            <sz val="9"/>
            <color indexed="81"/>
            <rFont val="ＭＳ Ｐ明朝"/>
            <family val="1"/>
            <charset val="128"/>
          </rPr>
          <t>「業務部門」は11から18番台、「産業部門」は31から49番台から選択してください。</t>
        </r>
      </text>
    </comment>
    <comment ref="AH167" authorId="0" shapeId="0" xr:uid="{2C4190E6-33AD-4BE8-9B13-3B44DD5825EC}">
      <text>
        <r>
          <rPr>
            <b/>
            <sz val="9"/>
            <color indexed="81"/>
            <rFont val="ＭＳ Ｐ明朝"/>
            <family val="1"/>
            <charset val="128"/>
          </rPr>
          <t>半角数字で入力してください。</t>
        </r>
      </text>
    </comment>
    <comment ref="L168" authorId="0" shapeId="0" xr:uid="{9390F716-BE5F-494E-B69C-F086EAF4B94D}">
      <text>
        <r>
          <rPr>
            <b/>
            <sz val="9"/>
            <color indexed="81"/>
            <rFont val="ＭＳ Ｐ明朝"/>
            <family val="1"/>
            <charset val="128"/>
          </rPr>
          <t>「業務部門」は11から18番台、「産業部門」は31から49番台から選択してください。</t>
        </r>
      </text>
    </comment>
    <comment ref="AH168" authorId="0" shapeId="0" xr:uid="{0B10D50D-979D-46FC-8E95-310BA4605065}">
      <text>
        <r>
          <rPr>
            <b/>
            <sz val="9"/>
            <color indexed="81"/>
            <rFont val="ＭＳ Ｐ明朝"/>
            <family val="1"/>
            <charset val="128"/>
          </rPr>
          <t>半角数字で入力してください。</t>
        </r>
      </text>
    </comment>
    <comment ref="L169" authorId="0" shapeId="0" xr:uid="{FB778256-C809-42DB-8EFE-86C8118FECC1}">
      <text>
        <r>
          <rPr>
            <b/>
            <sz val="9"/>
            <color indexed="81"/>
            <rFont val="ＭＳ Ｐ明朝"/>
            <family val="1"/>
            <charset val="128"/>
          </rPr>
          <t>「業務部門」は11から18番台、「産業部門」は31から49番台から選択してください。</t>
        </r>
      </text>
    </comment>
    <comment ref="AH169" authorId="0" shapeId="0" xr:uid="{29BC3284-44EA-482E-981E-5CCDC46E21FC}">
      <text>
        <r>
          <rPr>
            <b/>
            <sz val="9"/>
            <color indexed="81"/>
            <rFont val="ＭＳ Ｐ明朝"/>
            <family val="1"/>
            <charset val="128"/>
          </rPr>
          <t>半角数字で入力してください。</t>
        </r>
      </text>
    </comment>
    <comment ref="L170" authorId="0" shapeId="0" xr:uid="{0917471A-E4BB-427D-A9BD-C4845C86DD7F}">
      <text>
        <r>
          <rPr>
            <b/>
            <sz val="9"/>
            <color indexed="81"/>
            <rFont val="ＭＳ Ｐ明朝"/>
            <family val="1"/>
            <charset val="128"/>
          </rPr>
          <t>「業務部門」は11から18番台、「産業部門」は31から49番台から選択してください。</t>
        </r>
      </text>
    </comment>
    <comment ref="AH170" authorId="0" shapeId="0" xr:uid="{D9EBC19B-CE37-40C2-AECB-A4F8FCFC2A48}">
      <text>
        <r>
          <rPr>
            <b/>
            <sz val="9"/>
            <color indexed="81"/>
            <rFont val="ＭＳ Ｐ明朝"/>
            <family val="1"/>
            <charset val="128"/>
          </rPr>
          <t>半角数字で入力してください。</t>
        </r>
      </text>
    </comment>
    <comment ref="L171" authorId="0" shapeId="0" xr:uid="{304044E5-E3AB-4281-A40A-AD4B9D7C50D4}">
      <text>
        <r>
          <rPr>
            <b/>
            <sz val="9"/>
            <color indexed="81"/>
            <rFont val="ＭＳ Ｐ明朝"/>
            <family val="1"/>
            <charset val="128"/>
          </rPr>
          <t>「業務部門」は11から18番台、「産業部門」は31から49番台から選択してください。</t>
        </r>
      </text>
    </comment>
    <comment ref="AH171" authorId="0" shapeId="0" xr:uid="{C1A73643-DA79-4EEB-8530-2937508A5205}">
      <text>
        <r>
          <rPr>
            <b/>
            <sz val="9"/>
            <color indexed="81"/>
            <rFont val="ＭＳ Ｐ明朝"/>
            <family val="1"/>
            <charset val="128"/>
          </rPr>
          <t>半角数字で入力してください。</t>
        </r>
      </text>
    </comment>
    <comment ref="L172" authorId="0" shapeId="0" xr:uid="{72DD7FA2-0158-4F27-B689-CBFC5C8A32CE}">
      <text>
        <r>
          <rPr>
            <b/>
            <sz val="9"/>
            <color indexed="81"/>
            <rFont val="ＭＳ Ｐ明朝"/>
            <family val="1"/>
            <charset val="128"/>
          </rPr>
          <t>「業務部門」は11から18番台、「産業部門」は31から49番台から選択してください。</t>
        </r>
      </text>
    </comment>
    <comment ref="AH172" authorId="0" shapeId="0" xr:uid="{86F0D3BD-24E1-4144-B03F-6E899E5C0AA5}">
      <text>
        <r>
          <rPr>
            <b/>
            <sz val="9"/>
            <color indexed="81"/>
            <rFont val="ＭＳ Ｐ明朝"/>
            <family val="1"/>
            <charset val="128"/>
          </rPr>
          <t>半角数字で入力してください。</t>
        </r>
      </text>
    </comment>
    <comment ref="L173" authorId="0" shapeId="0" xr:uid="{DDAB4695-0216-428F-AF58-42BE5D18CC21}">
      <text>
        <r>
          <rPr>
            <b/>
            <sz val="9"/>
            <color indexed="81"/>
            <rFont val="ＭＳ Ｐ明朝"/>
            <family val="1"/>
            <charset val="128"/>
          </rPr>
          <t>「業務部門」は11から18番台、「産業部門」は31から49番台から選択してください。</t>
        </r>
      </text>
    </comment>
    <comment ref="AH173" authorId="0" shapeId="0" xr:uid="{4BA24089-9C96-4E33-A6C0-848500FF9F35}">
      <text>
        <r>
          <rPr>
            <b/>
            <sz val="9"/>
            <color indexed="81"/>
            <rFont val="ＭＳ Ｐ明朝"/>
            <family val="1"/>
            <charset val="128"/>
          </rPr>
          <t>半角数字で入力してください。</t>
        </r>
      </text>
    </comment>
    <comment ref="L174" authorId="0" shapeId="0" xr:uid="{32C08EAC-C0F4-4525-B1F8-EB468271E11E}">
      <text>
        <r>
          <rPr>
            <b/>
            <sz val="9"/>
            <color indexed="81"/>
            <rFont val="ＭＳ Ｐ明朝"/>
            <family val="1"/>
            <charset val="128"/>
          </rPr>
          <t>「業務部門」は11から18番台、「産業部門」は31から49番台から選択してください。</t>
        </r>
      </text>
    </comment>
    <comment ref="AH174" authorId="0" shapeId="0" xr:uid="{9859FAD4-6BE5-4ABE-82B6-838FBCF00AC5}">
      <text>
        <r>
          <rPr>
            <b/>
            <sz val="9"/>
            <color indexed="81"/>
            <rFont val="ＭＳ Ｐ明朝"/>
            <family val="1"/>
            <charset val="128"/>
          </rPr>
          <t>半角数字で入力してください。</t>
        </r>
      </text>
    </comment>
    <comment ref="L175" authorId="0" shapeId="0" xr:uid="{1B02C9A4-6B0F-454E-9D15-CFD99F65B751}">
      <text>
        <r>
          <rPr>
            <b/>
            <sz val="9"/>
            <color indexed="81"/>
            <rFont val="ＭＳ Ｐ明朝"/>
            <family val="1"/>
            <charset val="128"/>
          </rPr>
          <t>「業務部門」は11から18番台、「産業部門」は31から49番台から選択してください。</t>
        </r>
      </text>
    </comment>
    <comment ref="AH175" authorId="0" shapeId="0" xr:uid="{DC9541AA-CC12-4EE7-BAF0-204005393309}">
      <text>
        <r>
          <rPr>
            <b/>
            <sz val="9"/>
            <color indexed="81"/>
            <rFont val="ＭＳ Ｐ明朝"/>
            <family val="1"/>
            <charset val="128"/>
          </rPr>
          <t>半角数字で入力してください。</t>
        </r>
      </text>
    </comment>
    <comment ref="L176" authorId="0" shapeId="0" xr:uid="{116FEC47-3D0A-441B-9115-208BE5F6DE1E}">
      <text>
        <r>
          <rPr>
            <b/>
            <sz val="9"/>
            <color indexed="81"/>
            <rFont val="ＭＳ Ｐ明朝"/>
            <family val="1"/>
            <charset val="128"/>
          </rPr>
          <t>「業務部門」は11から18番台、「産業部門」は31から49番台から選択してください。</t>
        </r>
      </text>
    </comment>
    <comment ref="AH176" authorId="0" shapeId="0" xr:uid="{F008D04F-BEF8-46BD-9A25-0BBDDA4B8731}">
      <text>
        <r>
          <rPr>
            <b/>
            <sz val="9"/>
            <color indexed="81"/>
            <rFont val="ＭＳ Ｐ明朝"/>
            <family val="1"/>
            <charset val="128"/>
          </rPr>
          <t>半角数字で入力してください。</t>
        </r>
      </text>
    </comment>
    <comment ref="L177" authorId="0" shapeId="0" xr:uid="{C1C4EF96-C197-4CDB-87E1-4A949744E180}">
      <text>
        <r>
          <rPr>
            <b/>
            <sz val="9"/>
            <color indexed="81"/>
            <rFont val="ＭＳ Ｐ明朝"/>
            <family val="1"/>
            <charset val="128"/>
          </rPr>
          <t>「業務部門」は11から18番台、「産業部門」は31から49番台から選択してください。</t>
        </r>
      </text>
    </comment>
    <comment ref="AH177" authorId="0" shapeId="0" xr:uid="{EBF92183-504F-4EFE-8C0C-84F1F057A7CA}">
      <text>
        <r>
          <rPr>
            <b/>
            <sz val="9"/>
            <color indexed="81"/>
            <rFont val="ＭＳ Ｐ明朝"/>
            <family val="1"/>
            <charset val="128"/>
          </rPr>
          <t>半角数字で入力してください。</t>
        </r>
      </text>
    </comment>
    <comment ref="L178" authorId="0" shapeId="0" xr:uid="{81586517-0A19-4F69-BBA3-4092F46F0398}">
      <text>
        <r>
          <rPr>
            <b/>
            <sz val="9"/>
            <color indexed="81"/>
            <rFont val="ＭＳ Ｐ明朝"/>
            <family val="1"/>
            <charset val="128"/>
          </rPr>
          <t>「業務部門」は11から18番台、「産業部門」は31から49番台から選択してください。</t>
        </r>
      </text>
    </comment>
    <comment ref="AH178" authorId="0" shapeId="0" xr:uid="{50715256-BE7E-4B55-861D-C1974413009C}">
      <text>
        <r>
          <rPr>
            <b/>
            <sz val="9"/>
            <color indexed="81"/>
            <rFont val="ＭＳ Ｐ明朝"/>
            <family val="1"/>
            <charset val="128"/>
          </rPr>
          <t>半角数字で入力してください。</t>
        </r>
      </text>
    </comment>
    <comment ref="L179" authorId="0" shapeId="0" xr:uid="{1D54BEED-8E84-4A5C-AD9D-D99F33B4DF27}">
      <text>
        <r>
          <rPr>
            <b/>
            <sz val="9"/>
            <color indexed="81"/>
            <rFont val="ＭＳ Ｐ明朝"/>
            <family val="1"/>
            <charset val="128"/>
          </rPr>
          <t>「業務部門」は11から18番台、「産業部門」は31から49番台から選択してください。</t>
        </r>
      </text>
    </comment>
    <comment ref="AH179" authorId="0" shapeId="0" xr:uid="{26E0BB87-5573-4B53-B461-B6311D33EB50}">
      <text>
        <r>
          <rPr>
            <b/>
            <sz val="9"/>
            <color indexed="81"/>
            <rFont val="ＭＳ Ｐ明朝"/>
            <family val="1"/>
            <charset val="128"/>
          </rPr>
          <t>半角数字で入力してください。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1DEC688B-A77C-478D-8BA9-E80E2CF5DE19}">
      <text>
        <r>
          <rPr>
            <b/>
            <sz val="9"/>
            <color indexed="81"/>
            <rFont val="ＭＳ Ｐ明朝"/>
            <family val="1"/>
            <charset val="128"/>
          </rPr>
          <t>事業所番号は半角数字６桁で入力してください。</t>
        </r>
      </text>
    </comment>
    <comment ref="E10" authorId="0" shapeId="0" xr:uid="{C54F90E1-5140-4858-A76F-347864EF9176}">
      <text>
        <r>
          <rPr>
            <b/>
            <sz val="9"/>
            <color indexed="81"/>
            <rFont val="ＭＳ Ｐ明朝"/>
            <family val="1"/>
            <charset val="128"/>
          </rPr>
          <t>事業所の種別を選択してください。</t>
        </r>
      </text>
    </comment>
    <comment ref="S14" authorId="0" shapeId="0" xr:uid="{68E37708-0E39-4DF0-946A-17555ED067C4}">
      <text>
        <r>
          <rPr>
            <b/>
            <sz val="9"/>
            <color indexed="81"/>
            <rFont val="MS P ゴシック"/>
            <family val="3"/>
            <charset val="128"/>
          </rPr>
          <t>「埼玉県」は入力しないでください。</t>
        </r>
      </text>
    </comment>
    <comment ref="O16" authorId="0" shapeId="0" xr:uid="{1698AF64-2E3C-40D3-B802-E91848F7FFF2}">
      <text>
        <r>
          <rPr>
            <b/>
            <sz val="9"/>
            <color indexed="81"/>
            <rFont val="ＭＳ Ｐ明朝"/>
            <family val="1"/>
            <charset val="128"/>
          </rPr>
          <t>産業分類を選択してください。</t>
        </r>
      </text>
    </comment>
    <comment ref="Q42" authorId="0" shapeId="0" xr:uid="{BDEC00F8-EA8D-43F6-AAB8-BFA790CB8D58}">
      <text>
        <r>
          <rPr>
            <b/>
            <sz val="9"/>
            <color indexed="81"/>
            <rFont val="ＭＳ Ｐ明朝"/>
            <family val="1"/>
            <charset val="128"/>
          </rPr>
          <t>算定資料の「事業所概要_算定体制」シートの使用量(G15セル)を入力してください。</t>
        </r>
      </text>
    </comment>
    <comment ref="U42" authorId="0" shapeId="0" xr:uid="{4AC14BB8-8DC1-415E-9726-5A5EB5FBBA66}">
      <text>
        <r>
          <rPr>
            <b/>
            <sz val="9"/>
            <color indexed="81"/>
            <rFont val="ＭＳ Ｐ明朝"/>
            <family val="1"/>
            <charset val="128"/>
          </rPr>
          <t>算定資料の「事業所概要_算定体制」シートの使用量(G15セル)を入力してください。</t>
        </r>
      </text>
    </comment>
    <comment ref="Y42" authorId="0" shapeId="0" xr:uid="{641358D1-BCC9-4EE4-902E-8335FE74197D}">
      <text>
        <r>
          <rPr>
            <b/>
            <sz val="9"/>
            <color indexed="81"/>
            <rFont val="ＭＳ Ｐ明朝"/>
            <family val="1"/>
            <charset val="128"/>
          </rPr>
          <t>算定資料の「事業所概要_算定体制」シートの使用量(G15セル)を入力してください。</t>
        </r>
      </text>
    </comment>
    <comment ref="AC42" authorId="0" shapeId="0" xr:uid="{845B8D93-74AE-4B7E-83D1-4ED2CC82A3EF}">
      <text>
        <r>
          <rPr>
            <b/>
            <sz val="9"/>
            <color indexed="81"/>
            <rFont val="ＭＳ Ｐ明朝"/>
            <family val="1"/>
            <charset val="128"/>
          </rPr>
          <t>算定資料の「事業所概要_算定体制」シートの使用量(G15セル)を入力してください。</t>
        </r>
      </text>
    </comment>
    <comment ref="AG42" authorId="0" shapeId="0" xr:uid="{BAE9BD1F-3051-4918-B038-CECE979A3A68}">
      <text>
        <r>
          <rPr>
            <b/>
            <sz val="9"/>
            <color indexed="81"/>
            <rFont val="ＭＳ Ｐ明朝"/>
            <family val="1"/>
            <charset val="128"/>
          </rPr>
          <t>算定資料の「事業所概要_算定体制」シートの使用量(G15セル)を入力してください。</t>
        </r>
      </text>
    </comment>
    <comment ref="Q43" authorId="0" shapeId="0" xr:uid="{B982B27A-CE49-430F-97B9-9C814E314044}">
      <text>
        <r>
          <rPr>
            <b/>
            <sz val="9"/>
            <color indexed="81"/>
            <rFont val="ＭＳ Ｐ明朝"/>
            <family val="1"/>
            <charset val="128"/>
          </rPr>
          <t>算定資料の「事業所概要_算定体制」シートの使用量(G16セル)を入力してください。</t>
        </r>
      </text>
    </comment>
    <comment ref="U43" authorId="0" shapeId="0" xr:uid="{638D7C87-330D-4139-91CE-77C6A34AC5C7}">
      <text>
        <r>
          <rPr>
            <b/>
            <sz val="9"/>
            <color indexed="81"/>
            <rFont val="ＭＳ Ｐ明朝"/>
            <family val="1"/>
            <charset val="128"/>
          </rPr>
          <t>算定資料の「事業所概要_算定体制」シートの使用量(G16セル)を入力してください。</t>
        </r>
      </text>
    </comment>
    <comment ref="Y43" authorId="0" shapeId="0" xr:uid="{11B69348-DB77-4B31-BDDD-63D34931F554}">
      <text>
        <r>
          <rPr>
            <b/>
            <sz val="9"/>
            <color indexed="81"/>
            <rFont val="ＭＳ Ｐ明朝"/>
            <family val="1"/>
            <charset val="128"/>
          </rPr>
          <t>算定資料の「事業所概要_算定体制」シートの使用量(G16セル)を入力してください。</t>
        </r>
      </text>
    </comment>
    <comment ref="AC43" authorId="0" shapeId="0" xr:uid="{933CF994-5A87-497B-8F3E-759E41F08AEC}">
      <text>
        <r>
          <rPr>
            <b/>
            <sz val="9"/>
            <color indexed="81"/>
            <rFont val="ＭＳ Ｐ明朝"/>
            <family val="1"/>
            <charset val="128"/>
          </rPr>
          <t>算定資料の「事業所概要_算定体制」シートの使用量(G16セル)を入力してください。</t>
        </r>
      </text>
    </comment>
    <comment ref="AG43" authorId="0" shapeId="0" xr:uid="{F0E4C33E-D3ED-4BD8-8765-962166B5AF03}">
      <text>
        <r>
          <rPr>
            <b/>
            <sz val="9"/>
            <color indexed="81"/>
            <rFont val="ＭＳ Ｐ明朝"/>
            <family val="1"/>
            <charset val="128"/>
          </rPr>
          <t>算定資料の「事業所概要_算定体制」シートの使用量(G16セル)を入力してください。</t>
        </r>
      </text>
    </comment>
    <comment ref="Q50" authorId="0" shapeId="0" xr:uid="{B4E43D58-2C8A-4DEF-92DF-223B3D31ECF7}">
      <text>
        <r>
          <rPr>
            <b/>
            <sz val="9"/>
            <color indexed="81"/>
            <rFont val="ＭＳ Ｐ明朝"/>
            <family val="1"/>
            <charset val="128"/>
          </rPr>
          <t>算定資料の「事業所概要_算定体制」シートの排出量(G17セル)を入力してください。</t>
        </r>
      </text>
    </comment>
    <comment ref="U50" authorId="0" shapeId="0" xr:uid="{86C12AB2-2EC3-4E22-ADA6-FACD7A499AF7}">
      <text>
        <r>
          <rPr>
            <b/>
            <sz val="9"/>
            <color indexed="81"/>
            <rFont val="ＭＳ Ｐ明朝"/>
            <family val="1"/>
            <charset val="128"/>
          </rPr>
          <t>算定資料の「事業所概要_算定体制」シートの排出量(G17セル)を入力してください。</t>
        </r>
      </text>
    </comment>
    <comment ref="Y50" authorId="0" shapeId="0" xr:uid="{30701134-ED30-4E15-8D7F-BE1AC540F87A}">
      <text>
        <r>
          <rPr>
            <b/>
            <sz val="9"/>
            <color indexed="81"/>
            <rFont val="ＭＳ Ｐ明朝"/>
            <family val="1"/>
            <charset val="128"/>
          </rPr>
          <t>算定資料の「事業所概要_算定体制」シートの排出量(G17セル)を入力してください。</t>
        </r>
      </text>
    </comment>
    <comment ref="AC50" authorId="0" shapeId="0" xr:uid="{E517235F-C3B1-45EA-9277-FA98309E550C}">
      <text>
        <r>
          <rPr>
            <b/>
            <sz val="9"/>
            <color indexed="81"/>
            <rFont val="ＭＳ Ｐ明朝"/>
            <family val="1"/>
            <charset val="128"/>
          </rPr>
          <t>算定資料の「事業所概要_算定体制」シートの排出量(G17セル)を入力してください。</t>
        </r>
      </text>
    </comment>
    <comment ref="AG50" authorId="0" shapeId="0" xr:uid="{7EB8996A-B70D-4EF8-BDD7-885E53FBF47E}">
      <text>
        <r>
          <rPr>
            <b/>
            <sz val="9"/>
            <color indexed="81"/>
            <rFont val="ＭＳ Ｐ明朝"/>
            <family val="1"/>
            <charset val="128"/>
          </rPr>
          <t>算定資料の「事業所概要_算定体制」シートの排出量(G17セル)を入力してください。</t>
        </r>
      </text>
    </comment>
    <comment ref="Q52" authorId="0" shapeId="0" xr:uid="{C3E77CB7-40FA-4060-A22D-31106E594CC9}">
      <text>
        <r>
          <rPr>
            <b/>
            <sz val="9"/>
            <color indexed="81"/>
            <rFont val="ＭＳ Ｐ明朝"/>
            <family val="1"/>
            <charset val="128"/>
          </rPr>
          <t>算定資料の「その他ガス」シートK列の各排出量を入力してください。</t>
        </r>
      </text>
    </comment>
    <comment ref="U52" authorId="0" shapeId="0" xr:uid="{27C9D7AD-F832-4834-8DBC-CE90B9FC43D0}">
      <text>
        <r>
          <rPr>
            <b/>
            <sz val="9"/>
            <color indexed="81"/>
            <rFont val="ＭＳ Ｐ明朝"/>
            <family val="1"/>
            <charset val="128"/>
          </rPr>
          <t>算定資料の「その他ガス」シートK列の各排出量を入力してください。</t>
        </r>
      </text>
    </comment>
    <comment ref="Y52" authorId="0" shapeId="0" xr:uid="{3A09C52B-7D45-4B32-AF5A-19F6A8E59869}">
      <text>
        <r>
          <rPr>
            <b/>
            <sz val="9"/>
            <color indexed="81"/>
            <rFont val="ＭＳ Ｐ明朝"/>
            <family val="1"/>
            <charset val="128"/>
          </rPr>
          <t>算定資料の「その他ガス」シートK列の各排出量を入力してください。</t>
        </r>
      </text>
    </comment>
    <comment ref="AC52" authorId="0" shapeId="0" xr:uid="{40BAA7E3-EE3E-43CA-B94A-4467D05C78E8}">
      <text>
        <r>
          <rPr>
            <b/>
            <sz val="9"/>
            <color indexed="81"/>
            <rFont val="ＭＳ Ｐ明朝"/>
            <family val="1"/>
            <charset val="128"/>
          </rPr>
          <t>算定資料の「その他ガス」シートK列の各排出量を入力してください。</t>
        </r>
      </text>
    </comment>
    <comment ref="AG52" authorId="0" shapeId="0" xr:uid="{2A03834D-46A8-4C20-8FC4-4AD7D10CF56F}">
      <text>
        <r>
          <rPr>
            <b/>
            <sz val="9"/>
            <color indexed="81"/>
            <rFont val="ＭＳ Ｐ明朝"/>
            <family val="1"/>
            <charset val="128"/>
          </rPr>
          <t>算定資料の「その他ガス」シートK列の各排出量を入力してください。</t>
        </r>
      </text>
    </comment>
    <comment ref="Q53" authorId="0" shapeId="0" xr:uid="{22D79687-8132-4571-8AF1-584FB5AEAF07}">
      <text>
        <r>
          <rPr>
            <b/>
            <sz val="9"/>
            <color indexed="81"/>
            <rFont val="ＭＳ Ｐ明朝"/>
            <family val="1"/>
            <charset val="128"/>
          </rPr>
          <t>算定資料の「その他ガス」シートK列の各排出量を入力してください。</t>
        </r>
      </text>
    </comment>
    <comment ref="U53" authorId="0" shapeId="0" xr:uid="{80B118AD-F045-4FDE-8B42-A319B94AB4C2}">
      <text>
        <r>
          <rPr>
            <b/>
            <sz val="9"/>
            <color indexed="81"/>
            <rFont val="ＭＳ Ｐ明朝"/>
            <family val="1"/>
            <charset val="128"/>
          </rPr>
          <t>算定資料の「その他ガス」シートK列の各排出量を入力してください。</t>
        </r>
      </text>
    </comment>
    <comment ref="Y53" authorId="0" shapeId="0" xr:uid="{EC2FF2CA-F526-4BA1-B082-1C9055AC687E}">
      <text>
        <r>
          <rPr>
            <b/>
            <sz val="9"/>
            <color indexed="81"/>
            <rFont val="ＭＳ Ｐ明朝"/>
            <family val="1"/>
            <charset val="128"/>
          </rPr>
          <t>算定資料の「その他ガス」シートK列の各排出量を入力してください。</t>
        </r>
      </text>
    </comment>
    <comment ref="AC53" authorId="0" shapeId="0" xr:uid="{20852BB9-5AFF-430E-A29B-00603F885D1F}">
      <text>
        <r>
          <rPr>
            <b/>
            <sz val="9"/>
            <color indexed="81"/>
            <rFont val="ＭＳ Ｐ明朝"/>
            <family val="1"/>
            <charset val="128"/>
          </rPr>
          <t>算定資料の「その他ガス」シートK列の各排出量を入力してください。</t>
        </r>
      </text>
    </comment>
    <comment ref="AG53" authorId="0" shapeId="0" xr:uid="{06233E1B-CDCC-4B49-8140-C94831E69697}">
      <text>
        <r>
          <rPr>
            <b/>
            <sz val="9"/>
            <color indexed="81"/>
            <rFont val="ＭＳ Ｐ明朝"/>
            <family val="1"/>
            <charset val="128"/>
          </rPr>
          <t>算定資料の「その他ガス」シートK列の各排出量を入力してください。</t>
        </r>
      </text>
    </comment>
    <comment ref="Q54" authorId="0" shapeId="0" xr:uid="{F25FC896-C96A-44EF-93EA-AB8DA59A7F3D}">
      <text>
        <r>
          <rPr>
            <b/>
            <sz val="9"/>
            <color indexed="81"/>
            <rFont val="ＭＳ Ｐ明朝"/>
            <family val="1"/>
            <charset val="128"/>
          </rPr>
          <t>算定資料の「その他ガス」シートK列の各排出量を入力してください。</t>
        </r>
      </text>
    </comment>
    <comment ref="U54" authorId="0" shapeId="0" xr:uid="{AB3B9104-8499-41BE-9E2C-B927FDEB753A}">
      <text>
        <r>
          <rPr>
            <b/>
            <sz val="9"/>
            <color indexed="81"/>
            <rFont val="ＭＳ Ｐ明朝"/>
            <family val="1"/>
            <charset val="128"/>
          </rPr>
          <t>算定資料の「その他ガス」シートK列の各排出量を入力してください。</t>
        </r>
      </text>
    </comment>
    <comment ref="Y54" authorId="0" shapeId="0" xr:uid="{F632AA8F-750F-4218-89E1-9197DCDEA282}">
      <text>
        <r>
          <rPr>
            <b/>
            <sz val="9"/>
            <color indexed="81"/>
            <rFont val="ＭＳ Ｐ明朝"/>
            <family val="1"/>
            <charset val="128"/>
          </rPr>
          <t>算定資料の「その他ガス」シートK列の各排出量を入力してください。</t>
        </r>
      </text>
    </comment>
    <comment ref="AC54" authorId="0" shapeId="0" xr:uid="{63E8CB27-2008-4DA2-9263-93A054B40796}">
      <text>
        <r>
          <rPr>
            <b/>
            <sz val="9"/>
            <color indexed="81"/>
            <rFont val="ＭＳ Ｐ明朝"/>
            <family val="1"/>
            <charset val="128"/>
          </rPr>
          <t>算定資料の「その他ガス」シートK列の各排出量を入力してください。</t>
        </r>
      </text>
    </comment>
    <comment ref="AG54" authorId="0" shapeId="0" xr:uid="{685344AF-A4F8-421E-820B-32A8B0DD7265}">
      <text>
        <r>
          <rPr>
            <b/>
            <sz val="9"/>
            <color indexed="81"/>
            <rFont val="ＭＳ Ｐ明朝"/>
            <family val="1"/>
            <charset val="128"/>
          </rPr>
          <t>算定資料の「その他ガス」シートK列の各排出量を入力してください。</t>
        </r>
      </text>
    </comment>
    <comment ref="Q55" authorId="0" shapeId="0" xr:uid="{7C2B6C86-F51F-4E8D-AA79-8E3E537499EA}">
      <text>
        <r>
          <rPr>
            <b/>
            <sz val="9"/>
            <color indexed="81"/>
            <rFont val="ＭＳ Ｐ明朝"/>
            <family val="1"/>
            <charset val="128"/>
          </rPr>
          <t>算定資料の「その他ガス」シートK列の各排出量を入力してください。</t>
        </r>
      </text>
    </comment>
    <comment ref="U55" authorId="0" shapeId="0" xr:uid="{771CA94F-DC9A-4EA6-8E85-235947E1C972}">
      <text>
        <r>
          <rPr>
            <b/>
            <sz val="9"/>
            <color indexed="81"/>
            <rFont val="ＭＳ Ｐ明朝"/>
            <family val="1"/>
            <charset val="128"/>
          </rPr>
          <t>算定資料の「その他ガス」シートK列の各排出量を入力してください。</t>
        </r>
      </text>
    </comment>
    <comment ref="Y55" authorId="0" shapeId="0" xr:uid="{697D1605-E97C-4806-B639-E07AE48E778F}">
      <text>
        <r>
          <rPr>
            <b/>
            <sz val="9"/>
            <color indexed="81"/>
            <rFont val="ＭＳ Ｐ明朝"/>
            <family val="1"/>
            <charset val="128"/>
          </rPr>
          <t>算定資料の「その他ガス」シートK列の各排出量を入力してください。</t>
        </r>
      </text>
    </comment>
    <comment ref="AC55" authorId="0" shapeId="0" xr:uid="{8656491F-E0F8-457D-8EE0-4875C5867961}">
      <text>
        <r>
          <rPr>
            <b/>
            <sz val="9"/>
            <color indexed="81"/>
            <rFont val="ＭＳ Ｐ明朝"/>
            <family val="1"/>
            <charset val="128"/>
          </rPr>
          <t>算定資料の「その他ガス」シートK列の各排出量を入力してください。</t>
        </r>
      </text>
    </comment>
    <comment ref="AG55" authorId="0" shapeId="0" xr:uid="{5D916107-F461-4B97-B015-26A74B4AF1B7}">
      <text>
        <r>
          <rPr>
            <b/>
            <sz val="9"/>
            <color indexed="81"/>
            <rFont val="ＭＳ Ｐ明朝"/>
            <family val="1"/>
            <charset val="128"/>
          </rPr>
          <t>算定資料の「その他ガス」シートK列の各排出量を入力してください。</t>
        </r>
      </text>
    </comment>
    <comment ref="Q56" authorId="0" shapeId="0" xr:uid="{3DED925A-D9C8-4489-A27E-04A3808C06D7}">
      <text>
        <r>
          <rPr>
            <b/>
            <sz val="9"/>
            <color indexed="81"/>
            <rFont val="ＭＳ Ｐ明朝"/>
            <family val="1"/>
            <charset val="128"/>
          </rPr>
          <t>算定資料の「その他ガス」シートK列の各排出量を入力してください。</t>
        </r>
      </text>
    </comment>
    <comment ref="U56" authorId="0" shapeId="0" xr:uid="{199E2200-2B76-413B-95BB-C31821A3562C}">
      <text>
        <r>
          <rPr>
            <b/>
            <sz val="9"/>
            <color indexed="81"/>
            <rFont val="ＭＳ Ｐ明朝"/>
            <family val="1"/>
            <charset val="128"/>
          </rPr>
          <t>算定資料の「その他ガス」シートK列の各排出量を入力してください。</t>
        </r>
      </text>
    </comment>
    <comment ref="Y56" authorId="0" shapeId="0" xr:uid="{246CD50B-9B40-4214-91AA-B6C36AC06B1F}">
      <text>
        <r>
          <rPr>
            <b/>
            <sz val="9"/>
            <color indexed="81"/>
            <rFont val="ＭＳ Ｐ明朝"/>
            <family val="1"/>
            <charset val="128"/>
          </rPr>
          <t>算定資料の「その他ガス」シートK列の各排出量を入力してください。</t>
        </r>
      </text>
    </comment>
    <comment ref="AC56" authorId="0" shapeId="0" xr:uid="{6BA2D881-8015-4BAB-8F20-78E53F78C012}">
      <text>
        <r>
          <rPr>
            <b/>
            <sz val="9"/>
            <color indexed="81"/>
            <rFont val="ＭＳ Ｐ明朝"/>
            <family val="1"/>
            <charset val="128"/>
          </rPr>
          <t>算定資料の「その他ガス」シートK列の各排出量を入力してください。</t>
        </r>
      </text>
    </comment>
    <comment ref="AG56" authorId="0" shapeId="0" xr:uid="{34E6FBF5-63A8-48CA-971F-91B87BF871B3}">
      <text>
        <r>
          <rPr>
            <b/>
            <sz val="9"/>
            <color indexed="81"/>
            <rFont val="ＭＳ Ｐ明朝"/>
            <family val="1"/>
            <charset val="128"/>
          </rPr>
          <t>算定資料の「その他ガス」シートK列の各排出量を入力してください。</t>
        </r>
      </text>
    </comment>
    <comment ref="Q57" authorId="0" shapeId="0" xr:uid="{17D7998D-35F8-42F6-95A1-284E91E52D05}">
      <text>
        <r>
          <rPr>
            <b/>
            <sz val="9"/>
            <color indexed="81"/>
            <rFont val="ＭＳ Ｐ明朝"/>
            <family val="1"/>
            <charset val="128"/>
          </rPr>
          <t>算定資料の「その他ガス」シートK列の各排出量を入力してください。</t>
        </r>
      </text>
    </comment>
    <comment ref="U57" authorId="0" shapeId="0" xr:uid="{FB9CAD2C-6E48-4513-A283-0D316EAA37F6}">
      <text>
        <r>
          <rPr>
            <b/>
            <sz val="9"/>
            <color indexed="81"/>
            <rFont val="ＭＳ Ｐ明朝"/>
            <family val="1"/>
            <charset val="128"/>
          </rPr>
          <t>算定資料の「その他ガス」シートK列の各排出量を入力してください。</t>
        </r>
      </text>
    </comment>
    <comment ref="Y57" authorId="0" shapeId="0" xr:uid="{F4811CDB-6AAE-47C3-82DD-BE2609252F75}">
      <text>
        <r>
          <rPr>
            <b/>
            <sz val="9"/>
            <color indexed="81"/>
            <rFont val="ＭＳ Ｐ明朝"/>
            <family val="1"/>
            <charset val="128"/>
          </rPr>
          <t>算定資料の「その他ガス」シートK列の各排出量を入力してください。</t>
        </r>
      </text>
    </comment>
    <comment ref="AC57" authorId="0" shapeId="0" xr:uid="{ECE15ACD-C041-4708-91AE-C1CCD4C862DC}">
      <text>
        <r>
          <rPr>
            <b/>
            <sz val="9"/>
            <color indexed="81"/>
            <rFont val="ＭＳ Ｐ明朝"/>
            <family val="1"/>
            <charset val="128"/>
          </rPr>
          <t>算定資料の「その他ガス」シートK列の各排出量を入力してください。</t>
        </r>
      </text>
    </comment>
    <comment ref="AG57" authorId="0" shapeId="0" xr:uid="{F8DD5631-4F74-4275-8064-EFE02C8A01BB}">
      <text>
        <r>
          <rPr>
            <b/>
            <sz val="9"/>
            <color indexed="81"/>
            <rFont val="ＭＳ Ｐ明朝"/>
            <family val="1"/>
            <charset val="128"/>
          </rPr>
          <t>算定資料の「その他ガス」シートK列の各排出量を入力してください。</t>
        </r>
      </text>
    </comment>
    <comment ref="Q58" authorId="0" shapeId="0" xr:uid="{F840E419-65A0-449C-836B-9C2E73DCD0A7}">
      <text>
        <r>
          <rPr>
            <b/>
            <sz val="9"/>
            <color indexed="81"/>
            <rFont val="ＭＳ Ｐ明朝"/>
            <family val="1"/>
            <charset val="128"/>
          </rPr>
          <t>算定資料の「その他ガス」シートK列の各排出量を入力してください。</t>
        </r>
      </text>
    </comment>
    <comment ref="U58" authorId="0" shapeId="0" xr:uid="{BAB7349C-ACB4-4756-B84A-A7CB3BA5278E}">
      <text>
        <r>
          <rPr>
            <b/>
            <sz val="9"/>
            <color indexed="81"/>
            <rFont val="ＭＳ Ｐ明朝"/>
            <family val="1"/>
            <charset val="128"/>
          </rPr>
          <t>算定資料の「その他ガス」シートK列の各排出量を入力してください。</t>
        </r>
      </text>
    </comment>
    <comment ref="Y58" authorId="0" shapeId="0" xr:uid="{513A92D5-94DE-4BF1-8B25-10CC2D4184B8}">
      <text>
        <r>
          <rPr>
            <b/>
            <sz val="9"/>
            <color indexed="81"/>
            <rFont val="ＭＳ Ｐ明朝"/>
            <family val="1"/>
            <charset val="128"/>
          </rPr>
          <t>算定資料の「その他ガス」シートK列の各排出量を入力してください。</t>
        </r>
      </text>
    </comment>
    <comment ref="AC58" authorId="0" shapeId="0" xr:uid="{A4AA9D47-FB78-46C3-8352-D66E1A77443B}">
      <text>
        <r>
          <rPr>
            <b/>
            <sz val="9"/>
            <color indexed="81"/>
            <rFont val="ＭＳ Ｐ明朝"/>
            <family val="1"/>
            <charset val="128"/>
          </rPr>
          <t>算定資料の「その他ガス」シートK列の各排出量を入力してください。</t>
        </r>
      </text>
    </comment>
    <comment ref="AG58" authorId="0" shapeId="0" xr:uid="{1675EE54-D05E-4952-A61D-7FE9D5C64593}">
      <text>
        <r>
          <rPr>
            <b/>
            <sz val="9"/>
            <color indexed="81"/>
            <rFont val="ＭＳ Ｐ明朝"/>
            <family val="1"/>
            <charset val="128"/>
          </rPr>
          <t>算定資料の「その他ガス」シートK列の各排出量を入力してください。</t>
        </r>
      </text>
    </comment>
    <comment ref="D69" authorId="0" shapeId="0" xr:uid="{76193617-2457-4DA1-829B-8CC3C3EC4B43}">
      <text>
        <r>
          <rPr>
            <b/>
            <sz val="9"/>
            <color indexed="81"/>
            <rFont val="ＭＳ Ｐ明朝"/>
            <family val="1"/>
            <charset val="128"/>
          </rPr>
          <t>CO2排出量に影響を及ぼす指標を設定してください。</t>
        </r>
      </text>
    </comment>
    <comment ref="M69" authorId="0" shapeId="0" xr:uid="{61451139-0841-4E6B-850F-017881ED80AC}">
      <text>
        <r>
          <rPr>
            <b/>
            <sz val="9"/>
            <color indexed="81"/>
            <rFont val="ＭＳ Ｐ明朝"/>
            <family val="1"/>
            <charset val="128"/>
          </rPr>
          <t>左の指標の単位を入力してください。</t>
        </r>
      </text>
    </comment>
    <comment ref="P124" authorId="0" shapeId="0" xr:uid="{D28A9E00-3BB6-46F8-8E00-9E8A139047A0}">
      <text>
        <r>
          <rPr>
            <b/>
            <sz val="9"/>
            <color indexed="81"/>
            <rFont val="ＭＳ Ｐ明朝"/>
            <family val="1"/>
            <charset val="128"/>
          </rPr>
          <t>第４計画期間開始時の基準排出量を入力してください。</t>
        </r>
      </text>
    </comment>
    <comment ref="L129" authorId="0" shapeId="0" xr:uid="{E3FDE688-DCCB-4936-ADCE-6E41634347A3}">
      <text>
        <r>
          <rPr>
            <b/>
            <sz val="9"/>
            <color indexed="81"/>
            <rFont val="MS P ゴシック"/>
            <family val="3"/>
            <charset val="128"/>
          </rPr>
          <t>半角数字で入力してください。</t>
        </r>
      </text>
    </comment>
    <comment ref="L130" authorId="0" shapeId="0" xr:uid="{0A39DE3A-9E24-4E4F-BC8B-6AB5217B5FF7}">
      <text>
        <r>
          <rPr>
            <b/>
            <sz val="9"/>
            <color indexed="81"/>
            <rFont val="MS P ゴシック"/>
            <family val="3"/>
            <charset val="128"/>
          </rPr>
          <t>半角数字で入力してください。</t>
        </r>
      </text>
    </comment>
    <comment ref="L131" authorId="0" shapeId="0" xr:uid="{81426600-ADA9-4C62-8C41-29086334832C}">
      <text>
        <r>
          <rPr>
            <b/>
            <sz val="9"/>
            <color indexed="81"/>
            <rFont val="MS P ゴシック"/>
            <family val="3"/>
            <charset val="128"/>
          </rPr>
          <t>半角数字で入力してください。</t>
        </r>
      </text>
    </comment>
    <comment ref="L132" authorId="0" shapeId="0" xr:uid="{D6CE44EE-67E6-46A7-9C2F-5238CD9754C7}">
      <text>
        <r>
          <rPr>
            <b/>
            <sz val="9"/>
            <color indexed="81"/>
            <rFont val="MS P ゴシック"/>
            <family val="3"/>
            <charset val="128"/>
          </rPr>
          <t>半角数字で入力してください。</t>
        </r>
      </text>
    </comment>
    <comment ref="L133" authorId="0" shapeId="0" xr:uid="{CE556378-E789-4C23-870D-07EE42FAEA0D}">
      <text>
        <r>
          <rPr>
            <b/>
            <sz val="9"/>
            <color indexed="81"/>
            <rFont val="MS P ゴシック"/>
            <family val="3"/>
            <charset val="128"/>
          </rPr>
          <t>半角数字で入力してください。</t>
        </r>
      </text>
    </comment>
    <comment ref="L165" authorId="0" shapeId="0" xr:uid="{1E82A830-E7B1-4C83-BB21-AA83154CF565}">
      <text>
        <r>
          <rPr>
            <b/>
            <sz val="9"/>
            <color indexed="81"/>
            <rFont val="ＭＳ Ｐ明朝"/>
            <family val="1"/>
            <charset val="128"/>
          </rPr>
          <t>「業務部門」は11から18番台、「産業部門」は31から49番台から選択してください。</t>
        </r>
      </text>
    </comment>
    <comment ref="AH165" authorId="0" shapeId="0" xr:uid="{5B229CA6-FE0A-4195-9570-83BA42D15A4B}">
      <text>
        <r>
          <rPr>
            <b/>
            <sz val="9"/>
            <color indexed="81"/>
            <rFont val="ＭＳ Ｐ明朝"/>
            <family val="1"/>
            <charset val="128"/>
          </rPr>
          <t>半角数字で入力してください。</t>
        </r>
      </text>
    </comment>
    <comment ref="L166" authorId="0" shapeId="0" xr:uid="{57503517-C43E-45D7-9D4E-13E9B443F0ED}">
      <text>
        <r>
          <rPr>
            <b/>
            <sz val="9"/>
            <color indexed="81"/>
            <rFont val="ＭＳ Ｐ明朝"/>
            <family val="1"/>
            <charset val="128"/>
          </rPr>
          <t>「業務部門」は11から18番台、「産業部門」は31から49番台から選択してください。</t>
        </r>
      </text>
    </comment>
    <comment ref="AH166" authorId="0" shapeId="0" xr:uid="{9F6F0F48-6066-4FFA-8C7F-D87608B86383}">
      <text>
        <r>
          <rPr>
            <b/>
            <sz val="9"/>
            <color indexed="81"/>
            <rFont val="ＭＳ Ｐ明朝"/>
            <family val="1"/>
            <charset val="128"/>
          </rPr>
          <t>半角数字で入力してください。</t>
        </r>
      </text>
    </comment>
    <comment ref="L167" authorId="0" shapeId="0" xr:uid="{28FF154D-09DD-425B-B829-4B2BE6BE6C1A}">
      <text>
        <r>
          <rPr>
            <b/>
            <sz val="9"/>
            <color indexed="81"/>
            <rFont val="ＭＳ Ｐ明朝"/>
            <family val="1"/>
            <charset val="128"/>
          </rPr>
          <t>「業務部門」は11から18番台、「産業部門」は31から49番台から選択してください。</t>
        </r>
      </text>
    </comment>
    <comment ref="AH167" authorId="0" shapeId="0" xr:uid="{855C4CFC-8FB8-4A69-9A8B-5C0C41551C13}">
      <text>
        <r>
          <rPr>
            <b/>
            <sz val="9"/>
            <color indexed="81"/>
            <rFont val="ＭＳ Ｐ明朝"/>
            <family val="1"/>
            <charset val="128"/>
          </rPr>
          <t>半角数字で入力してください。</t>
        </r>
      </text>
    </comment>
    <comment ref="L168" authorId="0" shapeId="0" xr:uid="{09F6F6E7-32E4-4AC7-8C39-AB4CF8089FFE}">
      <text>
        <r>
          <rPr>
            <b/>
            <sz val="9"/>
            <color indexed="81"/>
            <rFont val="ＭＳ Ｐ明朝"/>
            <family val="1"/>
            <charset val="128"/>
          </rPr>
          <t>「業務部門」は11から18番台、「産業部門」は31から49番台から選択してください。</t>
        </r>
      </text>
    </comment>
    <comment ref="AH168" authorId="0" shapeId="0" xr:uid="{B322E7EF-A00B-43B7-A1C5-62156461AB6E}">
      <text>
        <r>
          <rPr>
            <b/>
            <sz val="9"/>
            <color indexed="81"/>
            <rFont val="ＭＳ Ｐ明朝"/>
            <family val="1"/>
            <charset val="128"/>
          </rPr>
          <t>半角数字で入力してください。</t>
        </r>
      </text>
    </comment>
    <comment ref="L169" authorId="0" shapeId="0" xr:uid="{81B2B654-54F8-41C9-BF91-AD2D84634951}">
      <text>
        <r>
          <rPr>
            <b/>
            <sz val="9"/>
            <color indexed="81"/>
            <rFont val="ＭＳ Ｐ明朝"/>
            <family val="1"/>
            <charset val="128"/>
          </rPr>
          <t>「業務部門」は11から18番台、「産業部門」は31から49番台から選択してください。</t>
        </r>
      </text>
    </comment>
    <comment ref="AH169" authorId="0" shapeId="0" xr:uid="{D5F6E6E6-2331-4BB2-9D23-B4DCC05C1B2D}">
      <text>
        <r>
          <rPr>
            <b/>
            <sz val="9"/>
            <color indexed="81"/>
            <rFont val="ＭＳ Ｐ明朝"/>
            <family val="1"/>
            <charset val="128"/>
          </rPr>
          <t>半角数字で入力してください。</t>
        </r>
      </text>
    </comment>
    <comment ref="L170" authorId="0" shapeId="0" xr:uid="{4D1B4E1E-A575-45D9-94A1-9B5E1AEAA355}">
      <text>
        <r>
          <rPr>
            <b/>
            <sz val="9"/>
            <color indexed="81"/>
            <rFont val="ＭＳ Ｐ明朝"/>
            <family val="1"/>
            <charset val="128"/>
          </rPr>
          <t>「業務部門」は11から18番台、「産業部門」は31から49番台から選択してください。</t>
        </r>
      </text>
    </comment>
    <comment ref="AH170" authorId="0" shapeId="0" xr:uid="{E4DE5551-1F67-4571-A6F9-F4ECB0B3B54C}">
      <text>
        <r>
          <rPr>
            <b/>
            <sz val="9"/>
            <color indexed="81"/>
            <rFont val="ＭＳ Ｐ明朝"/>
            <family val="1"/>
            <charset val="128"/>
          </rPr>
          <t>半角数字で入力してください。</t>
        </r>
      </text>
    </comment>
    <comment ref="L171" authorId="0" shapeId="0" xr:uid="{D020A0CF-A9C5-4E78-9CF2-D16876F30B13}">
      <text>
        <r>
          <rPr>
            <b/>
            <sz val="9"/>
            <color indexed="81"/>
            <rFont val="ＭＳ Ｐ明朝"/>
            <family val="1"/>
            <charset val="128"/>
          </rPr>
          <t>「業務部門」は11から18番台、「産業部門」は31から49番台から選択してください。</t>
        </r>
      </text>
    </comment>
    <comment ref="AH171" authorId="0" shapeId="0" xr:uid="{574B255A-752D-438D-9EB0-E1741A0B4479}">
      <text>
        <r>
          <rPr>
            <b/>
            <sz val="9"/>
            <color indexed="81"/>
            <rFont val="ＭＳ Ｐ明朝"/>
            <family val="1"/>
            <charset val="128"/>
          </rPr>
          <t>半角数字で入力してください。</t>
        </r>
      </text>
    </comment>
    <comment ref="L172" authorId="0" shapeId="0" xr:uid="{53873711-6B82-417F-8958-068612F55A3F}">
      <text>
        <r>
          <rPr>
            <b/>
            <sz val="9"/>
            <color indexed="81"/>
            <rFont val="ＭＳ Ｐ明朝"/>
            <family val="1"/>
            <charset val="128"/>
          </rPr>
          <t>「業務部門」は11から18番台、「産業部門」は31から49番台から選択してください。</t>
        </r>
      </text>
    </comment>
    <comment ref="AH172" authorId="0" shapeId="0" xr:uid="{13FC17B4-BD99-4151-B93D-98136C942D58}">
      <text>
        <r>
          <rPr>
            <b/>
            <sz val="9"/>
            <color indexed="81"/>
            <rFont val="ＭＳ Ｐ明朝"/>
            <family val="1"/>
            <charset val="128"/>
          </rPr>
          <t>半角数字で入力してください。</t>
        </r>
      </text>
    </comment>
    <comment ref="L173" authorId="0" shapeId="0" xr:uid="{99D45C17-7E0F-40A7-A256-AAF884AE19E4}">
      <text>
        <r>
          <rPr>
            <b/>
            <sz val="9"/>
            <color indexed="81"/>
            <rFont val="ＭＳ Ｐ明朝"/>
            <family val="1"/>
            <charset val="128"/>
          </rPr>
          <t>「業務部門」は11から18番台、「産業部門」は31から49番台から選択してください。</t>
        </r>
      </text>
    </comment>
    <comment ref="AH173" authorId="0" shapeId="0" xr:uid="{2C8E98B2-D9CD-49AC-BB30-8714F3812036}">
      <text>
        <r>
          <rPr>
            <b/>
            <sz val="9"/>
            <color indexed="81"/>
            <rFont val="ＭＳ Ｐ明朝"/>
            <family val="1"/>
            <charset val="128"/>
          </rPr>
          <t>半角数字で入力してください。</t>
        </r>
      </text>
    </comment>
    <comment ref="L174" authorId="0" shapeId="0" xr:uid="{139EDF81-2C0D-4BA6-8791-60B43753933B}">
      <text>
        <r>
          <rPr>
            <b/>
            <sz val="9"/>
            <color indexed="81"/>
            <rFont val="ＭＳ Ｐ明朝"/>
            <family val="1"/>
            <charset val="128"/>
          </rPr>
          <t>「業務部門」は11から18番台、「産業部門」は31から49番台から選択してください。</t>
        </r>
      </text>
    </comment>
    <comment ref="AH174" authorId="0" shapeId="0" xr:uid="{79B56290-FEFD-47F5-B2DF-9736C3885A83}">
      <text>
        <r>
          <rPr>
            <b/>
            <sz val="9"/>
            <color indexed="81"/>
            <rFont val="ＭＳ Ｐ明朝"/>
            <family val="1"/>
            <charset val="128"/>
          </rPr>
          <t>半角数字で入力してください。</t>
        </r>
      </text>
    </comment>
    <comment ref="L175" authorId="0" shapeId="0" xr:uid="{DE71A466-BD71-4B63-A0B5-55FB7FDEAE4C}">
      <text>
        <r>
          <rPr>
            <b/>
            <sz val="9"/>
            <color indexed="81"/>
            <rFont val="ＭＳ Ｐ明朝"/>
            <family val="1"/>
            <charset val="128"/>
          </rPr>
          <t>「業務部門」は11から18番台、「産業部門」は31から49番台から選択してください。</t>
        </r>
      </text>
    </comment>
    <comment ref="AH175" authorId="0" shapeId="0" xr:uid="{3B2C1143-5614-49F4-B8B5-DAD8B48D8442}">
      <text>
        <r>
          <rPr>
            <b/>
            <sz val="9"/>
            <color indexed="81"/>
            <rFont val="ＭＳ Ｐ明朝"/>
            <family val="1"/>
            <charset val="128"/>
          </rPr>
          <t>半角数字で入力してください。</t>
        </r>
      </text>
    </comment>
    <comment ref="L176" authorId="0" shapeId="0" xr:uid="{8C567DE3-B8BC-4A3A-AADB-16F48A15B2F9}">
      <text>
        <r>
          <rPr>
            <b/>
            <sz val="9"/>
            <color indexed="81"/>
            <rFont val="ＭＳ Ｐ明朝"/>
            <family val="1"/>
            <charset val="128"/>
          </rPr>
          <t>「業務部門」は11から18番台、「産業部門」は31から49番台から選択してください。</t>
        </r>
      </text>
    </comment>
    <comment ref="AH176" authorId="0" shapeId="0" xr:uid="{C3DC4186-7008-4452-BE1A-E57BC424B517}">
      <text>
        <r>
          <rPr>
            <b/>
            <sz val="9"/>
            <color indexed="81"/>
            <rFont val="ＭＳ Ｐ明朝"/>
            <family val="1"/>
            <charset val="128"/>
          </rPr>
          <t>半角数字で入力してください。</t>
        </r>
      </text>
    </comment>
    <comment ref="L177" authorId="0" shapeId="0" xr:uid="{B20D301F-9EF0-4DE5-BA48-73780DAC8F75}">
      <text>
        <r>
          <rPr>
            <b/>
            <sz val="9"/>
            <color indexed="81"/>
            <rFont val="ＭＳ Ｐ明朝"/>
            <family val="1"/>
            <charset val="128"/>
          </rPr>
          <t>「業務部門」は11から18番台、「産業部門」は31から49番台から選択してください。</t>
        </r>
      </text>
    </comment>
    <comment ref="AH177" authorId="0" shapeId="0" xr:uid="{6913B3C5-7A4C-4F50-96C4-6058D06769D4}">
      <text>
        <r>
          <rPr>
            <b/>
            <sz val="9"/>
            <color indexed="81"/>
            <rFont val="ＭＳ Ｐ明朝"/>
            <family val="1"/>
            <charset val="128"/>
          </rPr>
          <t>半角数字で入力してください。</t>
        </r>
      </text>
    </comment>
    <comment ref="L178" authorId="0" shapeId="0" xr:uid="{35C234A2-CE12-4B54-A62E-35AD83D2192E}">
      <text>
        <r>
          <rPr>
            <b/>
            <sz val="9"/>
            <color indexed="81"/>
            <rFont val="ＭＳ Ｐ明朝"/>
            <family val="1"/>
            <charset val="128"/>
          </rPr>
          <t>「業務部門」は11から18番台、「産業部門」は31から49番台から選択してください。</t>
        </r>
      </text>
    </comment>
    <comment ref="AH178" authorId="0" shapeId="0" xr:uid="{5BB6E76D-B350-495C-AFDE-6A2D176175A7}">
      <text>
        <r>
          <rPr>
            <b/>
            <sz val="9"/>
            <color indexed="81"/>
            <rFont val="ＭＳ Ｐ明朝"/>
            <family val="1"/>
            <charset val="128"/>
          </rPr>
          <t>半角数字で入力してください。</t>
        </r>
      </text>
    </comment>
    <comment ref="L179" authorId="0" shapeId="0" xr:uid="{BBE80CEE-0727-42FA-AF4C-E23859AD44CA}">
      <text>
        <r>
          <rPr>
            <b/>
            <sz val="9"/>
            <color indexed="81"/>
            <rFont val="ＭＳ Ｐ明朝"/>
            <family val="1"/>
            <charset val="128"/>
          </rPr>
          <t>「業務部門」は11から18番台、「産業部門」は31から49番台から選択してください。</t>
        </r>
      </text>
    </comment>
    <comment ref="AH179" authorId="0" shapeId="0" xr:uid="{C72EE1CD-CDA2-4913-ABD5-16C756868052}">
      <text>
        <r>
          <rPr>
            <b/>
            <sz val="9"/>
            <color indexed="81"/>
            <rFont val="ＭＳ Ｐ明朝"/>
            <family val="1"/>
            <charset val="128"/>
          </rPr>
          <t>半角数字で入力してください。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E1EF30F3-A8B6-43D6-ACED-08E11CFE655D}">
      <text>
        <r>
          <rPr>
            <b/>
            <sz val="9"/>
            <color indexed="81"/>
            <rFont val="ＭＳ Ｐ明朝"/>
            <family val="1"/>
            <charset val="128"/>
          </rPr>
          <t>事業所番号は半角数字６桁で入力してください。</t>
        </r>
      </text>
    </comment>
    <comment ref="E10" authorId="0" shapeId="0" xr:uid="{51A63235-3D7D-4354-9C60-3576FC545723}">
      <text>
        <r>
          <rPr>
            <b/>
            <sz val="9"/>
            <color indexed="81"/>
            <rFont val="ＭＳ Ｐ明朝"/>
            <family val="1"/>
            <charset val="128"/>
          </rPr>
          <t>事業所の種別を選択してください。</t>
        </r>
      </text>
    </comment>
    <comment ref="S14" authorId="0" shapeId="0" xr:uid="{9B659609-E885-436B-A25A-137C3A4A4A19}">
      <text>
        <r>
          <rPr>
            <b/>
            <sz val="9"/>
            <color indexed="81"/>
            <rFont val="MS P ゴシック"/>
            <family val="3"/>
            <charset val="128"/>
          </rPr>
          <t>「埼玉県」は入力しないでください。</t>
        </r>
      </text>
    </comment>
    <comment ref="O16" authorId="0" shapeId="0" xr:uid="{165B5D2A-58CD-4776-97D7-E210D4D9F987}">
      <text>
        <r>
          <rPr>
            <b/>
            <sz val="9"/>
            <color indexed="81"/>
            <rFont val="ＭＳ Ｐ明朝"/>
            <family val="1"/>
            <charset val="128"/>
          </rPr>
          <t>産業分類を選択してください。</t>
        </r>
      </text>
    </comment>
    <comment ref="Q42" authorId="0" shapeId="0" xr:uid="{0E3A6856-2B94-4B9D-8870-64C902E4B8A0}">
      <text>
        <r>
          <rPr>
            <b/>
            <sz val="9"/>
            <color indexed="81"/>
            <rFont val="ＭＳ Ｐ明朝"/>
            <family val="1"/>
            <charset val="128"/>
          </rPr>
          <t>算定資料の「事業所概要_算定体制」シートの使用量(G15セル)を入力してください。</t>
        </r>
      </text>
    </comment>
    <comment ref="U42" authorId="0" shapeId="0" xr:uid="{3827BE25-2937-45A3-97D6-6D501DA7A63F}">
      <text>
        <r>
          <rPr>
            <b/>
            <sz val="9"/>
            <color indexed="81"/>
            <rFont val="ＭＳ Ｐ明朝"/>
            <family val="1"/>
            <charset val="128"/>
          </rPr>
          <t>算定資料の「事業所概要_算定体制」シートの使用量(G15セル)を入力してください。</t>
        </r>
      </text>
    </comment>
    <comment ref="Y42" authorId="0" shapeId="0" xr:uid="{D921D2AF-360C-4E8D-8793-C0EB9FA05948}">
      <text>
        <r>
          <rPr>
            <b/>
            <sz val="9"/>
            <color indexed="81"/>
            <rFont val="ＭＳ Ｐ明朝"/>
            <family val="1"/>
            <charset val="128"/>
          </rPr>
          <t>算定資料の「事業所概要_算定体制」シートの使用量(G15セル)を入力してください。</t>
        </r>
      </text>
    </comment>
    <comment ref="AC42" authorId="0" shapeId="0" xr:uid="{8FBFB726-2DA9-4DB0-9AAA-8EE7727A5DF6}">
      <text>
        <r>
          <rPr>
            <b/>
            <sz val="9"/>
            <color indexed="81"/>
            <rFont val="ＭＳ Ｐ明朝"/>
            <family val="1"/>
            <charset val="128"/>
          </rPr>
          <t>算定資料の「事業所概要_算定体制」シートの使用量(G15セル)を入力してください。</t>
        </r>
      </text>
    </comment>
    <comment ref="AG42" authorId="0" shapeId="0" xr:uid="{4A5BC85A-EC9E-41F0-9917-B89B400D2563}">
      <text>
        <r>
          <rPr>
            <b/>
            <sz val="9"/>
            <color indexed="81"/>
            <rFont val="ＭＳ Ｐ明朝"/>
            <family val="1"/>
            <charset val="128"/>
          </rPr>
          <t>算定資料の「事業所概要_算定体制」シートの使用量(G15セル)を入力してください。</t>
        </r>
      </text>
    </comment>
    <comment ref="Q43" authorId="0" shapeId="0" xr:uid="{B2C45D86-4EDB-4B24-AF07-5054C5A793F9}">
      <text>
        <r>
          <rPr>
            <b/>
            <sz val="9"/>
            <color indexed="81"/>
            <rFont val="ＭＳ Ｐ明朝"/>
            <family val="1"/>
            <charset val="128"/>
          </rPr>
          <t>算定資料の「事業所概要_算定体制」シートの使用量(G16セル)を入力してください。</t>
        </r>
      </text>
    </comment>
    <comment ref="U43" authorId="0" shapeId="0" xr:uid="{6EC8E469-1692-4242-81ED-889664062A0B}">
      <text>
        <r>
          <rPr>
            <b/>
            <sz val="9"/>
            <color indexed="81"/>
            <rFont val="ＭＳ Ｐ明朝"/>
            <family val="1"/>
            <charset val="128"/>
          </rPr>
          <t>算定資料の「事業所概要_算定体制」シートの使用量(G16セル)を入力してください。</t>
        </r>
      </text>
    </comment>
    <comment ref="Y43" authorId="0" shapeId="0" xr:uid="{A3B45F33-ACE9-4432-9FB2-CB5E7335E4F7}">
      <text>
        <r>
          <rPr>
            <b/>
            <sz val="9"/>
            <color indexed="81"/>
            <rFont val="ＭＳ Ｐ明朝"/>
            <family val="1"/>
            <charset val="128"/>
          </rPr>
          <t>算定資料の「事業所概要_算定体制」シートの使用量(G16セル)を入力してください。</t>
        </r>
      </text>
    </comment>
    <comment ref="AC43" authorId="0" shapeId="0" xr:uid="{1875F7D0-C394-4C4D-8967-80491162D859}">
      <text>
        <r>
          <rPr>
            <b/>
            <sz val="9"/>
            <color indexed="81"/>
            <rFont val="ＭＳ Ｐ明朝"/>
            <family val="1"/>
            <charset val="128"/>
          </rPr>
          <t>算定資料の「事業所概要_算定体制」シートの使用量(G16セル)を入力してください。</t>
        </r>
      </text>
    </comment>
    <comment ref="AG43" authorId="0" shapeId="0" xr:uid="{35A45D96-9100-4F0B-9295-2FD024671D2A}">
      <text>
        <r>
          <rPr>
            <b/>
            <sz val="9"/>
            <color indexed="81"/>
            <rFont val="ＭＳ Ｐ明朝"/>
            <family val="1"/>
            <charset val="128"/>
          </rPr>
          <t>算定資料の「事業所概要_算定体制」シートの使用量(G16セル)を入力してください。</t>
        </r>
      </text>
    </comment>
    <comment ref="Q50" authorId="0" shapeId="0" xr:uid="{078015E5-1D4F-42DC-AA5C-DAAFB28E272A}">
      <text>
        <r>
          <rPr>
            <b/>
            <sz val="9"/>
            <color indexed="81"/>
            <rFont val="ＭＳ Ｐ明朝"/>
            <family val="1"/>
            <charset val="128"/>
          </rPr>
          <t>算定資料の「事業所概要_算定体制」シートの排出量(G17セル)を入力してください。</t>
        </r>
      </text>
    </comment>
    <comment ref="U50" authorId="0" shapeId="0" xr:uid="{8402A2C7-78F3-497A-836A-4D30FBBC7BE8}">
      <text>
        <r>
          <rPr>
            <b/>
            <sz val="9"/>
            <color indexed="81"/>
            <rFont val="ＭＳ Ｐ明朝"/>
            <family val="1"/>
            <charset val="128"/>
          </rPr>
          <t>算定資料の「事業所概要_算定体制」シートの排出量(G17セル)を入力してください。</t>
        </r>
      </text>
    </comment>
    <comment ref="Y50" authorId="0" shapeId="0" xr:uid="{AB782507-C691-4972-AB37-D3B3C75995B1}">
      <text>
        <r>
          <rPr>
            <b/>
            <sz val="9"/>
            <color indexed="81"/>
            <rFont val="ＭＳ Ｐ明朝"/>
            <family val="1"/>
            <charset val="128"/>
          </rPr>
          <t>算定資料の「事業所概要_算定体制」シートの排出量(G17セル)を入力してください。</t>
        </r>
      </text>
    </comment>
    <comment ref="AC50" authorId="0" shapeId="0" xr:uid="{7179C0CB-A437-4BB1-B1A0-8C81D64778DF}">
      <text>
        <r>
          <rPr>
            <b/>
            <sz val="9"/>
            <color indexed="81"/>
            <rFont val="ＭＳ Ｐ明朝"/>
            <family val="1"/>
            <charset val="128"/>
          </rPr>
          <t>算定資料の「事業所概要_算定体制」シートの排出量(G17セル)を入力してください。</t>
        </r>
      </text>
    </comment>
    <comment ref="AG50" authorId="0" shapeId="0" xr:uid="{3799A597-B2B9-40A3-B61F-E929C8C71665}">
      <text>
        <r>
          <rPr>
            <b/>
            <sz val="9"/>
            <color indexed="81"/>
            <rFont val="ＭＳ Ｐ明朝"/>
            <family val="1"/>
            <charset val="128"/>
          </rPr>
          <t>算定資料の「事業所概要_算定体制」シートの排出量(G17セル)を入力してください。</t>
        </r>
      </text>
    </comment>
    <comment ref="Q52" authorId="0" shapeId="0" xr:uid="{829C58B2-5A44-4B7D-8D0B-81C57349B5A8}">
      <text>
        <r>
          <rPr>
            <b/>
            <sz val="9"/>
            <color indexed="81"/>
            <rFont val="ＭＳ Ｐ明朝"/>
            <family val="1"/>
            <charset val="128"/>
          </rPr>
          <t>算定資料の「その他ガス」シートK列の各排出量を入力してください。</t>
        </r>
      </text>
    </comment>
    <comment ref="U52" authorId="0" shapeId="0" xr:uid="{FE4C5545-92AF-430C-BACA-9CAC4F793732}">
      <text>
        <r>
          <rPr>
            <b/>
            <sz val="9"/>
            <color indexed="81"/>
            <rFont val="ＭＳ Ｐ明朝"/>
            <family val="1"/>
            <charset val="128"/>
          </rPr>
          <t>算定資料の「その他ガス」シートK列の各排出量を入力してください。</t>
        </r>
      </text>
    </comment>
    <comment ref="Y52" authorId="0" shapeId="0" xr:uid="{1B10D5B7-79AB-4BFE-8B26-AC1E73206860}">
      <text>
        <r>
          <rPr>
            <b/>
            <sz val="9"/>
            <color indexed="81"/>
            <rFont val="ＭＳ Ｐ明朝"/>
            <family val="1"/>
            <charset val="128"/>
          </rPr>
          <t>算定資料の「その他ガス」シートK列の各排出量を入力してください。</t>
        </r>
      </text>
    </comment>
    <comment ref="AC52" authorId="0" shapeId="0" xr:uid="{F00E31F8-D835-4E6A-8FDE-D8A372753AAD}">
      <text>
        <r>
          <rPr>
            <b/>
            <sz val="9"/>
            <color indexed="81"/>
            <rFont val="ＭＳ Ｐ明朝"/>
            <family val="1"/>
            <charset val="128"/>
          </rPr>
          <t>算定資料の「その他ガス」シートK列の各排出量を入力してください。</t>
        </r>
      </text>
    </comment>
    <comment ref="AG52" authorId="0" shapeId="0" xr:uid="{BA5DE254-F60E-42D0-877C-EB7357605455}">
      <text>
        <r>
          <rPr>
            <b/>
            <sz val="9"/>
            <color indexed="81"/>
            <rFont val="ＭＳ Ｐ明朝"/>
            <family val="1"/>
            <charset val="128"/>
          </rPr>
          <t>算定資料の「その他ガス」シートK列の各排出量を入力してください。</t>
        </r>
      </text>
    </comment>
    <comment ref="Q53" authorId="0" shapeId="0" xr:uid="{E36182D5-418F-45FB-A784-E3CFF484329F}">
      <text>
        <r>
          <rPr>
            <b/>
            <sz val="9"/>
            <color indexed="81"/>
            <rFont val="ＭＳ Ｐ明朝"/>
            <family val="1"/>
            <charset val="128"/>
          </rPr>
          <t>算定資料の「その他ガス」シートK列の各排出量を入力してください。</t>
        </r>
      </text>
    </comment>
    <comment ref="U53" authorId="0" shapeId="0" xr:uid="{FAD0955D-CCA0-48D0-AE33-9E3227F7C7A6}">
      <text>
        <r>
          <rPr>
            <b/>
            <sz val="9"/>
            <color indexed="81"/>
            <rFont val="ＭＳ Ｐ明朝"/>
            <family val="1"/>
            <charset val="128"/>
          </rPr>
          <t>算定資料の「その他ガス」シートK列の各排出量を入力してください。</t>
        </r>
      </text>
    </comment>
    <comment ref="Y53" authorId="0" shapeId="0" xr:uid="{DA1DAD11-DA15-457C-A581-C948DB760508}">
      <text>
        <r>
          <rPr>
            <b/>
            <sz val="9"/>
            <color indexed="81"/>
            <rFont val="ＭＳ Ｐ明朝"/>
            <family val="1"/>
            <charset val="128"/>
          </rPr>
          <t>算定資料の「その他ガス」シートK列の各排出量を入力してください。</t>
        </r>
      </text>
    </comment>
    <comment ref="AC53" authorId="0" shapeId="0" xr:uid="{0DF5355A-2BC5-4AA4-BE85-7E406E958772}">
      <text>
        <r>
          <rPr>
            <b/>
            <sz val="9"/>
            <color indexed="81"/>
            <rFont val="ＭＳ Ｐ明朝"/>
            <family val="1"/>
            <charset val="128"/>
          </rPr>
          <t>算定資料の「その他ガス」シートK列の各排出量を入力してください。</t>
        </r>
      </text>
    </comment>
    <comment ref="AG53" authorId="0" shapeId="0" xr:uid="{858AD904-70E2-4C66-82C4-F2458E4C1494}">
      <text>
        <r>
          <rPr>
            <b/>
            <sz val="9"/>
            <color indexed="81"/>
            <rFont val="ＭＳ Ｐ明朝"/>
            <family val="1"/>
            <charset val="128"/>
          </rPr>
          <t>算定資料の「その他ガス」シートK列の各排出量を入力してください。</t>
        </r>
      </text>
    </comment>
    <comment ref="Q54" authorId="0" shapeId="0" xr:uid="{8DF342A8-CA58-464F-BDEE-DEC69AC9C602}">
      <text>
        <r>
          <rPr>
            <b/>
            <sz val="9"/>
            <color indexed="81"/>
            <rFont val="ＭＳ Ｐ明朝"/>
            <family val="1"/>
            <charset val="128"/>
          </rPr>
          <t>算定資料の「その他ガス」シートK列の各排出量を入力してください。</t>
        </r>
      </text>
    </comment>
    <comment ref="U54" authorId="0" shapeId="0" xr:uid="{DD15AAD1-9A11-4C53-B360-7D5936590C3E}">
      <text>
        <r>
          <rPr>
            <b/>
            <sz val="9"/>
            <color indexed="81"/>
            <rFont val="ＭＳ Ｐ明朝"/>
            <family val="1"/>
            <charset val="128"/>
          </rPr>
          <t>算定資料の「その他ガス」シートK列の各排出量を入力してください。</t>
        </r>
      </text>
    </comment>
    <comment ref="Y54" authorId="0" shapeId="0" xr:uid="{B57D7267-4A9C-43AE-B06B-6184A6816663}">
      <text>
        <r>
          <rPr>
            <b/>
            <sz val="9"/>
            <color indexed="81"/>
            <rFont val="ＭＳ Ｐ明朝"/>
            <family val="1"/>
            <charset val="128"/>
          </rPr>
          <t>算定資料の「その他ガス」シートK列の各排出量を入力してください。</t>
        </r>
      </text>
    </comment>
    <comment ref="AC54" authorId="0" shapeId="0" xr:uid="{D92CB387-51B0-4BD0-A56B-D83E4A35CACB}">
      <text>
        <r>
          <rPr>
            <b/>
            <sz val="9"/>
            <color indexed="81"/>
            <rFont val="ＭＳ Ｐ明朝"/>
            <family val="1"/>
            <charset val="128"/>
          </rPr>
          <t>算定資料の「その他ガス」シートK列の各排出量を入力してください。</t>
        </r>
      </text>
    </comment>
    <comment ref="AG54" authorId="0" shapeId="0" xr:uid="{0B6F92C0-D60D-4B2F-87A7-D6B13AF897EA}">
      <text>
        <r>
          <rPr>
            <b/>
            <sz val="9"/>
            <color indexed="81"/>
            <rFont val="ＭＳ Ｐ明朝"/>
            <family val="1"/>
            <charset val="128"/>
          </rPr>
          <t>算定資料の「その他ガス」シートK列の各排出量を入力してください。</t>
        </r>
      </text>
    </comment>
    <comment ref="Q55" authorId="0" shapeId="0" xr:uid="{29811FA7-F636-4C69-9560-A44B94022AEC}">
      <text>
        <r>
          <rPr>
            <b/>
            <sz val="9"/>
            <color indexed="81"/>
            <rFont val="ＭＳ Ｐ明朝"/>
            <family val="1"/>
            <charset val="128"/>
          </rPr>
          <t>算定資料の「その他ガス」シートK列の各排出量を入力してください。</t>
        </r>
      </text>
    </comment>
    <comment ref="U55" authorId="0" shapeId="0" xr:uid="{53D7D616-925D-4ED9-8DB7-BD2161DB85E1}">
      <text>
        <r>
          <rPr>
            <b/>
            <sz val="9"/>
            <color indexed="81"/>
            <rFont val="ＭＳ Ｐ明朝"/>
            <family val="1"/>
            <charset val="128"/>
          </rPr>
          <t>算定資料の「その他ガス」シートK列の各排出量を入力してください。</t>
        </r>
      </text>
    </comment>
    <comment ref="Y55" authorId="0" shapeId="0" xr:uid="{535A1B46-1622-4874-89C8-580252341D50}">
      <text>
        <r>
          <rPr>
            <b/>
            <sz val="9"/>
            <color indexed="81"/>
            <rFont val="ＭＳ Ｐ明朝"/>
            <family val="1"/>
            <charset val="128"/>
          </rPr>
          <t>算定資料の「その他ガス」シートK列の各排出量を入力してください。</t>
        </r>
      </text>
    </comment>
    <comment ref="AC55" authorId="0" shapeId="0" xr:uid="{6E046FF1-92C9-4D98-A8BB-8AA7845D97E8}">
      <text>
        <r>
          <rPr>
            <b/>
            <sz val="9"/>
            <color indexed="81"/>
            <rFont val="ＭＳ Ｐ明朝"/>
            <family val="1"/>
            <charset val="128"/>
          </rPr>
          <t>算定資料の「その他ガス」シートK列の各排出量を入力してください。</t>
        </r>
      </text>
    </comment>
    <comment ref="AG55" authorId="0" shapeId="0" xr:uid="{11C28F16-3207-4046-9B2E-5795EC4C9364}">
      <text>
        <r>
          <rPr>
            <b/>
            <sz val="9"/>
            <color indexed="81"/>
            <rFont val="ＭＳ Ｐ明朝"/>
            <family val="1"/>
            <charset val="128"/>
          </rPr>
          <t>算定資料の「その他ガス」シートK列の各排出量を入力してください。</t>
        </r>
      </text>
    </comment>
    <comment ref="Q56" authorId="0" shapeId="0" xr:uid="{A167D969-0092-4453-95FB-A5755F13987C}">
      <text>
        <r>
          <rPr>
            <b/>
            <sz val="9"/>
            <color indexed="81"/>
            <rFont val="ＭＳ Ｐ明朝"/>
            <family val="1"/>
            <charset val="128"/>
          </rPr>
          <t>算定資料の「その他ガス」シートK列の各排出量を入力してください。</t>
        </r>
      </text>
    </comment>
    <comment ref="U56" authorId="0" shapeId="0" xr:uid="{7B6A0E92-0A35-40DD-B132-A64ABCFE3F87}">
      <text>
        <r>
          <rPr>
            <b/>
            <sz val="9"/>
            <color indexed="81"/>
            <rFont val="ＭＳ Ｐ明朝"/>
            <family val="1"/>
            <charset val="128"/>
          </rPr>
          <t>算定資料の「その他ガス」シートK列の各排出量を入力してください。</t>
        </r>
      </text>
    </comment>
    <comment ref="Y56" authorId="0" shapeId="0" xr:uid="{5455E562-F6A5-4D0F-A013-A70E035E6259}">
      <text>
        <r>
          <rPr>
            <b/>
            <sz val="9"/>
            <color indexed="81"/>
            <rFont val="ＭＳ Ｐ明朝"/>
            <family val="1"/>
            <charset val="128"/>
          </rPr>
          <t>算定資料の「その他ガス」シートK列の各排出量を入力してください。</t>
        </r>
      </text>
    </comment>
    <comment ref="AC56" authorId="0" shapeId="0" xr:uid="{3FBE5B75-9A02-47BC-9333-C75B53980EDC}">
      <text>
        <r>
          <rPr>
            <b/>
            <sz val="9"/>
            <color indexed="81"/>
            <rFont val="ＭＳ Ｐ明朝"/>
            <family val="1"/>
            <charset val="128"/>
          </rPr>
          <t>算定資料の「その他ガス」シートK列の各排出量を入力してください。</t>
        </r>
      </text>
    </comment>
    <comment ref="AG56" authorId="0" shapeId="0" xr:uid="{F1AE59E7-BAD3-4FD4-9C1F-ACF0E2BF528C}">
      <text>
        <r>
          <rPr>
            <b/>
            <sz val="9"/>
            <color indexed="81"/>
            <rFont val="ＭＳ Ｐ明朝"/>
            <family val="1"/>
            <charset val="128"/>
          </rPr>
          <t>算定資料の「その他ガス」シートK列の各排出量を入力してください。</t>
        </r>
      </text>
    </comment>
    <comment ref="Q57" authorId="0" shapeId="0" xr:uid="{7AD068F7-D24F-49A2-B7FD-58F6F9BF906E}">
      <text>
        <r>
          <rPr>
            <b/>
            <sz val="9"/>
            <color indexed="81"/>
            <rFont val="ＭＳ Ｐ明朝"/>
            <family val="1"/>
            <charset val="128"/>
          </rPr>
          <t>算定資料の「その他ガス」シートK列の各排出量を入力してください。</t>
        </r>
      </text>
    </comment>
    <comment ref="U57" authorId="0" shapeId="0" xr:uid="{3F153463-A6D3-450B-A0EB-6DF3309B50CF}">
      <text>
        <r>
          <rPr>
            <b/>
            <sz val="9"/>
            <color indexed="81"/>
            <rFont val="ＭＳ Ｐ明朝"/>
            <family val="1"/>
            <charset val="128"/>
          </rPr>
          <t>算定資料の「その他ガス」シートK列の各排出量を入力してください。</t>
        </r>
      </text>
    </comment>
    <comment ref="Y57" authorId="0" shapeId="0" xr:uid="{E18C9BE2-86DB-4613-93D6-96AA0235EFE5}">
      <text>
        <r>
          <rPr>
            <b/>
            <sz val="9"/>
            <color indexed="81"/>
            <rFont val="ＭＳ Ｐ明朝"/>
            <family val="1"/>
            <charset val="128"/>
          </rPr>
          <t>算定資料の「その他ガス」シートK列の各排出量を入力してください。</t>
        </r>
      </text>
    </comment>
    <comment ref="AC57" authorId="0" shapeId="0" xr:uid="{12B55AF7-B365-40A1-A8AC-C5ACCA842DC3}">
      <text>
        <r>
          <rPr>
            <b/>
            <sz val="9"/>
            <color indexed="81"/>
            <rFont val="ＭＳ Ｐ明朝"/>
            <family val="1"/>
            <charset val="128"/>
          </rPr>
          <t>算定資料の「その他ガス」シートK列の各排出量を入力してください。</t>
        </r>
      </text>
    </comment>
    <comment ref="AG57" authorId="0" shapeId="0" xr:uid="{0F923CA0-8409-43DE-AB2D-6ABA6B80A9D7}">
      <text>
        <r>
          <rPr>
            <b/>
            <sz val="9"/>
            <color indexed="81"/>
            <rFont val="ＭＳ Ｐ明朝"/>
            <family val="1"/>
            <charset val="128"/>
          </rPr>
          <t>算定資料の「その他ガス」シートK列の各排出量を入力してください。</t>
        </r>
      </text>
    </comment>
    <comment ref="Q58" authorId="0" shapeId="0" xr:uid="{DF45B856-172C-4249-AE4D-D9E5AE368547}">
      <text>
        <r>
          <rPr>
            <b/>
            <sz val="9"/>
            <color indexed="81"/>
            <rFont val="ＭＳ Ｐ明朝"/>
            <family val="1"/>
            <charset val="128"/>
          </rPr>
          <t>算定資料の「その他ガス」シートK列の各排出量を入力してください。</t>
        </r>
      </text>
    </comment>
    <comment ref="U58" authorId="0" shapeId="0" xr:uid="{11ABAD2B-8B20-479D-8771-E5DF3D397538}">
      <text>
        <r>
          <rPr>
            <b/>
            <sz val="9"/>
            <color indexed="81"/>
            <rFont val="ＭＳ Ｐ明朝"/>
            <family val="1"/>
            <charset val="128"/>
          </rPr>
          <t>算定資料の「その他ガス」シートK列の各排出量を入力してください。</t>
        </r>
      </text>
    </comment>
    <comment ref="Y58" authorId="0" shapeId="0" xr:uid="{3CD62B17-F1C0-451C-802C-EE2F43BB9009}">
      <text>
        <r>
          <rPr>
            <b/>
            <sz val="9"/>
            <color indexed="81"/>
            <rFont val="ＭＳ Ｐ明朝"/>
            <family val="1"/>
            <charset val="128"/>
          </rPr>
          <t>算定資料の「その他ガス」シートK列の各排出量を入力してください。</t>
        </r>
      </text>
    </comment>
    <comment ref="AC58" authorId="0" shapeId="0" xr:uid="{2674F16A-4F62-4071-B601-AB961F66BAE3}">
      <text>
        <r>
          <rPr>
            <b/>
            <sz val="9"/>
            <color indexed="81"/>
            <rFont val="ＭＳ Ｐ明朝"/>
            <family val="1"/>
            <charset val="128"/>
          </rPr>
          <t>算定資料の「その他ガス」シートK列の各排出量を入力してください。</t>
        </r>
      </text>
    </comment>
    <comment ref="AG58" authorId="0" shapeId="0" xr:uid="{90B5A97B-2C82-45CA-BBFF-CC5C21FCB200}">
      <text>
        <r>
          <rPr>
            <b/>
            <sz val="9"/>
            <color indexed="81"/>
            <rFont val="ＭＳ Ｐ明朝"/>
            <family val="1"/>
            <charset val="128"/>
          </rPr>
          <t>算定資料の「その他ガス」シートK列の各排出量を入力してください。</t>
        </r>
      </text>
    </comment>
    <comment ref="D69" authorId="0" shapeId="0" xr:uid="{AF8E3412-85D5-4326-895A-CE6E0292840A}">
      <text>
        <r>
          <rPr>
            <b/>
            <sz val="9"/>
            <color indexed="81"/>
            <rFont val="ＭＳ Ｐ明朝"/>
            <family val="1"/>
            <charset val="128"/>
          </rPr>
          <t>CO2排出量に影響を及ぼす指標を設定してください。</t>
        </r>
      </text>
    </comment>
    <comment ref="M69" authorId="0" shapeId="0" xr:uid="{3F2DAD13-59AE-4261-BA3A-ED7075AA9E23}">
      <text>
        <r>
          <rPr>
            <b/>
            <sz val="9"/>
            <color indexed="81"/>
            <rFont val="ＭＳ Ｐ明朝"/>
            <family val="1"/>
            <charset val="128"/>
          </rPr>
          <t>左の指標の単位を入力してください。</t>
        </r>
      </text>
    </comment>
    <comment ref="P124" authorId="0" shapeId="0" xr:uid="{9899464D-B026-452E-BBD7-5DFC77A3B8E7}">
      <text>
        <r>
          <rPr>
            <b/>
            <sz val="9"/>
            <color indexed="81"/>
            <rFont val="ＭＳ Ｐ明朝"/>
            <family val="1"/>
            <charset val="128"/>
          </rPr>
          <t>第４計画期間開始時の基準排出量を入力してください。</t>
        </r>
      </text>
    </comment>
    <comment ref="L129" authorId="0" shapeId="0" xr:uid="{F7D0E929-D79A-4D35-BDE9-5B8AEBDDB10D}">
      <text>
        <r>
          <rPr>
            <b/>
            <sz val="9"/>
            <color indexed="81"/>
            <rFont val="MS P ゴシック"/>
            <family val="3"/>
            <charset val="128"/>
          </rPr>
          <t>半角数字で入力してください。</t>
        </r>
      </text>
    </comment>
    <comment ref="L130" authorId="0" shapeId="0" xr:uid="{619EE42E-19AA-4634-AF12-5756BC4BCC76}">
      <text>
        <r>
          <rPr>
            <b/>
            <sz val="9"/>
            <color indexed="81"/>
            <rFont val="MS P ゴシック"/>
            <family val="3"/>
            <charset val="128"/>
          </rPr>
          <t>半角数字で入力してください。</t>
        </r>
      </text>
    </comment>
    <comment ref="L131" authorId="0" shapeId="0" xr:uid="{D57C36C4-33C7-4DC6-96C7-773EAB5E52C2}">
      <text>
        <r>
          <rPr>
            <b/>
            <sz val="9"/>
            <color indexed="81"/>
            <rFont val="MS P ゴシック"/>
            <family val="3"/>
            <charset val="128"/>
          </rPr>
          <t>半角数字で入力してください。</t>
        </r>
      </text>
    </comment>
    <comment ref="L132" authorId="0" shapeId="0" xr:uid="{6D483ABB-7EEA-45BB-AA77-C07B973BE023}">
      <text>
        <r>
          <rPr>
            <b/>
            <sz val="9"/>
            <color indexed="81"/>
            <rFont val="MS P ゴシック"/>
            <family val="3"/>
            <charset val="128"/>
          </rPr>
          <t>半角数字で入力してください。</t>
        </r>
      </text>
    </comment>
    <comment ref="L133" authorId="0" shapeId="0" xr:uid="{F0AFC828-6A4D-451F-AC60-84D542C17B14}">
      <text>
        <r>
          <rPr>
            <b/>
            <sz val="9"/>
            <color indexed="81"/>
            <rFont val="MS P ゴシック"/>
            <family val="3"/>
            <charset val="128"/>
          </rPr>
          <t>半角数字で入力してください。</t>
        </r>
      </text>
    </comment>
    <comment ref="L165" authorId="0" shapeId="0" xr:uid="{66CCF039-8FF0-4856-A4D1-4DD38B05005E}">
      <text>
        <r>
          <rPr>
            <b/>
            <sz val="9"/>
            <color indexed="81"/>
            <rFont val="ＭＳ Ｐ明朝"/>
            <family val="1"/>
            <charset val="128"/>
          </rPr>
          <t>「業務部門」は11から18番台、「産業部門」は31から49番台から選択してください。</t>
        </r>
      </text>
    </comment>
    <comment ref="AH165" authorId="0" shapeId="0" xr:uid="{C79CD23A-0582-4D40-B8AC-3A3DAAF80013}">
      <text>
        <r>
          <rPr>
            <b/>
            <sz val="9"/>
            <color indexed="81"/>
            <rFont val="ＭＳ Ｐ明朝"/>
            <family val="1"/>
            <charset val="128"/>
          </rPr>
          <t>半角数字で入力してください。</t>
        </r>
      </text>
    </comment>
    <comment ref="L166" authorId="0" shapeId="0" xr:uid="{B0CE478A-F19A-4B04-8218-A931435B40A0}">
      <text>
        <r>
          <rPr>
            <b/>
            <sz val="9"/>
            <color indexed="81"/>
            <rFont val="ＭＳ Ｐ明朝"/>
            <family val="1"/>
            <charset val="128"/>
          </rPr>
          <t>「業務部門」は11から18番台、「産業部門」は31から49番台から選択してください。</t>
        </r>
      </text>
    </comment>
    <comment ref="AH166" authorId="0" shapeId="0" xr:uid="{E8AD92F0-3A8D-4D20-9DAA-8A09D63C0166}">
      <text>
        <r>
          <rPr>
            <b/>
            <sz val="9"/>
            <color indexed="81"/>
            <rFont val="ＭＳ Ｐ明朝"/>
            <family val="1"/>
            <charset val="128"/>
          </rPr>
          <t>半角数字で入力してください。</t>
        </r>
      </text>
    </comment>
    <comment ref="L167" authorId="0" shapeId="0" xr:uid="{E52EA3C7-9E10-4FDC-BCBC-FD805CBC98AB}">
      <text>
        <r>
          <rPr>
            <b/>
            <sz val="9"/>
            <color indexed="81"/>
            <rFont val="ＭＳ Ｐ明朝"/>
            <family val="1"/>
            <charset val="128"/>
          </rPr>
          <t>「業務部門」は11から18番台、「産業部門」は31から49番台から選択してください。</t>
        </r>
      </text>
    </comment>
    <comment ref="AH167" authorId="0" shapeId="0" xr:uid="{C14C90B2-870F-408A-B99D-2F2FCADF515A}">
      <text>
        <r>
          <rPr>
            <b/>
            <sz val="9"/>
            <color indexed="81"/>
            <rFont val="ＭＳ Ｐ明朝"/>
            <family val="1"/>
            <charset val="128"/>
          </rPr>
          <t>半角数字で入力してください。</t>
        </r>
      </text>
    </comment>
    <comment ref="L168" authorId="0" shapeId="0" xr:uid="{F36BE818-DD23-4846-876E-AC6BA118D39C}">
      <text>
        <r>
          <rPr>
            <b/>
            <sz val="9"/>
            <color indexed="81"/>
            <rFont val="ＭＳ Ｐ明朝"/>
            <family val="1"/>
            <charset val="128"/>
          </rPr>
          <t>「業務部門」は11から18番台、「産業部門」は31から49番台から選択してください。</t>
        </r>
      </text>
    </comment>
    <comment ref="AH168" authorId="0" shapeId="0" xr:uid="{D954368D-C416-4F5A-873F-C450BB32F896}">
      <text>
        <r>
          <rPr>
            <b/>
            <sz val="9"/>
            <color indexed="81"/>
            <rFont val="ＭＳ Ｐ明朝"/>
            <family val="1"/>
            <charset val="128"/>
          </rPr>
          <t>半角数字で入力してください。</t>
        </r>
      </text>
    </comment>
    <comment ref="L169" authorId="0" shapeId="0" xr:uid="{7F6932C8-012C-4A3F-BC66-427C3AC9D87D}">
      <text>
        <r>
          <rPr>
            <b/>
            <sz val="9"/>
            <color indexed="81"/>
            <rFont val="ＭＳ Ｐ明朝"/>
            <family val="1"/>
            <charset val="128"/>
          </rPr>
          <t>「業務部門」は11から18番台、「産業部門」は31から49番台から選択してください。</t>
        </r>
      </text>
    </comment>
    <comment ref="AH169" authorId="0" shapeId="0" xr:uid="{A913B21C-2902-48A3-A6F4-F64BFBE163EF}">
      <text>
        <r>
          <rPr>
            <b/>
            <sz val="9"/>
            <color indexed="81"/>
            <rFont val="ＭＳ Ｐ明朝"/>
            <family val="1"/>
            <charset val="128"/>
          </rPr>
          <t>半角数字で入力してください。</t>
        </r>
      </text>
    </comment>
    <comment ref="L170" authorId="0" shapeId="0" xr:uid="{86228C78-78A3-4739-B21B-8BD166BEF6BE}">
      <text>
        <r>
          <rPr>
            <b/>
            <sz val="9"/>
            <color indexed="81"/>
            <rFont val="ＭＳ Ｐ明朝"/>
            <family val="1"/>
            <charset val="128"/>
          </rPr>
          <t>「業務部門」は11から18番台、「産業部門」は31から49番台から選択してください。</t>
        </r>
      </text>
    </comment>
    <comment ref="AH170" authorId="0" shapeId="0" xr:uid="{89501637-EAA2-438E-92D2-AD569DDA9DD3}">
      <text>
        <r>
          <rPr>
            <b/>
            <sz val="9"/>
            <color indexed="81"/>
            <rFont val="ＭＳ Ｐ明朝"/>
            <family val="1"/>
            <charset val="128"/>
          </rPr>
          <t>半角数字で入力してください。</t>
        </r>
      </text>
    </comment>
    <comment ref="L171" authorId="0" shapeId="0" xr:uid="{EFB917C2-15A3-4218-BC9A-BA883F83572A}">
      <text>
        <r>
          <rPr>
            <b/>
            <sz val="9"/>
            <color indexed="81"/>
            <rFont val="ＭＳ Ｐ明朝"/>
            <family val="1"/>
            <charset val="128"/>
          </rPr>
          <t>「業務部門」は11から18番台、「産業部門」は31から49番台から選択してください。</t>
        </r>
      </text>
    </comment>
    <comment ref="AH171" authorId="0" shapeId="0" xr:uid="{F87E4D89-E634-41F7-A584-002FFA759108}">
      <text>
        <r>
          <rPr>
            <b/>
            <sz val="9"/>
            <color indexed="81"/>
            <rFont val="ＭＳ Ｐ明朝"/>
            <family val="1"/>
            <charset val="128"/>
          </rPr>
          <t>半角数字で入力してください。</t>
        </r>
      </text>
    </comment>
    <comment ref="L172" authorId="0" shapeId="0" xr:uid="{0C997221-A527-424D-845E-631C2F95D910}">
      <text>
        <r>
          <rPr>
            <b/>
            <sz val="9"/>
            <color indexed="81"/>
            <rFont val="ＭＳ Ｐ明朝"/>
            <family val="1"/>
            <charset val="128"/>
          </rPr>
          <t>「業務部門」は11から18番台、「産業部門」は31から49番台から選択してください。</t>
        </r>
      </text>
    </comment>
    <comment ref="AH172" authorId="0" shapeId="0" xr:uid="{6A9EAF19-F011-4DDE-96B2-0E2CC7205065}">
      <text>
        <r>
          <rPr>
            <b/>
            <sz val="9"/>
            <color indexed="81"/>
            <rFont val="ＭＳ Ｐ明朝"/>
            <family val="1"/>
            <charset val="128"/>
          </rPr>
          <t>半角数字で入力してください。</t>
        </r>
      </text>
    </comment>
    <comment ref="L173" authorId="0" shapeId="0" xr:uid="{FA8A9226-4259-477C-A7FC-C4FCB5A9F22E}">
      <text>
        <r>
          <rPr>
            <b/>
            <sz val="9"/>
            <color indexed="81"/>
            <rFont val="ＭＳ Ｐ明朝"/>
            <family val="1"/>
            <charset val="128"/>
          </rPr>
          <t>「業務部門」は11から18番台、「産業部門」は31から49番台から選択してください。</t>
        </r>
      </text>
    </comment>
    <comment ref="AH173" authorId="0" shapeId="0" xr:uid="{B45AE9A6-130C-46F1-AAD5-305C6FD211BE}">
      <text>
        <r>
          <rPr>
            <b/>
            <sz val="9"/>
            <color indexed="81"/>
            <rFont val="ＭＳ Ｐ明朝"/>
            <family val="1"/>
            <charset val="128"/>
          </rPr>
          <t>半角数字で入力してください。</t>
        </r>
      </text>
    </comment>
    <comment ref="L174" authorId="0" shapeId="0" xr:uid="{1579336C-4DAC-4AB6-9FCD-2A6ABD4FB544}">
      <text>
        <r>
          <rPr>
            <b/>
            <sz val="9"/>
            <color indexed="81"/>
            <rFont val="ＭＳ Ｐ明朝"/>
            <family val="1"/>
            <charset val="128"/>
          </rPr>
          <t>「業務部門」は11から18番台、「産業部門」は31から49番台から選択してください。</t>
        </r>
      </text>
    </comment>
    <comment ref="AH174" authorId="0" shapeId="0" xr:uid="{CA579DC8-BEB1-4503-B4FF-36ACB41CACEF}">
      <text>
        <r>
          <rPr>
            <b/>
            <sz val="9"/>
            <color indexed="81"/>
            <rFont val="ＭＳ Ｐ明朝"/>
            <family val="1"/>
            <charset val="128"/>
          </rPr>
          <t>半角数字で入力してください。</t>
        </r>
      </text>
    </comment>
    <comment ref="L175" authorId="0" shapeId="0" xr:uid="{6C63212E-4059-4ED3-89E3-46027EE617C3}">
      <text>
        <r>
          <rPr>
            <b/>
            <sz val="9"/>
            <color indexed="81"/>
            <rFont val="ＭＳ Ｐ明朝"/>
            <family val="1"/>
            <charset val="128"/>
          </rPr>
          <t>「業務部門」は11から18番台、「産業部門」は31から49番台から選択してください。</t>
        </r>
      </text>
    </comment>
    <comment ref="AH175" authorId="0" shapeId="0" xr:uid="{ACBC2120-6BB3-4EFC-934F-DD216AFF89BF}">
      <text>
        <r>
          <rPr>
            <b/>
            <sz val="9"/>
            <color indexed="81"/>
            <rFont val="ＭＳ Ｐ明朝"/>
            <family val="1"/>
            <charset val="128"/>
          </rPr>
          <t>半角数字で入力してください。</t>
        </r>
      </text>
    </comment>
    <comment ref="L176" authorId="0" shapeId="0" xr:uid="{513CF652-3C7B-400E-B919-70603415B804}">
      <text>
        <r>
          <rPr>
            <b/>
            <sz val="9"/>
            <color indexed="81"/>
            <rFont val="ＭＳ Ｐ明朝"/>
            <family val="1"/>
            <charset val="128"/>
          </rPr>
          <t>「業務部門」は11から18番台、「産業部門」は31から49番台から選択してください。</t>
        </r>
      </text>
    </comment>
    <comment ref="AH176" authorId="0" shapeId="0" xr:uid="{18891852-1F08-4AA7-A4FE-DF40A10265A5}">
      <text>
        <r>
          <rPr>
            <b/>
            <sz val="9"/>
            <color indexed="81"/>
            <rFont val="ＭＳ Ｐ明朝"/>
            <family val="1"/>
            <charset val="128"/>
          </rPr>
          <t>半角数字で入力してください。</t>
        </r>
      </text>
    </comment>
    <comment ref="L177" authorId="0" shapeId="0" xr:uid="{768BBFA7-534D-42D6-8D9E-697F89EBA076}">
      <text>
        <r>
          <rPr>
            <b/>
            <sz val="9"/>
            <color indexed="81"/>
            <rFont val="ＭＳ Ｐ明朝"/>
            <family val="1"/>
            <charset val="128"/>
          </rPr>
          <t>「業務部門」は11から18番台、「産業部門」は31から49番台から選択してください。</t>
        </r>
      </text>
    </comment>
    <comment ref="AH177" authorId="0" shapeId="0" xr:uid="{B76A30F2-0067-4F7A-8996-DBAD301DA228}">
      <text>
        <r>
          <rPr>
            <b/>
            <sz val="9"/>
            <color indexed="81"/>
            <rFont val="ＭＳ Ｐ明朝"/>
            <family val="1"/>
            <charset val="128"/>
          </rPr>
          <t>半角数字で入力してください。</t>
        </r>
      </text>
    </comment>
    <comment ref="L178" authorId="0" shapeId="0" xr:uid="{5E8DE5CB-9055-4336-851B-4B3E97DB2AA2}">
      <text>
        <r>
          <rPr>
            <b/>
            <sz val="9"/>
            <color indexed="81"/>
            <rFont val="ＭＳ Ｐ明朝"/>
            <family val="1"/>
            <charset val="128"/>
          </rPr>
          <t>「業務部門」は11から18番台、「産業部門」は31から49番台から選択してください。</t>
        </r>
      </text>
    </comment>
    <comment ref="AH178" authorId="0" shapeId="0" xr:uid="{E51FB7FA-EAFE-4721-BCBA-ED97F923660E}">
      <text>
        <r>
          <rPr>
            <b/>
            <sz val="9"/>
            <color indexed="81"/>
            <rFont val="ＭＳ Ｐ明朝"/>
            <family val="1"/>
            <charset val="128"/>
          </rPr>
          <t>半角数字で入力してください。</t>
        </r>
      </text>
    </comment>
    <comment ref="L179" authorId="0" shapeId="0" xr:uid="{0B7D1EF5-E1E2-4947-A096-2DEB24537AB2}">
      <text>
        <r>
          <rPr>
            <b/>
            <sz val="9"/>
            <color indexed="81"/>
            <rFont val="ＭＳ Ｐ明朝"/>
            <family val="1"/>
            <charset val="128"/>
          </rPr>
          <t>「業務部門」は11から18番台、「産業部門」は31から49番台から選択してください。</t>
        </r>
      </text>
    </comment>
    <comment ref="AH179" authorId="0" shapeId="0" xr:uid="{6327119A-814B-454C-AB86-438DAE3B6616}">
      <text>
        <r>
          <rPr>
            <b/>
            <sz val="9"/>
            <color indexed="81"/>
            <rFont val="ＭＳ Ｐ明朝"/>
            <family val="1"/>
            <charset val="128"/>
          </rPr>
          <t>半角数字で入力してください。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EA2EEDDF-B62D-4612-AA9D-2BEB1E7B2FAA}">
      <text>
        <r>
          <rPr>
            <b/>
            <sz val="9"/>
            <color indexed="81"/>
            <rFont val="ＭＳ Ｐ明朝"/>
            <family val="1"/>
            <charset val="128"/>
          </rPr>
          <t>事業所番号は半角数字６桁で入力してください。</t>
        </r>
      </text>
    </comment>
    <comment ref="E10" authorId="0" shapeId="0" xr:uid="{0BDF5BA1-0299-46AF-B311-81DA3159CBE3}">
      <text>
        <r>
          <rPr>
            <b/>
            <sz val="9"/>
            <color indexed="81"/>
            <rFont val="ＭＳ Ｐ明朝"/>
            <family val="1"/>
            <charset val="128"/>
          </rPr>
          <t>事業所の種別を選択してください。</t>
        </r>
      </text>
    </comment>
    <comment ref="S14" authorId="0" shapeId="0" xr:uid="{ECAC7058-87B3-4474-80A4-1DC4E73FE5AE}">
      <text>
        <r>
          <rPr>
            <b/>
            <sz val="9"/>
            <color indexed="81"/>
            <rFont val="MS P ゴシック"/>
            <family val="3"/>
            <charset val="128"/>
          </rPr>
          <t>「埼玉県」は入力しないでください。</t>
        </r>
      </text>
    </comment>
    <comment ref="O16" authorId="0" shapeId="0" xr:uid="{42447712-87CC-496E-B688-596B8A75EABD}">
      <text>
        <r>
          <rPr>
            <b/>
            <sz val="9"/>
            <color indexed="81"/>
            <rFont val="ＭＳ Ｐ明朝"/>
            <family val="1"/>
            <charset val="128"/>
          </rPr>
          <t>産業分類を選択してください。</t>
        </r>
      </text>
    </comment>
    <comment ref="Q42" authorId="0" shapeId="0" xr:uid="{38D41E86-D3D2-48C0-BFF4-5A65802C25D7}">
      <text>
        <r>
          <rPr>
            <b/>
            <sz val="9"/>
            <color indexed="81"/>
            <rFont val="ＭＳ Ｐ明朝"/>
            <family val="1"/>
            <charset val="128"/>
          </rPr>
          <t>算定資料の「事業所概要_算定体制」シートの使用量(G15セル)を入力してください。</t>
        </r>
      </text>
    </comment>
    <comment ref="U42" authorId="0" shapeId="0" xr:uid="{6C19E29B-2131-454A-85A3-CE2F42A7B55E}">
      <text>
        <r>
          <rPr>
            <b/>
            <sz val="9"/>
            <color indexed="81"/>
            <rFont val="ＭＳ Ｐ明朝"/>
            <family val="1"/>
            <charset val="128"/>
          </rPr>
          <t>算定資料の「事業所概要_算定体制」シートの使用量(G15セル)を入力してください。</t>
        </r>
      </text>
    </comment>
    <comment ref="Y42" authorId="0" shapeId="0" xr:uid="{8DEA743B-708C-45FE-810C-D443DA7D421D}">
      <text>
        <r>
          <rPr>
            <b/>
            <sz val="9"/>
            <color indexed="81"/>
            <rFont val="ＭＳ Ｐ明朝"/>
            <family val="1"/>
            <charset val="128"/>
          </rPr>
          <t>算定資料の「事業所概要_算定体制」シートの使用量(G15セル)を入力してください。</t>
        </r>
      </text>
    </comment>
    <comment ref="AC42" authorId="0" shapeId="0" xr:uid="{997408AA-6426-4A95-9E8B-DB38C7E356B6}">
      <text>
        <r>
          <rPr>
            <b/>
            <sz val="9"/>
            <color indexed="81"/>
            <rFont val="ＭＳ Ｐ明朝"/>
            <family val="1"/>
            <charset val="128"/>
          </rPr>
          <t>算定資料の「事業所概要_算定体制」シートの使用量(G15セル)を入力してください。</t>
        </r>
      </text>
    </comment>
    <comment ref="AG42" authorId="0" shapeId="0" xr:uid="{3AE9A4B4-F250-4FD1-B15E-46FCA1D657BC}">
      <text>
        <r>
          <rPr>
            <b/>
            <sz val="9"/>
            <color indexed="81"/>
            <rFont val="ＭＳ Ｐ明朝"/>
            <family val="1"/>
            <charset val="128"/>
          </rPr>
          <t>算定資料の「事業所概要_算定体制」シートの使用量(G15セル)を入力してください。</t>
        </r>
      </text>
    </comment>
    <comment ref="Q43" authorId="0" shapeId="0" xr:uid="{A8DEA337-B04F-43F9-AEF7-A2315ADE0124}">
      <text>
        <r>
          <rPr>
            <b/>
            <sz val="9"/>
            <color indexed="81"/>
            <rFont val="ＭＳ Ｐ明朝"/>
            <family val="1"/>
            <charset val="128"/>
          </rPr>
          <t>算定資料の「事業所概要_算定体制」シートの使用量(G16セル)を入力してください。</t>
        </r>
      </text>
    </comment>
    <comment ref="U43" authorId="0" shapeId="0" xr:uid="{8EA7A78A-F3B6-48AA-B23D-42080E3F9D02}">
      <text>
        <r>
          <rPr>
            <b/>
            <sz val="9"/>
            <color indexed="81"/>
            <rFont val="ＭＳ Ｐ明朝"/>
            <family val="1"/>
            <charset val="128"/>
          </rPr>
          <t>算定資料の「事業所概要_算定体制」シートの使用量(G16セル)を入力してください。</t>
        </r>
      </text>
    </comment>
    <comment ref="Y43" authorId="0" shapeId="0" xr:uid="{BF1CD189-9AE0-4A0E-9162-D7268546C9EB}">
      <text>
        <r>
          <rPr>
            <b/>
            <sz val="9"/>
            <color indexed="81"/>
            <rFont val="ＭＳ Ｐ明朝"/>
            <family val="1"/>
            <charset val="128"/>
          </rPr>
          <t>算定資料の「事業所概要_算定体制」シートの使用量(G16セル)を入力してください。</t>
        </r>
      </text>
    </comment>
    <comment ref="AC43" authorId="0" shapeId="0" xr:uid="{67D9350E-3213-406E-B391-868F7061B8D5}">
      <text>
        <r>
          <rPr>
            <b/>
            <sz val="9"/>
            <color indexed="81"/>
            <rFont val="ＭＳ Ｐ明朝"/>
            <family val="1"/>
            <charset val="128"/>
          </rPr>
          <t>算定資料の「事業所概要_算定体制」シートの使用量(G16セル)を入力してください。</t>
        </r>
      </text>
    </comment>
    <comment ref="AG43" authorId="0" shapeId="0" xr:uid="{98D45B2B-6907-49C9-9556-25E820ABBBF2}">
      <text>
        <r>
          <rPr>
            <b/>
            <sz val="9"/>
            <color indexed="81"/>
            <rFont val="ＭＳ Ｐ明朝"/>
            <family val="1"/>
            <charset val="128"/>
          </rPr>
          <t>算定資料の「事業所概要_算定体制」シートの使用量(G16セル)を入力してください。</t>
        </r>
      </text>
    </comment>
    <comment ref="Q50" authorId="0" shapeId="0" xr:uid="{A1400C3E-F399-4DF7-879F-FBE422FEB0CD}">
      <text>
        <r>
          <rPr>
            <b/>
            <sz val="9"/>
            <color indexed="81"/>
            <rFont val="ＭＳ Ｐ明朝"/>
            <family val="1"/>
            <charset val="128"/>
          </rPr>
          <t>算定資料の「事業所概要_算定体制」シートの排出量(G17セル)を入力してください。</t>
        </r>
      </text>
    </comment>
    <comment ref="U50" authorId="0" shapeId="0" xr:uid="{804212CE-8204-461B-B52F-53897235DEF0}">
      <text>
        <r>
          <rPr>
            <b/>
            <sz val="9"/>
            <color indexed="81"/>
            <rFont val="ＭＳ Ｐ明朝"/>
            <family val="1"/>
            <charset val="128"/>
          </rPr>
          <t>算定資料の「事業所概要_算定体制」シートの排出量(G17セル)を入力してください。</t>
        </r>
      </text>
    </comment>
    <comment ref="Y50" authorId="0" shapeId="0" xr:uid="{0BA24242-E9BD-4287-B27D-A63192D89660}">
      <text>
        <r>
          <rPr>
            <b/>
            <sz val="9"/>
            <color indexed="81"/>
            <rFont val="ＭＳ Ｐ明朝"/>
            <family val="1"/>
            <charset val="128"/>
          </rPr>
          <t>算定資料の「事業所概要_算定体制」シートの排出量(G17セル)を入力してください。</t>
        </r>
      </text>
    </comment>
    <comment ref="AC50" authorId="0" shapeId="0" xr:uid="{58774875-DF67-4565-AB2F-E2342968DAC9}">
      <text>
        <r>
          <rPr>
            <b/>
            <sz val="9"/>
            <color indexed="81"/>
            <rFont val="ＭＳ Ｐ明朝"/>
            <family val="1"/>
            <charset val="128"/>
          </rPr>
          <t>算定資料の「事業所概要_算定体制」シートの排出量(G17セル)を入力してください。</t>
        </r>
      </text>
    </comment>
    <comment ref="AG50" authorId="0" shapeId="0" xr:uid="{3D071CF9-E59C-4F0F-BC60-39A8FB2BF829}">
      <text>
        <r>
          <rPr>
            <b/>
            <sz val="9"/>
            <color indexed="81"/>
            <rFont val="ＭＳ Ｐ明朝"/>
            <family val="1"/>
            <charset val="128"/>
          </rPr>
          <t>算定資料の「事業所概要_算定体制」シートの排出量(G17セル)を入力してください。</t>
        </r>
      </text>
    </comment>
    <comment ref="Q52" authorId="0" shapeId="0" xr:uid="{5CA1385A-606C-4496-BA03-E399DB2C68C1}">
      <text>
        <r>
          <rPr>
            <b/>
            <sz val="9"/>
            <color indexed="81"/>
            <rFont val="ＭＳ Ｐ明朝"/>
            <family val="1"/>
            <charset val="128"/>
          </rPr>
          <t>算定資料の「その他ガス」シートK列の各排出量を入力してください。</t>
        </r>
      </text>
    </comment>
    <comment ref="U52" authorId="0" shapeId="0" xr:uid="{370B505E-0A17-4817-B5A1-53D85ED65C06}">
      <text>
        <r>
          <rPr>
            <b/>
            <sz val="9"/>
            <color indexed="81"/>
            <rFont val="ＭＳ Ｐ明朝"/>
            <family val="1"/>
            <charset val="128"/>
          </rPr>
          <t>算定資料の「その他ガス」シートK列の各排出量を入力してください。</t>
        </r>
      </text>
    </comment>
    <comment ref="Y52" authorId="0" shapeId="0" xr:uid="{420969DA-9642-4899-A14A-1E8B99D7E5A5}">
      <text>
        <r>
          <rPr>
            <b/>
            <sz val="9"/>
            <color indexed="81"/>
            <rFont val="ＭＳ Ｐ明朝"/>
            <family val="1"/>
            <charset val="128"/>
          </rPr>
          <t>算定資料の「その他ガス」シートK列の各排出量を入力してください。</t>
        </r>
      </text>
    </comment>
    <comment ref="AC52" authorId="0" shapeId="0" xr:uid="{AA73FB35-3DDA-4775-BF0E-A887A9C1AFBE}">
      <text>
        <r>
          <rPr>
            <b/>
            <sz val="9"/>
            <color indexed="81"/>
            <rFont val="ＭＳ Ｐ明朝"/>
            <family val="1"/>
            <charset val="128"/>
          </rPr>
          <t>算定資料の「その他ガス」シートK列の各排出量を入力してください。</t>
        </r>
      </text>
    </comment>
    <comment ref="AG52" authorId="0" shapeId="0" xr:uid="{B847CE79-CEA5-4B21-8A7C-A661AFC30DB8}">
      <text>
        <r>
          <rPr>
            <b/>
            <sz val="9"/>
            <color indexed="81"/>
            <rFont val="ＭＳ Ｐ明朝"/>
            <family val="1"/>
            <charset val="128"/>
          </rPr>
          <t>算定資料の「その他ガス」シートK列の各排出量を入力してください。</t>
        </r>
      </text>
    </comment>
    <comment ref="Q53" authorId="0" shapeId="0" xr:uid="{1C9E9AC9-5009-4460-8912-4B2D0DF8DA3F}">
      <text>
        <r>
          <rPr>
            <b/>
            <sz val="9"/>
            <color indexed="81"/>
            <rFont val="ＭＳ Ｐ明朝"/>
            <family val="1"/>
            <charset val="128"/>
          </rPr>
          <t>算定資料の「その他ガス」シートK列の各排出量を入力してください。</t>
        </r>
      </text>
    </comment>
    <comment ref="U53" authorId="0" shapeId="0" xr:uid="{890E6C27-201E-43EA-897B-9CA1A24120C4}">
      <text>
        <r>
          <rPr>
            <b/>
            <sz val="9"/>
            <color indexed="81"/>
            <rFont val="ＭＳ Ｐ明朝"/>
            <family val="1"/>
            <charset val="128"/>
          </rPr>
          <t>算定資料の「その他ガス」シートK列の各排出量を入力してください。</t>
        </r>
      </text>
    </comment>
    <comment ref="Y53" authorId="0" shapeId="0" xr:uid="{DB4C7FA1-8F16-4E1F-B13F-CD6E6CE855DE}">
      <text>
        <r>
          <rPr>
            <b/>
            <sz val="9"/>
            <color indexed="81"/>
            <rFont val="ＭＳ Ｐ明朝"/>
            <family val="1"/>
            <charset val="128"/>
          </rPr>
          <t>算定資料の「その他ガス」シートK列の各排出量を入力してください。</t>
        </r>
      </text>
    </comment>
    <comment ref="AC53" authorId="0" shapeId="0" xr:uid="{D227D879-F045-452F-A2F3-82896D6B9216}">
      <text>
        <r>
          <rPr>
            <b/>
            <sz val="9"/>
            <color indexed="81"/>
            <rFont val="ＭＳ Ｐ明朝"/>
            <family val="1"/>
            <charset val="128"/>
          </rPr>
          <t>算定資料の「その他ガス」シートK列の各排出量を入力してください。</t>
        </r>
      </text>
    </comment>
    <comment ref="AG53" authorId="0" shapeId="0" xr:uid="{32D18875-4FAE-4236-8032-44E6975BDF34}">
      <text>
        <r>
          <rPr>
            <b/>
            <sz val="9"/>
            <color indexed="81"/>
            <rFont val="ＭＳ Ｐ明朝"/>
            <family val="1"/>
            <charset val="128"/>
          </rPr>
          <t>算定資料の「その他ガス」シートK列の各排出量を入力してください。</t>
        </r>
      </text>
    </comment>
    <comment ref="Q54" authorId="0" shapeId="0" xr:uid="{F099B9DB-2DF8-4BDB-BF92-359BD270FD30}">
      <text>
        <r>
          <rPr>
            <b/>
            <sz val="9"/>
            <color indexed="81"/>
            <rFont val="ＭＳ Ｐ明朝"/>
            <family val="1"/>
            <charset val="128"/>
          </rPr>
          <t>算定資料の「その他ガス」シートK列の各排出量を入力してください。</t>
        </r>
      </text>
    </comment>
    <comment ref="U54" authorId="0" shapeId="0" xr:uid="{09667052-C274-4AC4-9834-051FEAD80360}">
      <text>
        <r>
          <rPr>
            <b/>
            <sz val="9"/>
            <color indexed="81"/>
            <rFont val="ＭＳ Ｐ明朝"/>
            <family val="1"/>
            <charset val="128"/>
          </rPr>
          <t>算定資料の「その他ガス」シートK列の各排出量を入力してください。</t>
        </r>
      </text>
    </comment>
    <comment ref="Y54" authorId="0" shapeId="0" xr:uid="{BCCC3111-05D5-4C42-875B-E21F3CD6CDDB}">
      <text>
        <r>
          <rPr>
            <b/>
            <sz val="9"/>
            <color indexed="81"/>
            <rFont val="ＭＳ Ｐ明朝"/>
            <family val="1"/>
            <charset val="128"/>
          </rPr>
          <t>算定資料の「その他ガス」シートK列の各排出量を入力してください。</t>
        </r>
      </text>
    </comment>
    <comment ref="AC54" authorId="0" shapeId="0" xr:uid="{91AE6101-1AC8-453C-923C-29444BB99ED2}">
      <text>
        <r>
          <rPr>
            <b/>
            <sz val="9"/>
            <color indexed="81"/>
            <rFont val="ＭＳ Ｐ明朝"/>
            <family val="1"/>
            <charset val="128"/>
          </rPr>
          <t>算定資料の「その他ガス」シートK列の各排出量を入力してください。</t>
        </r>
      </text>
    </comment>
    <comment ref="AG54" authorId="0" shapeId="0" xr:uid="{F2F8125A-CB7E-4229-A805-80147D00EA2B}">
      <text>
        <r>
          <rPr>
            <b/>
            <sz val="9"/>
            <color indexed="81"/>
            <rFont val="ＭＳ Ｐ明朝"/>
            <family val="1"/>
            <charset val="128"/>
          </rPr>
          <t>算定資料の「その他ガス」シートK列の各排出量を入力してください。</t>
        </r>
      </text>
    </comment>
    <comment ref="Q55" authorId="0" shapeId="0" xr:uid="{A8FE596D-422F-4ADF-9A6C-96304479932E}">
      <text>
        <r>
          <rPr>
            <b/>
            <sz val="9"/>
            <color indexed="81"/>
            <rFont val="ＭＳ Ｐ明朝"/>
            <family val="1"/>
            <charset val="128"/>
          </rPr>
          <t>算定資料の「その他ガス」シートK列の各排出量を入力してください。</t>
        </r>
      </text>
    </comment>
    <comment ref="U55" authorId="0" shapeId="0" xr:uid="{ADD4FE3A-54E3-4F9F-8338-C0912D871B1E}">
      <text>
        <r>
          <rPr>
            <b/>
            <sz val="9"/>
            <color indexed="81"/>
            <rFont val="ＭＳ Ｐ明朝"/>
            <family val="1"/>
            <charset val="128"/>
          </rPr>
          <t>算定資料の「その他ガス」シートK列の各排出量を入力してください。</t>
        </r>
      </text>
    </comment>
    <comment ref="Y55" authorId="0" shapeId="0" xr:uid="{2B10CFA4-50DF-401D-A754-39DFDF4D7C13}">
      <text>
        <r>
          <rPr>
            <b/>
            <sz val="9"/>
            <color indexed="81"/>
            <rFont val="ＭＳ Ｐ明朝"/>
            <family val="1"/>
            <charset val="128"/>
          </rPr>
          <t>算定資料の「その他ガス」シートK列の各排出量を入力してください。</t>
        </r>
      </text>
    </comment>
    <comment ref="AC55" authorId="0" shapeId="0" xr:uid="{EAF0365F-C643-460F-B2D9-77BC30606E1C}">
      <text>
        <r>
          <rPr>
            <b/>
            <sz val="9"/>
            <color indexed="81"/>
            <rFont val="ＭＳ Ｐ明朝"/>
            <family val="1"/>
            <charset val="128"/>
          </rPr>
          <t>算定資料の「その他ガス」シートK列の各排出量を入力してください。</t>
        </r>
      </text>
    </comment>
    <comment ref="AG55" authorId="0" shapeId="0" xr:uid="{81D989EE-0484-485A-9A04-2FE3DCEA5098}">
      <text>
        <r>
          <rPr>
            <b/>
            <sz val="9"/>
            <color indexed="81"/>
            <rFont val="ＭＳ Ｐ明朝"/>
            <family val="1"/>
            <charset val="128"/>
          </rPr>
          <t>算定資料の「その他ガス」シートK列の各排出量を入力してください。</t>
        </r>
      </text>
    </comment>
    <comment ref="Q56" authorId="0" shapeId="0" xr:uid="{28B824E2-B036-4BB4-A84C-4DA6048976CE}">
      <text>
        <r>
          <rPr>
            <b/>
            <sz val="9"/>
            <color indexed="81"/>
            <rFont val="ＭＳ Ｐ明朝"/>
            <family val="1"/>
            <charset val="128"/>
          </rPr>
          <t>算定資料の「その他ガス」シートK列の各排出量を入力してください。</t>
        </r>
      </text>
    </comment>
    <comment ref="U56" authorId="0" shapeId="0" xr:uid="{2A34826A-3C98-45FC-951E-259624F3A113}">
      <text>
        <r>
          <rPr>
            <b/>
            <sz val="9"/>
            <color indexed="81"/>
            <rFont val="ＭＳ Ｐ明朝"/>
            <family val="1"/>
            <charset val="128"/>
          </rPr>
          <t>算定資料の「その他ガス」シートK列の各排出量を入力してください。</t>
        </r>
      </text>
    </comment>
    <comment ref="Y56" authorId="0" shapeId="0" xr:uid="{B04F0F33-CDB2-4D94-9F1A-AB7E392DB421}">
      <text>
        <r>
          <rPr>
            <b/>
            <sz val="9"/>
            <color indexed="81"/>
            <rFont val="ＭＳ Ｐ明朝"/>
            <family val="1"/>
            <charset val="128"/>
          </rPr>
          <t>算定資料の「その他ガス」シートK列の各排出量を入力してください。</t>
        </r>
      </text>
    </comment>
    <comment ref="AC56" authorId="0" shapeId="0" xr:uid="{9BD8BCE3-A9FF-4D65-A43D-BE7CA8383B6F}">
      <text>
        <r>
          <rPr>
            <b/>
            <sz val="9"/>
            <color indexed="81"/>
            <rFont val="ＭＳ Ｐ明朝"/>
            <family val="1"/>
            <charset val="128"/>
          </rPr>
          <t>算定資料の「その他ガス」シートK列の各排出量を入力してください。</t>
        </r>
      </text>
    </comment>
    <comment ref="AG56" authorId="0" shapeId="0" xr:uid="{CF6C0C78-DF21-4F62-B33B-D123C51799D1}">
      <text>
        <r>
          <rPr>
            <b/>
            <sz val="9"/>
            <color indexed="81"/>
            <rFont val="ＭＳ Ｐ明朝"/>
            <family val="1"/>
            <charset val="128"/>
          </rPr>
          <t>算定資料の「その他ガス」シートK列の各排出量を入力してください。</t>
        </r>
      </text>
    </comment>
    <comment ref="Q57" authorId="0" shapeId="0" xr:uid="{AB9C73BC-BA0C-4C2E-A6DF-7825C3DD85CB}">
      <text>
        <r>
          <rPr>
            <b/>
            <sz val="9"/>
            <color indexed="81"/>
            <rFont val="ＭＳ Ｐ明朝"/>
            <family val="1"/>
            <charset val="128"/>
          </rPr>
          <t>算定資料の「その他ガス」シートK列の各排出量を入力してください。</t>
        </r>
      </text>
    </comment>
    <comment ref="U57" authorId="0" shapeId="0" xr:uid="{954122C5-738E-454E-92F8-2C9B1051E7D8}">
      <text>
        <r>
          <rPr>
            <b/>
            <sz val="9"/>
            <color indexed="81"/>
            <rFont val="ＭＳ Ｐ明朝"/>
            <family val="1"/>
            <charset val="128"/>
          </rPr>
          <t>算定資料の「その他ガス」シートK列の各排出量を入力してください。</t>
        </r>
      </text>
    </comment>
    <comment ref="Y57" authorId="0" shapeId="0" xr:uid="{A0D78CAA-E863-4409-978C-5BE2C0E27260}">
      <text>
        <r>
          <rPr>
            <b/>
            <sz val="9"/>
            <color indexed="81"/>
            <rFont val="ＭＳ Ｐ明朝"/>
            <family val="1"/>
            <charset val="128"/>
          </rPr>
          <t>算定資料の「その他ガス」シートK列の各排出量を入力してください。</t>
        </r>
      </text>
    </comment>
    <comment ref="AC57" authorId="0" shapeId="0" xr:uid="{3B0C7C9A-BE14-4C19-B311-95EFAB6753F0}">
      <text>
        <r>
          <rPr>
            <b/>
            <sz val="9"/>
            <color indexed="81"/>
            <rFont val="ＭＳ Ｐ明朝"/>
            <family val="1"/>
            <charset val="128"/>
          </rPr>
          <t>算定資料の「その他ガス」シートK列の各排出量を入力してください。</t>
        </r>
      </text>
    </comment>
    <comment ref="AG57" authorId="0" shapeId="0" xr:uid="{DB227986-1663-473C-9AC2-2D743E4698AF}">
      <text>
        <r>
          <rPr>
            <b/>
            <sz val="9"/>
            <color indexed="81"/>
            <rFont val="ＭＳ Ｐ明朝"/>
            <family val="1"/>
            <charset val="128"/>
          </rPr>
          <t>算定資料の「その他ガス」シートK列の各排出量を入力してください。</t>
        </r>
      </text>
    </comment>
    <comment ref="Q58" authorId="0" shapeId="0" xr:uid="{921EFFCA-5AE1-4CC0-95C0-FE06FEFB5D06}">
      <text>
        <r>
          <rPr>
            <b/>
            <sz val="9"/>
            <color indexed="81"/>
            <rFont val="ＭＳ Ｐ明朝"/>
            <family val="1"/>
            <charset val="128"/>
          </rPr>
          <t>算定資料の「その他ガス」シートK列の各排出量を入力してください。</t>
        </r>
      </text>
    </comment>
    <comment ref="U58" authorId="0" shapeId="0" xr:uid="{C095C68F-2EED-475C-840E-0291A7BAD4B2}">
      <text>
        <r>
          <rPr>
            <b/>
            <sz val="9"/>
            <color indexed="81"/>
            <rFont val="ＭＳ Ｐ明朝"/>
            <family val="1"/>
            <charset val="128"/>
          </rPr>
          <t>算定資料の「その他ガス」シートK列の各排出量を入力してください。</t>
        </r>
      </text>
    </comment>
    <comment ref="Y58" authorId="0" shapeId="0" xr:uid="{758F23C8-5E8F-4A89-AD47-7207AED5AB9B}">
      <text>
        <r>
          <rPr>
            <b/>
            <sz val="9"/>
            <color indexed="81"/>
            <rFont val="ＭＳ Ｐ明朝"/>
            <family val="1"/>
            <charset val="128"/>
          </rPr>
          <t>算定資料の「その他ガス」シートK列の各排出量を入力してください。</t>
        </r>
      </text>
    </comment>
    <comment ref="AC58" authorId="0" shapeId="0" xr:uid="{8DB89016-33A3-4586-BDEA-59771B842149}">
      <text>
        <r>
          <rPr>
            <b/>
            <sz val="9"/>
            <color indexed="81"/>
            <rFont val="ＭＳ Ｐ明朝"/>
            <family val="1"/>
            <charset val="128"/>
          </rPr>
          <t>算定資料の「その他ガス」シートK列の各排出量を入力してください。</t>
        </r>
      </text>
    </comment>
    <comment ref="AG58" authorId="0" shapeId="0" xr:uid="{74E326A9-055A-4252-9A22-F942CF2B9208}">
      <text>
        <r>
          <rPr>
            <b/>
            <sz val="9"/>
            <color indexed="81"/>
            <rFont val="ＭＳ Ｐ明朝"/>
            <family val="1"/>
            <charset val="128"/>
          </rPr>
          <t>算定資料の「その他ガス」シートK列の各排出量を入力してください。</t>
        </r>
      </text>
    </comment>
    <comment ref="D69" authorId="0" shapeId="0" xr:uid="{6241587F-CB4D-4B8A-B95D-C095C3585D2D}">
      <text>
        <r>
          <rPr>
            <b/>
            <sz val="9"/>
            <color indexed="81"/>
            <rFont val="ＭＳ Ｐ明朝"/>
            <family val="1"/>
            <charset val="128"/>
          </rPr>
          <t>CO2排出量に影響を及ぼす指標を設定してください。</t>
        </r>
      </text>
    </comment>
    <comment ref="M69" authorId="0" shapeId="0" xr:uid="{07F1E4C4-0897-4162-BDA4-E49B5FA8A0AF}">
      <text>
        <r>
          <rPr>
            <b/>
            <sz val="9"/>
            <color indexed="81"/>
            <rFont val="ＭＳ Ｐ明朝"/>
            <family val="1"/>
            <charset val="128"/>
          </rPr>
          <t>左の指標の単位を入力してください。</t>
        </r>
      </text>
    </comment>
    <comment ref="P124" authorId="0" shapeId="0" xr:uid="{296B363B-1F98-4F46-BFD3-B25BB3407ECD}">
      <text>
        <r>
          <rPr>
            <b/>
            <sz val="9"/>
            <color indexed="81"/>
            <rFont val="ＭＳ Ｐ明朝"/>
            <family val="1"/>
            <charset val="128"/>
          </rPr>
          <t>第４計画期間開始時の基準排出量を入力してください。</t>
        </r>
      </text>
    </comment>
    <comment ref="L129" authorId="0" shapeId="0" xr:uid="{4A92C2DD-802C-4102-9513-1FB8C58CD20A}">
      <text>
        <r>
          <rPr>
            <b/>
            <sz val="9"/>
            <color indexed="81"/>
            <rFont val="MS P ゴシック"/>
            <family val="3"/>
            <charset val="128"/>
          </rPr>
          <t>半角数字で入力してください。</t>
        </r>
      </text>
    </comment>
    <comment ref="L130" authorId="0" shapeId="0" xr:uid="{9212E40F-77C5-4F8C-8F6F-EB8B4A491726}">
      <text>
        <r>
          <rPr>
            <b/>
            <sz val="9"/>
            <color indexed="81"/>
            <rFont val="MS P ゴシック"/>
            <family val="3"/>
            <charset val="128"/>
          </rPr>
          <t>半角数字で入力してください。</t>
        </r>
      </text>
    </comment>
    <comment ref="L131" authorId="0" shapeId="0" xr:uid="{949738A5-72DA-4CFE-BBE9-9819B352DDD9}">
      <text>
        <r>
          <rPr>
            <b/>
            <sz val="9"/>
            <color indexed="81"/>
            <rFont val="MS P ゴシック"/>
            <family val="3"/>
            <charset val="128"/>
          </rPr>
          <t>半角数字で入力してください。</t>
        </r>
      </text>
    </comment>
    <comment ref="L132" authorId="0" shapeId="0" xr:uid="{BF1DE8EB-9D02-4CD0-B06A-E3CBD51AB9A2}">
      <text>
        <r>
          <rPr>
            <b/>
            <sz val="9"/>
            <color indexed="81"/>
            <rFont val="MS P ゴシック"/>
            <family val="3"/>
            <charset val="128"/>
          </rPr>
          <t>半角数字で入力してください。</t>
        </r>
      </text>
    </comment>
    <comment ref="L133" authorId="0" shapeId="0" xr:uid="{88E8A583-C8E9-4854-8D1F-C48E9581BC3A}">
      <text>
        <r>
          <rPr>
            <b/>
            <sz val="9"/>
            <color indexed="81"/>
            <rFont val="MS P ゴシック"/>
            <family val="3"/>
            <charset val="128"/>
          </rPr>
          <t>半角数字で入力してください。</t>
        </r>
      </text>
    </comment>
    <comment ref="L165" authorId="0" shapeId="0" xr:uid="{A5C44772-80C3-47B8-95A3-694790979C8B}">
      <text>
        <r>
          <rPr>
            <b/>
            <sz val="9"/>
            <color indexed="81"/>
            <rFont val="ＭＳ Ｐ明朝"/>
            <family val="1"/>
            <charset val="128"/>
          </rPr>
          <t>「業務部門」は11から18番台、「産業部門」は31から49番台から選択してください。</t>
        </r>
      </text>
    </comment>
    <comment ref="AH165" authorId="0" shapeId="0" xr:uid="{3351F23A-62BE-49A0-9790-02581E3F1B2B}">
      <text>
        <r>
          <rPr>
            <b/>
            <sz val="9"/>
            <color indexed="81"/>
            <rFont val="ＭＳ Ｐ明朝"/>
            <family val="1"/>
            <charset val="128"/>
          </rPr>
          <t>半角数字で入力してください。</t>
        </r>
      </text>
    </comment>
    <comment ref="L166" authorId="0" shapeId="0" xr:uid="{C771FDD0-5361-4537-A602-4940D09ACD63}">
      <text>
        <r>
          <rPr>
            <b/>
            <sz val="9"/>
            <color indexed="81"/>
            <rFont val="ＭＳ Ｐ明朝"/>
            <family val="1"/>
            <charset val="128"/>
          </rPr>
          <t>「業務部門」は11から18番台、「産業部門」は31から49番台から選択してください。</t>
        </r>
      </text>
    </comment>
    <comment ref="AH166" authorId="0" shapeId="0" xr:uid="{7F248539-459B-4BB5-B268-EF22A0462E8D}">
      <text>
        <r>
          <rPr>
            <b/>
            <sz val="9"/>
            <color indexed="81"/>
            <rFont val="ＭＳ Ｐ明朝"/>
            <family val="1"/>
            <charset val="128"/>
          </rPr>
          <t>半角数字で入力してください。</t>
        </r>
      </text>
    </comment>
    <comment ref="L167" authorId="0" shapeId="0" xr:uid="{4EE91482-F93F-4EFC-ACA8-268BA7328833}">
      <text>
        <r>
          <rPr>
            <b/>
            <sz val="9"/>
            <color indexed="81"/>
            <rFont val="ＭＳ Ｐ明朝"/>
            <family val="1"/>
            <charset val="128"/>
          </rPr>
          <t>「業務部門」は11から18番台、「産業部門」は31から49番台から選択してください。</t>
        </r>
      </text>
    </comment>
    <comment ref="AH167" authorId="0" shapeId="0" xr:uid="{E927CB47-49E3-4153-8127-5C6689537E44}">
      <text>
        <r>
          <rPr>
            <b/>
            <sz val="9"/>
            <color indexed="81"/>
            <rFont val="ＭＳ Ｐ明朝"/>
            <family val="1"/>
            <charset val="128"/>
          </rPr>
          <t>半角数字で入力してください。</t>
        </r>
      </text>
    </comment>
    <comment ref="L168" authorId="0" shapeId="0" xr:uid="{5F2AB902-EA1C-409C-B4AE-9C0870A69CE8}">
      <text>
        <r>
          <rPr>
            <b/>
            <sz val="9"/>
            <color indexed="81"/>
            <rFont val="ＭＳ Ｐ明朝"/>
            <family val="1"/>
            <charset val="128"/>
          </rPr>
          <t>「業務部門」は11から18番台、「産業部門」は31から49番台から選択してください。</t>
        </r>
      </text>
    </comment>
    <comment ref="AH168" authorId="0" shapeId="0" xr:uid="{5151CB78-9A66-4817-899A-EEEA8C84FF89}">
      <text>
        <r>
          <rPr>
            <b/>
            <sz val="9"/>
            <color indexed="81"/>
            <rFont val="ＭＳ Ｐ明朝"/>
            <family val="1"/>
            <charset val="128"/>
          </rPr>
          <t>半角数字で入力してください。</t>
        </r>
      </text>
    </comment>
    <comment ref="L169" authorId="0" shapeId="0" xr:uid="{B1473C74-D006-4FEC-93D0-3745ED9464BC}">
      <text>
        <r>
          <rPr>
            <b/>
            <sz val="9"/>
            <color indexed="81"/>
            <rFont val="ＭＳ Ｐ明朝"/>
            <family val="1"/>
            <charset val="128"/>
          </rPr>
          <t>「業務部門」は11から18番台、「産業部門」は31から49番台から選択してください。</t>
        </r>
      </text>
    </comment>
    <comment ref="AH169" authorId="0" shapeId="0" xr:uid="{EFFCC952-3751-486C-B71E-8323F9F99437}">
      <text>
        <r>
          <rPr>
            <b/>
            <sz val="9"/>
            <color indexed="81"/>
            <rFont val="ＭＳ Ｐ明朝"/>
            <family val="1"/>
            <charset val="128"/>
          </rPr>
          <t>半角数字で入力してください。</t>
        </r>
      </text>
    </comment>
    <comment ref="L170" authorId="0" shapeId="0" xr:uid="{34E2A397-436B-41F5-AE23-B667F3C0D6E0}">
      <text>
        <r>
          <rPr>
            <b/>
            <sz val="9"/>
            <color indexed="81"/>
            <rFont val="ＭＳ Ｐ明朝"/>
            <family val="1"/>
            <charset val="128"/>
          </rPr>
          <t>「業務部門」は11から18番台、「産業部門」は31から49番台から選択してください。</t>
        </r>
      </text>
    </comment>
    <comment ref="AH170" authorId="0" shapeId="0" xr:uid="{88C42810-BE99-4D2C-8CB3-7E70859DE6BE}">
      <text>
        <r>
          <rPr>
            <b/>
            <sz val="9"/>
            <color indexed="81"/>
            <rFont val="ＭＳ Ｐ明朝"/>
            <family val="1"/>
            <charset val="128"/>
          </rPr>
          <t>半角数字で入力してください。</t>
        </r>
      </text>
    </comment>
    <comment ref="L171" authorId="0" shapeId="0" xr:uid="{8134D6B9-39EA-4711-91D0-6F3ADD032E49}">
      <text>
        <r>
          <rPr>
            <b/>
            <sz val="9"/>
            <color indexed="81"/>
            <rFont val="ＭＳ Ｐ明朝"/>
            <family val="1"/>
            <charset val="128"/>
          </rPr>
          <t>「業務部門」は11から18番台、「産業部門」は31から49番台から選択してください。</t>
        </r>
      </text>
    </comment>
    <comment ref="AH171" authorId="0" shapeId="0" xr:uid="{90230580-5AB9-4E44-9ECD-8930557F324B}">
      <text>
        <r>
          <rPr>
            <b/>
            <sz val="9"/>
            <color indexed="81"/>
            <rFont val="ＭＳ Ｐ明朝"/>
            <family val="1"/>
            <charset val="128"/>
          </rPr>
          <t>半角数字で入力してください。</t>
        </r>
      </text>
    </comment>
    <comment ref="L172" authorId="0" shapeId="0" xr:uid="{A9A2A7A8-A401-43AA-80D9-CC1BE87F6931}">
      <text>
        <r>
          <rPr>
            <b/>
            <sz val="9"/>
            <color indexed="81"/>
            <rFont val="ＭＳ Ｐ明朝"/>
            <family val="1"/>
            <charset val="128"/>
          </rPr>
          <t>「業務部門」は11から18番台、「産業部門」は31から49番台から選択してください。</t>
        </r>
      </text>
    </comment>
    <comment ref="AH172" authorId="0" shapeId="0" xr:uid="{8ACB6E61-DD83-4C03-A081-EFF1A21114E3}">
      <text>
        <r>
          <rPr>
            <b/>
            <sz val="9"/>
            <color indexed="81"/>
            <rFont val="ＭＳ Ｐ明朝"/>
            <family val="1"/>
            <charset val="128"/>
          </rPr>
          <t>半角数字で入力してください。</t>
        </r>
      </text>
    </comment>
    <comment ref="L173" authorId="0" shapeId="0" xr:uid="{73AC793A-3AEF-410C-A8BC-4EE5B97D559B}">
      <text>
        <r>
          <rPr>
            <b/>
            <sz val="9"/>
            <color indexed="81"/>
            <rFont val="ＭＳ Ｐ明朝"/>
            <family val="1"/>
            <charset val="128"/>
          </rPr>
          <t>「業務部門」は11から18番台、「産業部門」は31から49番台から選択してください。</t>
        </r>
      </text>
    </comment>
    <comment ref="AH173" authorId="0" shapeId="0" xr:uid="{90090070-62C9-47CE-9857-77AD82D2B717}">
      <text>
        <r>
          <rPr>
            <b/>
            <sz val="9"/>
            <color indexed="81"/>
            <rFont val="ＭＳ Ｐ明朝"/>
            <family val="1"/>
            <charset val="128"/>
          </rPr>
          <t>半角数字で入力してください。</t>
        </r>
      </text>
    </comment>
    <comment ref="L174" authorId="0" shapeId="0" xr:uid="{0FF5960F-4216-4C11-9553-693C523EA352}">
      <text>
        <r>
          <rPr>
            <b/>
            <sz val="9"/>
            <color indexed="81"/>
            <rFont val="ＭＳ Ｐ明朝"/>
            <family val="1"/>
            <charset val="128"/>
          </rPr>
          <t>「業務部門」は11から18番台、「産業部門」は31から49番台から選択してください。</t>
        </r>
      </text>
    </comment>
    <comment ref="AH174" authorId="0" shapeId="0" xr:uid="{9442B7EF-D69F-4596-B4C3-1BF8F751B988}">
      <text>
        <r>
          <rPr>
            <b/>
            <sz val="9"/>
            <color indexed="81"/>
            <rFont val="ＭＳ Ｐ明朝"/>
            <family val="1"/>
            <charset val="128"/>
          </rPr>
          <t>半角数字で入力してください。</t>
        </r>
      </text>
    </comment>
    <comment ref="L175" authorId="0" shapeId="0" xr:uid="{A5761244-0591-4BC3-90CF-26D7225450C0}">
      <text>
        <r>
          <rPr>
            <b/>
            <sz val="9"/>
            <color indexed="81"/>
            <rFont val="ＭＳ Ｐ明朝"/>
            <family val="1"/>
            <charset val="128"/>
          </rPr>
          <t>「業務部門」は11から18番台、「産業部門」は31から49番台から選択してください。</t>
        </r>
      </text>
    </comment>
    <comment ref="AH175" authorId="0" shapeId="0" xr:uid="{C251CFC7-37C7-479A-AAFA-EA2FFCECB424}">
      <text>
        <r>
          <rPr>
            <b/>
            <sz val="9"/>
            <color indexed="81"/>
            <rFont val="ＭＳ Ｐ明朝"/>
            <family val="1"/>
            <charset val="128"/>
          </rPr>
          <t>半角数字で入力してください。</t>
        </r>
      </text>
    </comment>
    <comment ref="L176" authorId="0" shapeId="0" xr:uid="{8D615FF6-FACD-484E-9F60-48DCD3AB5266}">
      <text>
        <r>
          <rPr>
            <b/>
            <sz val="9"/>
            <color indexed="81"/>
            <rFont val="ＭＳ Ｐ明朝"/>
            <family val="1"/>
            <charset val="128"/>
          </rPr>
          <t>「業務部門」は11から18番台、「産業部門」は31から49番台から選択してください。</t>
        </r>
      </text>
    </comment>
    <comment ref="AH176" authorId="0" shapeId="0" xr:uid="{09A89840-D26C-40E5-B8D1-80A978AF7735}">
      <text>
        <r>
          <rPr>
            <b/>
            <sz val="9"/>
            <color indexed="81"/>
            <rFont val="ＭＳ Ｐ明朝"/>
            <family val="1"/>
            <charset val="128"/>
          </rPr>
          <t>半角数字で入力してください。</t>
        </r>
      </text>
    </comment>
    <comment ref="L177" authorId="0" shapeId="0" xr:uid="{14033CE2-0A56-493E-8C20-4F497D16789D}">
      <text>
        <r>
          <rPr>
            <b/>
            <sz val="9"/>
            <color indexed="81"/>
            <rFont val="ＭＳ Ｐ明朝"/>
            <family val="1"/>
            <charset val="128"/>
          </rPr>
          <t>「業務部門」は11から18番台、「産業部門」は31から49番台から選択してください。</t>
        </r>
      </text>
    </comment>
    <comment ref="AH177" authorId="0" shapeId="0" xr:uid="{7C02B769-ECB6-406D-899F-A45555A795CD}">
      <text>
        <r>
          <rPr>
            <b/>
            <sz val="9"/>
            <color indexed="81"/>
            <rFont val="ＭＳ Ｐ明朝"/>
            <family val="1"/>
            <charset val="128"/>
          </rPr>
          <t>半角数字で入力してください。</t>
        </r>
      </text>
    </comment>
    <comment ref="L178" authorId="0" shapeId="0" xr:uid="{60F673AB-0003-4F8B-BF85-5AC1594891C8}">
      <text>
        <r>
          <rPr>
            <b/>
            <sz val="9"/>
            <color indexed="81"/>
            <rFont val="ＭＳ Ｐ明朝"/>
            <family val="1"/>
            <charset val="128"/>
          </rPr>
          <t>「業務部門」は11から18番台、「産業部門」は31から49番台から選択してください。</t>
        </r>
      </text>
    </comment>
    <comment ref="AH178" authorId="0" shapeId="0" xr:uid="{55EEE234-4508-4AE8-8383-893A7137C2D4}">
      <text>
        <r>
          <rPr>
            <b/>
            <sz val="9"/>
            <color indexed="81"/>
            <rFont val="ＭＳ Ｐ明朝"/>
            <family val="1"/>
            <charset val="128"/>
          </rPr>
          <t>半角数字で入力してください。</t>
        </r>
      </text>
    </comment>
    <comment ref="L179" authorId="0" shapeId="0" xr:uid="{EC944892-0341-49D8-AE4B-9F73E51EF4D0}">
      <text>
        <r>
          <rPr>
            <b/>
            <sz val="9"/>
            <color indexed="81"/>
            <rFont val="ＭＳ Ｐ明朝"/>
            <family val="1"/>
            <charset val="128"/>
          </rPr>
          <t>「業務部門」は11から18番台、「産業部門」は31から49番台から選択してください。</t>
        </r>
      </text>
    </comment>
    <comment ref="AH179" authorId="0" shapeId="0" xr:uid="{E7F4BAF3-54D8-4B02-9C1B-E2E1070960D8}">
      <text>
        <r>
          <rPr>
            <b/>
            <sz val="9"/>
            <color indexed="81"/>
            <rFont val="ＭＳ Ｐ明朝"/>
            <family val="1"/>
            <charset val="128"/>
          </rPr>
          <t>半角数字で入力してください。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8DDDEEDD-EF7A-4A71-ACF9-A4A34CE9036A}">
      <text>
        <r>
          <rPr>
            <b/>
            <sz val="9"/>
            <color indexed="81"/>
            <rFont val="ＭＳ Ｐ明朝"/>
            <family val="1"/>
            <charset val="128"/>
          </rPr>
          <t>事業所番号は半角数字６桁で入力してください。</t>
        </r>
      </text>
    </comment>
    <comment ref="E10" authorId="0" shapeId="0" xr:uid="{F92309F4-B09C-4AA5-8A80-8D1736AD6338}">
      <text>
        <r>
          <rPr>
            <b/>
            <sz val="9"/>
            <color indexed="81"/>
            <rFont val="ＭＳ Ｐ明朝"/>
            <family val="1"/>
            <charset val="128"/>
          </rPr>
          <t>事業所の種別を選択してください。</t>
        </r>
      </text>
    </comment>
    <comment ref="S14" authorId="0" shapeId="0" xr:uid="{B5DD1CB3-93AD-4329-8269-B17079D3188C}">
      <text>
        <r>
          <rPr>
            <b/>
            <sz val="9"/>
            <color indexed="81"/>
            <rFont val="MS P ゴシック"/>
            <family val="3"/>
            <charset val="128"/>
          </rPr>
          <t>「埼玉県」は入力しないでください。</t>
        </r>
      </text>
    </comment>
    <comment ref="O16" authorId="0" shapeId="0" xr:uid="{623CB16D-EEB1-4E88-9B6C-514B834F23AE}">
      <text>
        <r>
          <rPr>
            <b/>
            <sz val="9"/>
            <color indexed="81"/>
            <rFont val="ＭＳ Ｐ明朝"/>
            <family val="1"/>
            <charset val="128"/>
          </rPr>
          <t>産業分類を選択してください。</t>
        </r>
      </text>
    </comment>
    <comment ref="Q42" authorId="0" shapeId="0" xr:uid="{F3FE3601-0D76-4F50-AD35-E7A09C11578B}">
      <text>
        <r>
          <rPr>
            <b/>
            <sz val="9"/>
            <color indexed="81"/>
            <rFont val="ＭＳ Ｐ明朝"/>
            <family val="1"/>
            <charset val="128"/>
          </rPr>
          <t>算定資料の「事業所概要_算定体制」シートの使用量(G15セル)を入力してください。</t>
        </r>
      </text>
    </comment>
    <comment ref="U42" authorId="0" shapeId="0" xr:uid="{B009E51F-537F-4681-A863-276DDFB3064A}">
      <text>
        <r>
          <rPr>
            <b/>
            <sz val="9"/>
            <color indexed="81"/>
            <rFont val="ＭＳ Ｐ明朝"/>
            <family val="1"/>
            <charset val="128"/>
          </rPr>
          <t>算定資料の「事業所概要_算定体制」シートの使用量(G15セル)を入力してください。</t>
        </r>
      </text>
    </comment>
    <comment ref="Y42" authorId="0" shapeId="0" xr:uid="{4956D92B-BDD7-416C-A97C-925041DEC8CC}">
      <text>
        <r>
          <rPr>
            <b/>
            <sz val="9"/>
            <color indexed="81"/>
            <rFont val="ＭＳ Ｐ明朝"/>
            <family val="1"/>
            <charset val="128"/>
          </rPr>
          <t>算定資料の「事業所概要_算定体制」シートの使用量(G15セル)を入力してください。</t>
        </r>
      </text>
    </comment>
    <comment ref="AC42" authorId="0" shapeId="0" xr:uid="{38DBB6B3-543B-4614-88DC-033227CF6C6C}">
      <text>
        <r>
          <rPr>
            <b/>
            <sz val="9"/>
            <color indexed="81"/>
            <rFont val="ＭＳ Ｐ明朝"/>
            <family val="1"/>
            <charset val="128"/>
          </rPr>
          <t>算定資料の「事業所概要_算定体制」シートの使用量(G15セル)を入力してください。</t>
        </r>
      </text>
    </comment>
    <comment ref="AG42" authorId="0" shapeId="0" xr:uid="{4F7FDAE5-AAE9-445C-B747-7C7B494395AE}">
      <text>
        <r>
          <rPr>
            <b/>
            <sz val="9"/>
            <color indexed="81"/>
            <rFont val="ＭＳ Ｐ明朝"/>
            <family val="1"/>
            <charset val="128"/>
          </rPr>
          <t>算定資料の「事業所概要_算定体制」シートの使用量(G15セル)を入力してください。</t>
        </r>
      </text>
    </comment>
    <comment ref="Q43" authorId="0" shapeId="0" xr:uid="{ED373935-DC10-4008-8D1C-578E3A3A5353}">
      <text>
        <r>
          <rPr>
            <b/>
            <sz val="9"/>
            <color indexed="81"/>
            <rFont val="ＭＳ Ｐ明朝"/>
            <family val="1"/>
            <charset val="128"/>
          </rPr>
          <t>算定資料の「事業所概要_算定体制」シートの使用量(G16セル)を入力してください。</t>
        </r>
      </text>
    </comment>
    <comment ref="U43" authorId="0" shapeId="0" xr:uid="{020F2471-F583-45EB-914F-EE63D95F01CE}">
      <text>
        <r>
          <rPr>
            <b/>
            <sz val="9"/>
            <color indexed="81"/>
            <rFont val="ＭＳ Ｐ明朝"/>
            <family val="1"/>
            <charset val="128"/>
          </rPr>
          <t>算定資料の「事業所概要_算定体制」シートの使用量(G16セル)を入力してください。</t>
        </r>
      </text>
    </comment>
    <comment ref="Y43" authorId="0" shapeId="0" xr:uid="{8EF01E16-F54D-4DAF-B0C6-87F80B46B8F2}">
      <text>
        <r>
          <rPr>
            <b/>
            <sz val="9"/>
            <color indexed="81"/>
            <rFont val="ＭＳ Ｐ明朝"/>
            <family val="1"/>
            <charset val="128"/>
          </rPr>
          <t>算定資料の「事業所概要_算定体制」シートの使用量(G16セル)を入力してください。</t>
        </r>
      </text>
    </comment>
    <comment ref="AC43" authorId="0" shapeId="0" xr:uid="{9164D88A-9793-46A3-86EC-B35774A8DA0D}">
      <text>
        <r>
          <rPr>
            <b/>
            <sz val="9"/>
            <color indexed="81"/>
            <rFont val="ＭＳ Ｐ明朝"/>
            <family val="1"/>
            <charset val="128"/>
          </rPr>
          <t>算定資料の「事業所概要_算定体制」シートの使用量(G16セル)を入力してください。</t>
        </r>
      </text>
    </comment>
    <comment ref="AG43" authorId="0" shapeId="0" xr:uid="{B0E1FCC9-E65F-442A-8893-5E74B41CDCF1}">
      <text>
        <r>
          <rPr>
            <b/>
            <sz val="9"/>
            <color indexed="81"/>
            <rFont val="ＭＳ Ｐ明朝"/>
            <family val="1"/>
            <charset val="128"/>
          </rPr>
          <t>算定資料の「事業所概要_算定体制」シートの使用量(G16セル)を入力してください。</t>
        </r>
      </text>
    </comment>
    <comment ref="Q50" authorId="0" shapeId="0" xr:uid="{6632E2DB-B9AE-4A13-82ED-8104F33D87BC}">
      <text>
        <r>
          <rPr>
            <b/>
            <sz val="9"/>
            <color indexed="81"/>
            <rFont val="ＭＳ Ｐ明朝"/>
            <family val="1"/>
            <charset val="128"/>
          </rPr>
          <t>算定資料の「事業所概要_算定体制」シートの排出量(G17セル)を入力してください。</t>
        </r>
      </text>
    </comment>
    <comment ref="U50" authorId="0" shapeId="0" xr:uid="{1689EEAD-591F-46FD-8EE7-5B0EF3BF720E}">
      <text>
        <r>
          <rPr>
            <b/>
            <sz val="9"/>
            <color indexed="81"/>
            <rFont val="ＭＳ Ｐ明朝"/>
            <family val="1"/>
            <charset val="128"/>
          </rPr>
          <t>算定資料の「事業所概要_算定体制」シートの排出量(G17セル)を入力してください。</t>
        </r>
      </text>
    </comment>
    <comment ref="Y50" authorId="0" shapeId="0" xr:uid="{EAD9E1FF-753C-40D6-8693-877001D7932A}">
      <text>
        <r>
          <rPr>
            <b/>
            <sz val="9"/>
            <color indexed="81"/>
            <rFont val="ＭＳ Ｐ明朝"/>
            <family val="1"/>
            <charset val="128"/>
          </rPr>
          <t>算定資料の「事業所概要_算定体制」シートの排出量(G17セル)を入力してください。</t>
        </r>
      </text>
    </comment>
    <comment ref="AC50" authorId="0" shapeId="0" xr:uid="{36F8FBCE-A8B0-49D8-96FB-7ECBD3873DB1}">
      <text>
        <r>
          <rPr>
            <b/>
            <sz val="9"/>
            <color indexed="81"/>
            <rFont val="ＭＳ Ｐ明朝"/>
            <family val="1"/>
            <charset val="128"/>
          </rPr>
          <t>算定資料の「事業所概要_算定体制」シートの排出量(G17セル)を入力してください。</t>
        </r>
      </text>
    </comment>
    <comment ref="AG50" authorId="0" shapeId="0" xr:uid="{DF661036-D9E0-4B0B-A8CE-2A9AB6754840}">
      <text>
        <r>
          <rPr>
            <b/>
            <sz val="9"/>
            <color indexed="81"/>
            <rFont val="ＭＳ Ｐ明朝"/>
            <family val="1"/>
            <charset val="128"/>
          </rPr>
          <t>算定資料の「事業所概要_算定体制」シートの排出量(G17セル)を入力してください。</t>
        </r>
      </text>
    </comment>
    <comment ref="Q52" authorId="0" shapeId="0" xr:uid="{9E83AD1F-4DC7-4549-B3BC-11375A6C6DF8}">
      <text>
        <r>
          <rPr>
            <b/>
            <sz val="9"/>
            <color indexed="81"/>
            <rFont val="ＭＳ Ｐ明朝"/>
            <family val="1"/>
            <charset val="128"/>
          </rPr>
          <t>算定資料の「その他ガス」シートK列の各排出量を入力してください。</t>
        </r>
      </text>
    </comment>
    <comment ref="U52" authorId="0" shapeId="0" xr:uid="{D01E6A86-EFF6-4AE3-862F-84A4D51B106B}">
      <text>
        <r>
          <rPr>
            <b/>
            <sz val="9"/>
            <color indexed="81"/>
            <rFont val="ＭＳ Ｐ明朝"/>
            <family val="1"/>
            <charset val="128"/>
          </rPr>
          <t>算定資料の「その他ガス」シートK列の各排出量を入力してください。</t>
        </r>
      </text>
    </comment>
    <comment ref="Y52" authorId="0" shapeId="0" xr:uid="{75E079A5-2DDC-4D17-9CBD-99D72D66BDBD}">
      <text>
        <r>
          <rPr>
            <b/>
            <sz val="9"/>
            <color indexed="81"/>
            <rFont val="ＭＳ Ｐ明朝"/>
            <family val="1"/>
            <charset val="128"/>
          </rPr>
          <t>算定資料の「その他ガス」シートK列の各排出量を入力してください。</t>
        </r>
      </text>
    </comment>
    <comment ref="AC52" authorId="0" shapeId="0" xr:uid="{9259F3BA-2C80-4016-89D1-8723A2C7D135}">
      <text>
        <r>
          <rPr>
            <b/>
            <sz val="9"/>
            <color indexed="81"/>
            <rFont val="ＭＳ Ｐ明朝"/>
            <family val="1"/>
            <charset val="128"/>
          </rPr>
          <t>算定資料の「その他ガス」シートK列の各排出量を入力してください。</t>
        </r>
      </text>
    </comment>
    <comment ref="AG52" authorId="0" shapeId="0" xr:uid="{E132A28A-F6B8-4F1E-A9F5-77DE11FFAD9F}">
      <text>
        <r>
          <rPr>
            <b/>
            <sz val="9"/>
            <color indexed="81"/>
            <rFont val="ＭＳ Ｐ明朝"/>
            <family val="1"/>
            <charset val="128"/>
          </rPr>
          <t>算定資料の「その他ガス」シートK列の各排出量を入力してください。</t>
        </r>
      </text>
    </comment>
    <comment ref="Q53" authorId="0" shapeId="0" xr:uid="{D7308ED2-0889-47DA-B82C-6098067F8825}">
      <text>
        <r>
          <rPr>
            <b/>
            <sz val="9"/>
            <color indexed="81"/>
            <rFont val="ＭＳ Ｐ明朝"/>
            <family val="1"/>
            <charset val="128"/>
          </rPr>
          <t>算定資料の「その他ガス」シートK列の各排出量を入力してください。</t>
        </r>
      </text>
    </comment>
    <comment ref="U53" authorId="0" shapeId="0" xr:uid="{077257AB-B96C-42B7-9DB8-58FF5B71052C}">
      <text>
        <r>
          <rPr>
            <b/>
            <sz val="9"/>
            <color indexed="81"/>
            <rFont val="ＭＳ Ｐ明朝"/>
            <family val="1"/>
            <charset val="128"/>
          </rPr>
          <t>算定資料の「その他ガス」シートK列の各排出量を入力してください。</t>
        </r>
      </text>
    </comment>
    <comment ref="Y53" authorId="0" shapeId="0" xr:uid="{A5BDDC20-C0A8-4A4B-B65E-460B94A40F9D}">
      <text>
        <r>
          <rPr>
            <b/>
            <sz val="9"/>
            <color indexed="81"/>
            <rFont val="ＭＳ Ｐ明朝"/>
            <family val="1"/>
            <charset val="128"/>
          </rPr>
          <t>算定資料の「その他ガス」シートK列の各排出量を入力してください。</t>
        </r>
      </text>
    </comment>
    <comment ref="AC53" authorId="0" shapeId="0" xr:uid="{14B74B11-27FC-4DAB-8795-B68707116434}">
      <text>
        <r>
          <rPr>
            <b/>
            <sz val="9"/>
            <color indexed="81"/>
            <rFont val="ＭＳ Ｐ明朝"/>
            <family val="1"/>
            <charset val="128"/>
          </rPr>
          <t>算定資料の「その他ガス」シートK列の各排出量を入力してください。</t>
        </r>
      </text>
    </comment>
    <comment ref="AG53" authorId="0" shapeId="0" xr:uid="{133C46D6-9E20-4E14-964F-EBEC7A39B194}">
      <text>
        <r>
          <rPr>
            <b/>
            <sz val="9"/>
            <color indexed="81"/>
            <rFont val="ＭＳ Ｐ明朝"/>
            <family val="1"/>
            <charset val="128"/>
          </rPr>
          <t>算定資料の「その他ガス」シートK列の各排出量を入力してください。</t>
        </r>
      </text>
    </comment>
    <comment ref="Q54" authorId="0" shapeId="0" xr:uid="{26A28B81-3252-488B-AA41-C9BCB0CB9080}">
      <text>
        <r>
          <rPr>
            <b/>
            <sz val="9"/>
            <color indexed="81"/>
            <rFont val="ＭＳ Ｐ明朝"/>
            <family val="1"/>
            <charset val="128"/>
          </rPr>
          <t>算定資料の「その他ガス」シートK列の各排出量を入力してください。</t>
        </r>
      </text>
    </comment>
    <comment ref="U54" authorId="0" shapeId="0" xr:uid="{32B64C7D-E141-4561-A398-1CF88BA79646}">
      <text>
        <r>
          <rPr>
            <b/>
            <sz val="9"/>
            <color indexed="81"/>
            <rFont val="ＭＳ Ｐ明朝"/>
            <family val="1"/>
            <charset val="128"/>
          </rPr>
          <t>算定資料の「その他ガス」シートK列の各排出量を入力してください。</t>
        </r>
      </text>
    </comment>
    <comment ref="Y54" authorId="0" shapeId="0" xr:uid="{8CAF5A3C-ABFA-4BDD-AB8C-D1EA11F8B082}">
      <text>
        <r>
          <rPr>
            <b/>
            <sz val="9"/>
            <color indexed="81"/>
            <rFont val="ＭＳ Ｐ明朝"/>
            <family val="1"/>
            <charset val="128"/>
          </rPr>
          <t>算定資料の「その他ガス」シートK列の各排出量を入力してください。</t>
        </r>
      </text>
    </comment>
    <comment ref="AC54" authorId="0" shapeId="0" xr:uid="{C8C73BD3-28C0-4598-B051-0427DDED467B}">
      <text>
        <r>
          <rPr>
            <b/>
            <sz val="9"/>
            <color indexed="81"/>
            <rFont val="ＭＳ Ｐ明朝"/>
            <family val="1"/>
            <charset val="128"/>
          </rPr>
          <t>算定資料の「その他ガス」シートK列の各排出量を入力してください。</t>
        </r>
      </text>
    </comment>
    <comment ref="AG54" authorId="0" shapeId="0" xr:uid="{7D9CFDEF-FF5F-4B75-A261-9179860F771B}">
      <text>
        <r>
          <rPr>
            <b/>
            <sz val="9"/>
            <color indexed="81"/>
            <rFont val="ＭＳ Ｐ明朝"/>
            <family val="1"/>
            <charset val="128"/>
          </rPr>
          <t>算定資料の「その他ガス」シートK列の各排出量を入力してください。</t>
        </r>
      </text>
    </comment>
    <comment ref="Q55" authorId="0" shapeId="0" xr:uid="{88F11636-FDB4-4AB8-BB75-13A37A320348}">
      <text>
        <r>
          <rPr>
            <b/>
            <sz val="9"/>
            <color indexed="81"/>
            <rFont val="ＭＳ Ｐ明朝"/>
            <family val="1"/>
            <charset val="128"/>
          </rPr>
          <t>算定資料の「その他ガス」シートK列の各排出量を入力してください。</t>
        </r>
      </text>
    </comment>
    <comment ref="U55" authorId="0" shapeId="0" xr:uid="{0D419615-00D8-4397-A14F-E2A21F3A1D86}">
      <text>
        <r>
          <rPr>
            <b/>
            <sz val="9"/>
            <color indexed="81"/>
            <rFont val="ＭＳ Ｐ明朝"/>
            <family val="1"/>
            <charset val="128"/>
          </rPr>
          <t>算定資料の「その他ガス」シートK列の各排出量を入力してください。</t>
        </r>
      </text>
    </comment>
    <comment ref="Y55" authorId="0" shapeId="0" xr:uid="{C6F93605-8A76-40F5-A3EC-023FC4BD1CAE}">
      <text>
        <r>
          <rPr>
            <b/>
            <sz val="9"/>
            <color indexed="81"/>
            <rFont val="ＭＳ Ｐ明朝"/>
            <family val="1"/>
            <charset val="128"/>
          </rPr>
          <t>算定資料の「その他ガス」シートK列の各排出量を入力してください。</t>
        </r>
      </text>
    </comment>
    <comment ref="AC55" authorId="0" shapeId="0" xr:uid="{3481A090-68F0-4185-9B7E-88318D95B373}">
      <text>
        <r>
          <rPr>
            <b/>
            <sz val="9"/>
            <color indexed="81"/>
            <rFont val="ＭＳ Ｐ明朝"/>
            <family val="1"/>
            <charset val="128"/>
          </rPr>
          <t>算定資料の「その他ガス」シートK列の各排出量を入力してください。</t>
        </r>
      </text>
    </comment>
    <comment ref="AG55" authorId="0" shapeId="0" xr:uid="{B7D6D0B7-C904-47C5-A884-D45C58028E38}">
      <text>
        <r>
          <rPr>
            <b/>
            <sz val="9"/>
            <color indexed="81"/>
            <rFont val="ＭＳ Ｐ明朝"/>
            <family val="1"/>
            <charset val="128"/>
          </rPr>
          <t>算定資料の「その他ガス」シートK列の各排出量を入力してください。</t>
        </r>
      </text>
    </comment>
    <comment ref="Q56" authorId="0" shapeId="0" xr:uid="{7F1055FA-5C61-403B-B15F-0D7F1BCB6A90}">
      <text>
        <r>
          <rPr>
            <b/>
            <sz val="9"/>
            <color indexed="81"/>
            <rFont val="ＭＳ Ｐ明朝"/>
            <family val="1"/>
            <charset val="128"/>
          </rPr>
          <t>算定資料の「その他ガス」シートK列の各排出量を入力してください。</t>
        </r>
      </text>
    </comment>
    <comment ref="U56" authorId="0" shapeId="0" xr:uid="{E4620CA5-FAC7-4F1A-B895-9AA24D594D68}">
      <text>
        <r>
          <rPr>
            <b/>
            <sz val="9"/>
            <color indexed="81"/>
            <rFont val="ＭＳ Ｐ明朝"/>
            <family val="1"/>
            <charset val="128"/>
          </rPr>
          <t>算定資料の「その他ガス」シートK列の各排出量を入力してください。</t>
        </r>
      </text>
    </comment>
    <comment ref="Y56" authorId="0" shapeId="0" xr:uid="{3AE71AE4-D5F9-48B6-B27C-7CF7E06D8F5A}">
      <text>
        <r>
          <rPr>
            <b/>
            <sz val="9"/>
            <color indexed="81"/>
            <rFont val="ＭＳ Ｐ明朝"/>
            <family val="1"/>
            <charset val="128"/>
          </rPr>
          <t>算定資料の「その他ガス」シートK列の各排出量を入力してください。</t>
        </r>
      </text>
    </comment>
    <comment ref="AC56" authorId="0" shapeId="0" xr:uid="{EB21EFDB-A63D-4E28-B182-FC676E64DC52}">
      <text>
        <r>
          <rPr>
            <b/>
            <sz val="9"/>
            <color indexed="81"/>
            <rFont val="ＭＳ Ｐ明朝"/>
            <family val="1"/>
            <charset val="128"/>
          </rPr>
          <t>算定資料の「その他ガス」シートK列の各排出量を入力してください。</t>
        </r>
      </text>
    </comment>
    <comment ref="AG56" authorId="0" shapeId="0" xr:uid="{D2CE66D7-72E1-4B92-ACAF-F351E2ACE581}">
      <text>
        <r>
          <rPr>
            <b/>
            <sz val="9"/>
            <color indexed="81"/>
            <rFont val="ＭＳ Ｐ明朝"/>
            <family val="1"/>
            <charset val="128"/>
          </rPr>
          <t>算定資料の「その他ガス」シートK列の各排出量を入力してください。</t>
        </r>
      </text>
    </comment>
    <comment ref="Q57" authorId="0" shapeId="0" xr:uid="{270C110C-C74F-4EB7-92C2-7F154BA47B3F}">
      <text>
        <r>
          <rPr>
            <b/>
            <sz val="9"/>
            <color indexed="81"/>
            <rFont val="ＭＳ Ｐ明朝"/>
            <family val="1"/>
            <charset val="128"/>
          </rPr>
          <t>算定資料の「その他ガス」シートK列の各排出量を入力してください。</t>
        </r>
      </text>
    </comment>
    <comment ref="U57" authorId="0" shapeId="0" xr:uid="{4CA69857-9CF9-4E4A-A356-777D02DBEA88}">
      <text>
        <r>
          <rPr>
            <b/>
            <sz val="9"/>
            <color indexed="81"/>
            <rFont val="ＭＳ Ｐ明朝"/>
            <family val="1"/>
            <charset val="128"/>
          </rPr>
          <t>算定資料の「その他ガス」シートK列の各排出量を入力してください。</t>
        </r>
      </text>
    </comment>
    <comment ref="Y57" authorId="0" shapeId="0" xr:uid="{F7B650FB-6C52-4047-BE00-D01C4CF4F2D1}">
      <text>
        <r>
          <rPr>
            <b/>
            <sz val="9"/>
            <color indexed="81"/>
            <rFont val="ＭＳ Ｐ明朝"/>
            <family val="1"/>
            <charset val="128"/>
          </rPr>
          <t>算定資料の「その他ガス」シートK列の各排出量を入力してください。</t>
        </r>
      </text>
    </comment>
    <comment ref="AC57" authorId="0" shapeId="0" xr:uid="{546BB754-A1E5-43FE-B098-F4F3C9B83F37}">
      <text>
        <r>
          <rPr>
            <b/>
            <sz val="9"/>
            <color indexed="81"/>
            <rFont val="ＭＳ Ｐ明朝"/>
            <family val="1"/>
            <charset val="128"/>
          </rPr>
          <t>算定資料の「その他ガス」シートK列の各排出量を入力してください。</t>
        </r>
      </text>
    </comment>
    <comment ref="AG57" authorId="0" shapeId="0" xr:uid="{29727E62-F434-4B6F-B15A-E7AA851B67C4}">
      <text>
        <r>
          <rPr>
            <b/>
            <sz val="9"/>
            <color indexed="81"/>
            <rFont val="ＭＳ Ｐ明朝"/>
            <family val="1"/>
            <charset val="128"/>
          </rPr>
          <t>算定資料の「その他ガス」シートK列の各排出量を入力してください。</t>
        </r>
      </text>
    </comment>
    <comment ref="Q58" authorId="0" shapeId="0" xr:uid="{4BF167A8-2C41-4C30-A305-CF3A6C8CC444}">
      <text>
        <r>
          <rPr>
            <b/>
            <sz val="9"/>
            <color indexed="81"/>
            <rFont val="ＭＳ Ｐ明朝"/>
            <family val="1"/>
            <charset val="128"/>
          </rPr>
          <t>算定資料の「その他ガス」シートK列の各排出量を入力してください。</t>
        </r>
      </text>
    </comment>
    <comment ref="U58" authorId="0" shapeId="0" xr:uid="{03A6E868-FFE6-4F33-BABE-B8430D15A9C2}">
      <text>
        <r>
          <rPr>
            <b/>
            <sz val="9"/>
            <color indexed="81"/>
            <rFont val="ＭＳ Ｐ明朝"/>
            <family val="1"/>
            <charset val="128"/>
          </rPr>
          <t>算定資料の「その他ガス」シートK列の各排出量を入力してください。</t>
        </r>
      </text>
    </comment>
    <comment ref="Y58" authorId="0" shapeId="0" xr:uid="{10E52C84-55D1-4B48-9990-350EEFDDEF92}">
      <text>
        <r>
          <rPr>
            <b/>
            <sz val="9"/>
            <color indexed="81"/>
            <rFont val="ＭＳ Ｐ明朝"/>
            <family val="1"/>
            <charset val="128"/>
          </rPr>
          <t>算定資料の「その他ガス」シートK列の各排出量を入力してください。</t>
        </r>
      </text>
    </comment>
    <comment ref="AC58" authorId="0" shapeId="0" xr:uid="{9E290741-DD19-4A30-AED9-D9382815277A}">
      <text>
        <r>
          <rPr>
            <b/>
            <sz val="9"/>
            <color indexed="81"/>
            <rFont val="ＭＳ Ｐ明朝"/>
            <family val="1"/>
            <charset val="128"/>
          </rPr>
          <t>算定資料の「その他ガス」シートK列の各排出量を入力してください。</t>
        </r>
      </text>
    </comment>
    <comment ref="AG58" authorId="0" shapeId="0" xr:uid="{BCB30554-4213-4EBC-ACCB-C52BB5E1700B}">
      <text>
        <r>
          <rPr>
            <b/>
            <sz val="9"/>
            <color indexed="81"/>
            <rFont val="ＭＳ Ｐ明朝"/>
            <family val="1"/>
            <charset val="128"/>
          </rPr>
          <t>算定資料の「その他ガス」シートK列の各排出量を入力してください。</t>
        </r>
      </text>
    </comment>
    <comment ref="D69" authorId="0" shapeId="0" xr:uid="{5283FD5B-4EE6-42EC-B42E-E4A9BFF16606}">
      <text>
        <r>
          <rPr>
            <b/>
            <sz val="9"/>
            <color indexed="81"/>
            <rFont val="ＭＳ Ｐ明朝"/>
            <family val="1"/>
            <charset val="128"/>
          </rPr>
          <t>CO2排出量に影響を及ぼす指標を設定してください。</t>
        </r>
      </text>
    </comment>
    <comment ref="M69" authorId="0" shapeId="0" xr:uid="{E9EAEEDA-73E0-449D-8A5A-317D8D99623F}">
      <text>
        <r>
          <rPr>
            <b/>
            <sz val="9"/>
            <color indexed="81"/>
            <rFont val="ＭＳ Ｐ明朝"/>
            <family val="1"/>
            <charset val="128"/>
          </rPr>
          <t>左の指標の単位を入力してください。</t>
        </r>
      </text>
    </comment>
    <comment ref="P124" authorId="0" shapeId="0" xr:uid="{21897B67-29CC-4FBF-B8B0-59F40C87FE09}">
      <text>
        <r>
          <rPr>
            <b/>
            <sz val="9"/>
            <color indexed="81"/>
            <rFont val="ＭＳ Ｐ明朝"/>
            <family val="1"/>
            <charset val="128"/>
          </rPr>
          <t>第４計画期間開始時の基準排出量を入力してください。</t>
        </r>
      </text>
    </comment>
    <comment ref="L129" authorId="0" shapeId="0" xr:uid="{B7DF5480-72CE-47CA-951B-079FBF358EC3}">
      <text>
        <r>
          <rPr>
            <b/>
            <sz val="9"/>
            <color indexed="81"/>
            <rFont val="MS P ゴシック"/>
            <family val="3"/>
            <charset val="128"/>
          </rPr>
          <t>半角数字で入力してください。</t>
        </r>
      </text>
    </comment>
    <comment ref="L130" authorId="0" shapeId="0" xr:uid="{D4B61CD8-FDA0-46E8-BFA9-42203641E605}">
      <text>
        <r>
          <rPr>
            <b/>
            <sz val="9"/>
            <color indexed="81"/>
            <rFont val="MS P ゴシック"/>
            <family val="3"/>
            <charset val="128"/>
          </rPr>
          <t>半角数字で入力してください。</t>
        </r>
      </text>
    </comment>
    <comment ref="L131" authorId="0" shapeId="0" xr:uid="{2596DA52-E7C0-4775-B616-92A366625F84}">
      <text>
        <r>
          <rPr>
            <b/>
            <sz val="9"/>
            <color indexed="81"/>
            <rFont val="MS P ゴシック"/>
            <family val="3"/>
            <charset val="128"/>
          </rPr>
          <t>半角数字で入力してください。</t>
        </r>
      </text>
    </comment>
    <comment ref="L132" authorId="0" shapeId="0" xr:uid="{361B4DC9-D175-4BBC-827A-2D8EAED9F1F9}">
      <text>
        <r>
          <rPr>
            <b/>
            <sz val="9"/>
            <color indexed="81"/>
            <rFont val="MS P ゴシック"/>
            <family val="3"/>
            <charset val="128"/>
          </rPr>
          <t>半角数字で入力してください。</t>
        </r>
      </text>
    </comment>
    <comment ref="L133" authorId="0" shapeId="0" xr:uid="{04CEF904-C5CE-4B23-AFA0-C962FEFC4935}">
      <text>
        <r>
          <rPr>
            <b/>
            <sz val="9"/>
            <color indexed="81"/>
            <rFont val="MS P ゴシック"/>
            <family val="3"/>
            <charset val="128"/>
          </rPr>
          <t>半角数字で入力してください。</t>
        </r>
      </text>
    </comment>
    <comment ref="L165" authorId="0" shapeId="0" xr:uid="{1E98016C-40CD-4FE0-B073-83776BC32B87}">
      <text>
        <r>
          <rPr>
            <b/>
            <sz val="9"/>
            <color indexed="81"/>
            <rFont val="ＭＳ Ｐ明朝"/>
            <family val="1"/>
            <charset val="128"/>
          </rPr>
          <t>「業務部門」は11から18番台、「産業部門」は31から49番台から選択してください。</t>
        </r>
      </text>
    </comment>
    <comment ref="AH165" authorId="0" shapeId="0" xr:uid="{E282E4DD-1F27-40A0-93D7-FCDE81012A32}">
      <text>
        <r>
          <rPr>
            <b/>
            <sz val="9"/>
            <color indexed="81"/>
            <rFont val="ＭＳ Ｐ明朝"/>
            <family val="1"/>
            <charset val="128"/>
          </rPr>
          <t>半角数字で入力してください。</t>
        </r>
      </text>
    </comment>
    <comment ref="L166" authorId="0" shapeId="0" xr:uid="{8CC25FD0-79D0-43FB-9CDA-6213800CA8EB}">
      <text>
        <r>
          <rPr>
            <b/>
            <sz val="9"/>
            <color indexed="81"/>
            <rFont val="ＭＳ Ｐ明朝"/>
            <family val="1"/>
            <charset val="128"/>
          </rPr>
          <t>「業務部門」は11から18番台、「産業部門」は31から49番台から選択してください。</t>
        </r>
      </text>
    </comment>
    <comment ref="AH166" authorId="0" shapeId="0" xr:uid="{F9DD341A-590F-454A-A3F7-A7FCEB07B552}">
      <text>
        <r>
          <rPr>
            <b/>
            <sz val="9"/>
            <color indexed="81"/>
            <rFont val="ＭＳ Ｐ明朝"/>
            <family val="1"/>
            <charset val="128"/>
          </rPr>
          <t>半角数字で入力してください。</t>
        </r>
      </text>
    </comment>
    <comment ref="L167" authorId="0" shapeId="0" xr:uid="{A24CA10F-E3AB-4396-9E2E-09B6BD9905C6}">
      <text>
        <r>
          <rPr>
            <b/>
            <sz val="9"/>
            <color indexed="81"/>
            <rFont val="ＭＳ Ｐ明朝"/>
            <family val="1"/>
            <charset val="128"/>
          </rPr>
          <t>「業務部門」は11から18番台、「産業部門」は31から49番台から選択してください。</t>
        </r>
      </text>
    </comment>
    <comment ref="AH167" authorId="0" shapeId="0" xr:uid="{BE37E0E0-C28C-4B42-9B81-1ADD3CBAD592}">
      <text>
        <r>
          <rPr>
            <b/>
            <sz val="9"/>
            <color indexed="81"/>
            <rFont val="ＭＳ Ｐ明朝"/>
            <family val="1"/>
            <charset val="128"/>
          </rPr>
          <t>半角数字で入力してください。</t>
        </r>
      </text>
    </comment>
    <comment ref="L168" authorId="0" shapeId="0" xr:uid="{75D69096-9614-4035-AEB0-389E2081F7C8}">
      <text>
        <r>
          <rPr>
            <b/>
            <sz val="9"/>
            <color indexed="81"/>
            <rFont val="ＭＳ Ｐ明朝"/>
            <family val="1"/>
            <charset val="128"/>
          </rPr>
          <t>「業務部門」は11から18番台、「産業部門」は31から49番台から選択してください。</t>
        </r>
      </text>
    </comment>
    <comment ref="AH168" authorId="0" shapeId="0" xr:uid="{3337CD46-3D5B-420E-B8F1-29CB44FDDB51}">
      <text>
        <r>
          <rPr>
            <b/>
            <sz val="9"/>
            <color indexed="81"/>
            <rFont val="ＭＳ Ｐ明朝"/>
            <family val="1"/>
            <charset val="128"/>
          </rPr>
          <t>半角数字で入力してください。</t>
        </r>
      </text>
    </comment>
    <comment ref="L169" authorId="0" shapeId="0" xr:uid="{CB28BEFB-9450-4E18-A554-513B398DE0AF}">
      <text>
        <r>
          <rPr>
            <b/>
            <sz val="9"/>
            <color indexed="81"/>
            <rFont val="ＭＳ Ｐ明朝"/>
            <family val="1"/>
            <charset val="128"/>
          </rPr>
          <t>「業務部門」は11から18番台、「産業部門」は31から49番台から選択してください。</t>
        </r>
      </text>
    </comment>
    <comment ref="AH169" authorId="0" shapeId="0" xr:uid="{8CBEEE99-F616-43F9-AA75-DC656B1C54EA}">
      <text>
        <r>
          <rPr>
            <b/>
            <sz val="9"/>
            <color indexed="81"/>
            <rFont val="ＭＳ Ｐ明朝"/>
            <family val="1"/>
            <charset val="128"/>
          </rPr>
          <t>半角数字で入力してください。</t>
        </r>
      </text>
    </comment>
    <comment ref="L170" authorId="0" shapeId="0" xr:uid="{D7AB5100-647E-4246-A540-BF4DEBBFF84E}">
      <text>
        <r>
          <rPr>
            <b/>
            <sz val="9"/>
            <color indexed="81"/>
            <rFont val="ＭＳ Ｐ明朝"/>
            <family val="1"/>
            <charset val="128"/>
          </rPr>
          <t>「業務部門」は11から18番台、「産業部門」は31から49番台から選択してください。</t>
        </r>
      </text>
    </comment>
    <comment ref="AH170" authorId="0" shapeId="0" xr:uid="{6077D706-996B-49E2-8F17-9B25A576B9A1}">
      <text>
        <r>
          <rPr>
            <b/>
            <sz val="9"/>
            <color indexed="81"/>
            <rFont val="ＭＳ Ｐ明朝"/>
            <family val="1"/>
            <charset val="128"/>
          </rPr>
          <t>半角数字で入力してください。</t>
        </r>
      </text>
    </comment>
    <comment ref="L171" authorId="0" shapeId="0" xr:uid="{497AAE26-A456-4278-A496-FE5ED2E6B7D0}">
      <text>
        <r>
          <rPr>
            <b/>
            <sz val="9"/>
            <color indexed="81"/>
            <rFont val="ＭＳ Ｐ明朝"/>
            <family val="1"/>
            <charset val="128"/>
          </rPr>
          <t>「業務部門」は11から18番台、「産業部門」は31から49番台から選択してください。</t>
        </r>
      </text>
    </comment>
    <comment ref="AH171" authorId="0" shapeId="0" xr:uid="{99E5785A-48B0-4C52-BF8F-F866702C5190}">
      <text>
        <r>
          <rPr>
            <b/>
            <sz val="9"/>
            <color indexed="81"/>
            <rFont val="ＭＳ Ｐ明朝"/>
            <family val="1"/>
            <charset val="128"/>
          </rPr>
          <t>半角数字で入力してください。</t>
        </r>
      </text>
    </comment>
    <comment ref="L172" authorId="0" shapeId="0" xr:uid="{74ECA8DF-0997-4EE1-B0B1-DABA8C32529A}">
      <text>
        <r>
          <rPr>
            <b/>
            <sz val="9"/>
            <color indexed="81"/>
            <rFont val="ＭＳ Ｐ明朝"/>
            <family val="1"/>
            <charset val="128"/>
          </rPr>
          <t>「業務部門」は11から18番台、「産業部門」は31から49番台から選択してください。</t>
        </r>
      </text>
    </comment>
    <comment ref="AH172" authorId="0" shapeId="0" xr:uid="{06C161EE-56DA-4CA1-AC99-6BA326268080}">
      <text>
        <r>
          <rPr>
            <b/>
            <sz val="9"/>
            <color indexed="81"/>
            <rFont val="ＭＳ Ｐ明朝"/>
            <family val="1"/>
            <charset val="128"/>
          </rPr>
          <t>半角数字で入力してください。</t>
        </r>
      </text>
    </comment>
    <comment ref="L173" authorId="0" shapeId="0" xr:uid="{E8197D1B-3C67-4A7B-8EBF-ACD01E9A08E6}">
      <text>
        <r>
          <rPr>
            <b/>
            <sz val="9"/>
            <color indexed="81"/>
            <rFont val="ＭＳ Ｐ明朝"/>
            <family val="1"/>
            <charset val="128"/>
          </rPr>
          <t>「業務部門」は11から18番台、「産業部門」は31から49番台から選択してください。</t>
        </r>
      </text>
    </comment>
    <comment ref="AH173" authorId="0" shapeId="0" xr:uid="{41D527AD-E889-4902-BE50-D534B56EF99B}">
      <text>
        <r>
          <rPr>
            <b/>
            <sz val="9"/>
            <color indexed="81"/>
            <rFont val="ＭＳ Ｐ明朝"/>
            <family val="1"/>
            <charset val="128"/>
          </rPr>
          <t>半角数字で入力してください。</t>
        </r>
      </text>
    </comment>
    <comment ref="L174" authorId="0" shapeId="0" xr:uid="{1D2D80AB-F624-444C-AA74-2D7C97CC7467}">
      <text>
        <r>
          <rPr>
            <b/>
            <sz val="9"/>
            <color indexed="81"/>
            <rFont val="ＭＳ Ｐ明朝"/>
            <family val="1"/>
            <charset val="128"/>
          </rPr>
          <t>「業務部門」は11から18番台、「産業部門」は31から49番台から選択してください。</t>
        </r>
      </text>
    </comment>
    <comment ref="AH174" authorId="0" shapeId="0" xr:uid="{AF565C2C-A544-403A-9B5D-3279B63A0C3D}">
      <text>
        <r>
          <rPr>
            <b/>
            <sz val="9"/>
            <color indexed="81"/>
            <rFont val="ＭＳ Ｐ明朝"/>
            <family val="1"/>
            <charset val="128"/>
          </rPr>
          <t>半角数字で入力してください。</t>
        </r>
      </text>
    </comment>
    <comment ref="L175" authorId="0" shapeId="0" xr:uid="{E38FF0F9-C20C-4672-8DC2-7A9F26CB8BF0}">
      <text>
        <r>
          <rPr>
            <b/>
            <sz val="9"/>
            <color indexed="81"/>
            <rFont val="ＭＳ Ｐ明朝"/>
            <family val="1"/>
            <charset val="128"/>
          </rPr>
          <t>「業務部門」は11から18番台、「産業部門」は31から49番台から選択してください。</t>
        </r>
      </text>
    </comment>
    <comment ref="AH175" authorId="0" shapeId="0" xr:uid="{25F75DE5-7015-4B8C-9B70-AEE61DF900C5}">
      <text>
        <r>
          <rPr>
            <b/>
            <sz val="9"/>
            <color indexed="81"/>
            <rFont val="ＭＳ Ｐ明朝"/>
            <family val="1"/>
            <charset val="128"/>
          </rPr>
          <t>半角数字で入力してください。</t>
        </r>
      </text>
    </comment>
    <comment ref="L176" authorId="0" shapeId="0" xr:uid="{0376E196-5362-4250-AA50-B6FD10B4D182}">
      <text>
        <r>
          <rPr>
            <b/>
            <sz val="9"/>
            <color indexed="81"/>
            <rFont val="ＭＳ Ｐ明朝"/>
            <family val="1"/>
            <charset val="128"/>
          </rPr>
          <t>「業務部門」は11から18番台、「産業部門」は31から49番台から選択してください。</t>
        </r>
      </text>
    </comment>
    <comment ref="AH176" authorId="0" shapeId="0" xr:uid="{AA394234-D469-4522-863C-D8F7F106311F}">
      <text>
        <r>
          <rPr>
            <b/>
            <sz val="9"/>
            <color indexed="81"/>
            <rFont val="ＭＳ Ｐ明朝"/>
            <family val="1"/>
            <charset val="128"/>
          </rPr>
          <t>半角数字で入力してください。</t>
        </r>
      </text>
    </comment>
    <comment ref="L177" authorId="0" shapeId="0" xr:uid="{13CD4C38-E946-49A3-8DB2-BA0FC31FEB50}">
      <text>
        <r>
          <rPr>
            <b/>
            <sz val="9"/>
            <color indexed="81"/>
            <rFont val="ＭＳ Ｐ明朝"/>
            <family val="1"/>
            <charset val="128"/>
          </rPr>
          <t>「業務部門」は11から18番台、「産業部門」は31から49番台から選択してください。</t>
        </r>
      </text>
    </comment>
    <comment ref="AH177" authorId="0" shapeId="0" xr:uid="{784EDF25-C1F4-4FD6-A710-2D0E7F144131}">
      <text>
        <r>
          <rPr>
            <b/>
            <sz val="9"/>
            <color indexed="81"/>
            <rFont val="ＭＳ Ｐ明朝"/>
            <family val="1"/>
            <charset val="128"/>
          </rPr>
          <t>半角数字で入力してください。</t>
        </r>
      </text>
    </comment>
    <comment ref="L178" authorId="0" shapeId="0" xr:uid="{936F3B45-3F81-4AC6-B370-DBFA5013D4B4}">
      <text>
        <r>
          <rPr>
            <b/>
            <sz val="9"/>
            <color indexed="81"/>
            <rFont val="ＭＳ Ｐ明朝"/>
            <family val="1"/>
            <charset val="128"/>
          </rPr>
          <t>「業務部門」は11から18番台、「産業部門」は31から49番台から選択してください。</t>
        </r>
      </text>
    </comment>
    <comment ref="AH178" authorId="0" shapeId="0" xr:uid="{9DCA4571-E8A2-499A-8EDF-3DBF8854E5CE}">
      <text>
        <r>
          <rPr>
            <b/>
            <sz val="9"/>
            <color indexed="81"/>
            <rFont val="ＭＳ Ｐ明朝"/>
            <family val="1"/>
            <charset val="128"/>
          </rPr>
          <t>半角数字で入力してください。</t>
        </r>
      </text>
    </comment>
    <comment ref="L179" authorId="0" shapeId="0" xr:uid="{3C4F9164-3192-479C-9CDF-B3E2D5FEFF5D}">
      <text>
        <r>
          <rPr>
            <b/>
            <sz val="9"/>
            <color indexed="81"/>
            <rFont val="ＭＳ Ｐ明朝"/>
            <family val="1"/>
            <charset val="128"/>
          </rPr>
          <t>「業務部門」は11から18番台、「産業部門」は31から49番台から選択してください。</t>
        </r>
      </text>
    </comment>
    <comment ref="AH179" authorId="0" shapeId="0" xr:uid="{9BEAD4E7-8D63-41C7-87B3-F0EF27800BF3}">
      <text>
        <r>
          <rPr>
            <b/>
            <sz val="9"/>
            <color indexed="81"/>
            <rFont val="ＭＳ Ｐ明朝"/>
            <family val="1"/>
            <charset val="128"/>
          </rPr>
          <t>半角数字で入力してください。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5D67D451-E145-43B5-9C5D-D263B6D0BF4E}">
      <text>
        <r>
          <rPr>
            <b/>
            <sz val="9"/>
            <color indexed="81"/>
            <rFont val="ＭＳ Ｐ明朝"/>
            <family val="1"/>
            <charset val="128"/>
          </rPr>
          <t>事業所番号は半角数字６桁で入力してください。</t>
        </r>
      </text>
    </comment>
    <comment ref="E10" authorId="0" shapeId="0" xr:uid="{EF8AFE98-952E-4127-A785-A61409A9D7E8}">
      <text>
        <r>
          <rPr>
            <b/>
            <sz val="9"/>
            <color indexed="81"/>
            <rFont val="ＭＳ Ｐ明朝"/>
            <family val="1"/>
            <charset val="128"/>
          </rPr>
          <t>事業所の種別を選択してください。</t>
        </r>
      </text>
    </comment>
    <comment ref="S14" authorId="0" shapeId="0" xr:uid="{53CA495D-2235-4F02-8975-71E1E6AB86FD}">
      <text>
        <r>
          <rPr>
            <b/>
            <sz val="9"/>
            <color indexed="81"/>
            <rFont val="MS P ゴシック"/>
            <family val="3"/>
            <charset val="128"/>
          </rPr>
          <t>「埼玉県」は入力しないでください。</t>
        </r>
      </text>
    </comment>
    <comment ref="O16" authorId="0" shapeId="0" xr:uid="{77428D96-9BF1-4988-A684-5552088396C3}">
      <text>
        <r>
          <rPr>
            <b/>
            <sz val="9"/>
            <color indexed="81"/>
            <rFont val="ＭＳ Ｐ明朝"/>
            <family val="1"/>
            <charset val="128"/>
          </rPr>
          <t>産業分類を選択してください。</t>
        </r>
      </text>
    </comment>
    <comment ref="Q42" authorId="0" shapeId="0" xr:uid="{5E2C105F-C9B8-4486-AFA9-CB6571E9B08E}">
      <text>
        <r>
          <rPr>
            <b/>
            <sz val="9"/>
            <color indexed="81"/>
            <rFont val="ＭＳ Ｐ明朝"/>
            <family val="1"/>
            <charset val="128"/>
          </rPr>
          <t>算定資料の「事業所概要_算定体制」シートの使用量(G15セル)を入力してください。</t>
        </r>
      </text>
    </comment>
    <comment ref="U42" authorId="0" shapeId="0" xr:uid="{D4BBAB73-C3B5-4E6E-AE13-6F9A467599E0}">
      <text>
        <r>
          <rPr>
            <b/>
            <sz val="9"/>
            <color indexed="81"/>
            <rFont val="ＭＳ Ｐ明朝"/>
            <family val="1"/>
            <charset val="128"/>
          </rPr>
          <t>算定資料の「事業所概要_算定体制」シートの使用量(G15セル)を入力してください。</t>
        </r>
      </text>
    </comment>
    <comment ref="Y42" authorId="0" shapeId="0" xr:uid="{102289B8-96E8-4C1B-BFC3-8B5287C8BE5E}">
      <text>
        <r>
          <rPr>
            <b/>
            <sz val="9"/>
            <color indexed="81"/>
            <rFont val="ＭＳ Ｐ明朝"/>
            <family val="1"/>
            <charset val="128"/>
          </rPr>
          <t>算定資料の「事業所概要_算定体制」シートの使用量(G15セル)を入力してください。</t>
        </r>
      </text>
    </comment>
    <comment ref="AC42" authorId="0" shapeId="0" xr:uid="{8A2A939D-05DC-412F-AA37-A43BB86AED30}">
      <text>
        <r>
          <rPr>
            <b/>
            <sz val="9"/>
            <color indexed="81"/>
            <rFont val="ＭＳ Ｐ明朝"/>
            <family val="1"/>
            <charset val="128"/>
          </rPr>
          <t>算定資料の「事業所概要_算定体制」シートの使用量(G15セル)を入力してください。</t>
        </r>
      </text>
    </comment>
    <comment ref="AG42" authorId="0" shapeId="0" xr:uid="{E1ACC613-CA69-477A-885D-6139A772D385}">
      <text>
        <r>
          <rPr>
            <b/>
            <sz val="9"/>
            <color indexed="81"/>
            <rFont val="ＭＳ Ｐ明朝"/>
            <family val="1"/>
            <charset val="128"/>
          </rPr>
          <t>算定資料の「事業所概要_算定体制」シートの使用量(G15セル)を入力してください。</t>
        </r>
      </text>
    </comment>
    <comment ref="Q43" authorId="0" shapeId="0" xr:uid="{89CFEDE6-4CDD-4F29-B41E-3B2A949C8F7D}">
      <text>
        <r>
          <rPr>
            <b/>
            <sz val="9"/>
            <color indexed="81"/>
            <rFont val="ＭＳ Ｐ明朝"/>
            <family val="1"/>
            <charset val="128"/>
          </rPr>
          <t>算定資料の「事業所概要_算定体制」シートの使用量(G16セル)を入力してください。</t>
        </r>
      </text>
    </comment>
    <comment ref="U43" authorId="0" shapeId="0" xr:uid="{C4A8A79B-5598-481D-B2D4-6584F01BD050}">
      <text>
        <r>
          <rPr>
            <b/>
            <sz val="9"/>
            <color indexed="81"/>
            <rFont val="ＭＳ Ｐ明朝"/>
            <family val="1"/>
            <charset val="128"/>
          </rPr>
          <t>算定資料の「事業所概要_算定体制」シートの使用量(G16セル)を入力してください。</t>
        </r>
      </text>
    </comment>
    <comment ref="Y43" authorId="0" shapeId="0" xr:uid="{79720BAF-3D52-4385-9D1F-97361A525CA6}">
      <text>
        <r>
          <rPr>
            <b/>
            <sz val="9"/>
            <color indexed="81"/>
            <rFont val="ＭＳ Ｐ明朝"/>
            <family val="1"/>
            <charset val="128"/>
          </rPr>
          <t>算定資料の「事業所概要_算定体制」シートの使用量(G16セル)を入力してください。</t>
        </r>
      </text>
    </comment>
    <comment ref="AC43" authorId="0" shapeId="0" xr:uid="{25A56E66-3BED-42E4-929F-143EDB029305}">
      <text>
        <r>
          <rPr>
            <b/>
            <sz val="9"/>
            <color indexed="81"/>
            <rFont val="ＭＳ Ｐ明朝"/>
            <family val="1"/>
            <charset val="128"/>
          </rPr>
          <t>算定資料の「事業所概要_算定体制」シートの使用量(G16セル)を入力してください。</t>
        </r>
      </text>
    </comment>
    <comment ref="AG43" authorId="0" shapeId="0" xr:uid="{4ED7361E-0476-440D-B755-4539833E5782}">
      <text>
        <r>
          <rPr>
            <b/>
            <sz val="9"/>
            <color indexed="81"/>
            <rFont val="ＭＳ Ｐ明朝"/>
            <family val="1"/>
            <charset val="128"/>
          </rPr>
          <t>算定資料の「事業所概要_算定体制」シートの使用量(G16セル)を入力してください。</t>
        </r>
      </text>
    </comment>
    <comment ref="Q50" authorId="0" shapeId="0" xr:uid="{19DC51D0-6CBD-4806-808F-30C8A73EB380}">
      <text>
        <r>
          <rPr>
            <b/>
            <sz val="9"/>
            <color indexed="81"/>
            <rFont val="ＭＳ Ｐ明朝"/>
            <family val="1"/>
            <charset val="128"/>
          </rPr>
          <t>算定資料の「事業所概要_算定体制」シートの排出量(G17セル)を入力してください。</t>
        </r>
      </text>
    </comment>
    <comment ref="U50" authorId="0" shapeId="0" xr:uid="{9E16CBA5-12E2-40B5-B52C-DE0FCA52521D}">
      <text>
        <r>
          <rPr>
            <b/>
            <sz val="9"/>
            <color indexed="81"/>
            <rFont val="ＭＳ Ｐ明朝"/>
            <family val="1"/>
            <charset val="128"/>
          </rPr>
          <t>算定資料の「事業所概要_算定体制」シートの排出量(G17セル)を入力してください。</t>
        </r>
      </text>
    </comment>
    <comment ref="Y50" authorId="0" shapeId="0" xr:uid="{3BEDC4FE-8819-47F1-A098-71D1214CA561}">
      <text>
        <r>
          <rPr>
            <b/>
            <sz val="9"/>
            <color indexed="81"/>
            <rFont val="ＭＳ Ｐ明朝"/>
            <family val="1"/>
            <charset val="128"/>
          </rPr>
          <t>算定資料の「事業所概要_算定体制」シートの排出量(G17セル)を入力してください。</t>
        </r>
      </text>
    </comment>
    <comment ref="AC50" authorId="0" shapeId="0" xr:uid="{D9BA008A-09B1-4333-A07F-5C854C0F7697}">
      <text>
        <r>
          <rPr>
            <b/>
            <sz val="9"/>
            <color indexed="81"/>
            <rFont val="ＭＳ Ｐ明朝"/>
            <family val="1"/>
            <charset val="128"/>
          </rPr>
          <t>算定資料の「事業所概要_算定体制」シートの排出量(G17セル)を入力してください。</t>
        </r>
      </text>
    </comment>
    <comment ref="AG50" authorId="0" shapeId="0" xr:uid="{4775CC51-C122-4990-B290-81D00EF277CF}">
      <text>
        <r>
          <rPr>
            <b/>
            <sz val="9"/>
            <color indexed="81"/>
            <rFont val="ＭＳ Ｐ明朝"/>
            <family val="1"/>
            <charset val="128"/>
          </rPr>
          <t>算定資料の「事業所概要_算定体制」シートの排出量(G17セル)を入力してください。</t>
        </r>
      </text>
    </comment>
    <comment ref="Q52" authorId="0" shapeId="0" xr:uid="{D282B55C-F83D-4AC6-BB33-0546E8DB0671}">
      <text>
        <r>
          <rPr>
            <b/>
            <sz val="9"/>
            <color indexed="81"/>
            <rFont val="ＭＳ Ｐ明朝"/>
            <family val="1"/>
            <charset val="128"/>
          </rPr>
          <t>算定資料の「その他ガス」シートK列の各排出量を入力してください。</t>
        </r>
      </text>
    </comment>
    <comment ref="U52" authorId="0" shapeId="0" xr:uid="{9E656A23-0B41-4083-BA22-DBE831214C11}">
      <text>
        <r>
          <rPr>
            <b/>
            <sz val="9"/>
            <color indexed="81"/>
            <rFont val="ＭＳ Ｐ明朝"/>
            <family val="1"/>
            <charset val="128"/>
          </rPr>
          <t>算定資料の「その他ガス」シートK列の各排出量を入力してください。</t>
        </r>
      </text>
    </comment>
    <comment ref="Y52" authorId="0" shapeId="0" xr:uid="{A55EBB69-98BC-44A4-AE65-7C85A58EBE83}">
      <text>
        <r>
          <rPr>
            <b/>
            <sz val="9"/>
            <color indexed="81"/>
            <rFont val="ＭＳ Ｐ明朝"/>
            <family val="1"/>
            <charset val="128"/>
          </rPr>
          <t>算定資料の「その他ガス」シートK列の各排出量を入力してください。</t>
        </r>
      </text>
    </comment>
    <comment ref="AC52" authorId="0" shapeId="0" xr:uid="{D5166647-83C3-4ED3-A82E-6A34FF82EB45}">
      <text>
        <r>
          <rPr>
            <b/>
            <sz val="9"/>
            <color indexed="81"/>
            <rFont val="ＭＳ Ｐ明朝"/>
            <family val="1"/>
            <charset val="128"/>
          </rPr>
          <t>算定資料の「その他ガス」シートK列の各排出量を入力してください。</t>
        </r>
      </text>
    </comment>
    <comment ref="AG52" authorId="0" shapeId="0" xr:uid="{03A77BD2-595C-46DC-A99C-7E38E488EE7C}">
      <text>
        <r>
          <rPr>
            <b/>
            <sz val="9"/>
            <color indexed="81"/>
            <rFont val="ＭＳ Ｐ明朝"/>
            <family val="1"/>
            <charset val="128"/>
          </rPr>
          <t>算定資料の「その他ガス」シートK列の各排出量を入力してください。</t>
        </r>
      </text>
    </comment>
    <comment ref="Q53" authorId="0" shapeId="0" xr:uid="{75A395DF-ACD3-4D39-A831-C529B1B4894E}">
      <text>
        <r>
          <rPr>
            <b/>
            <sz val="9"/>
            <color indexed="81"/>
            <rFont val="ＭＳ Ｐ明朝"/>
            <family val="1"/>
            <charset val="128"/>
          </rPr>
          <t>算定資料の「その他ガス」シートK列の各排出量を入力してください。</t>
        </r>
      </text>
    </comment>
    <comment ref="U53" authorId="0" shapeId="0" xr:uid="{B61A2B37-42E9-49C3-A807-26AD596B12FF}">
      <text>
        <r>
          <rPr>
            <b/>
            <sz val="9"/>
            <color indexed="81"/>
            <rFont val="ＭＳ Ｐ明朝"/>
            <family val="1"/>
            <charset val="128"/>
          </rPr>
          <t>算定資料の「その他ガス」シートK列の各排出量を入力してください。</t>
        </r>
      </text>
    </comment>
    <comment ref="Y53" authorId="0" shapeId="0" xr:uid="{83B4D9AA-5385-47A9-9A71-F6A41101C9C7}">
      <text>
        <r>
          <rPr>
            <b/>
            <sz val="9"/>
            <color indexed="81"/>
            <rFont val="ＭＳ Ｐ明朝"/>
            <family val="1"/>
            <charset val="128"/>
          </rPr>
          <t>算定資料の「その他ガス」シートK列の各排出量を入力してください。</t>
        </r>
      </text>
    </comment>
    <comment ref="AC53" authorId="0" shapeId="0" xr:uid="{D85DA981-28A2-4264-BE7E-14D5BD881F46}">
      <text>
        <r>
          <rPr>
            <b/>
            <sz val="9"/>
            <color indexed="81"/>
            <rFont val="ＭＳ Ｐ明朝"/>
            <family val="1"/>
            <charset val="128"/>
          </rPr>
          <t>算定資料の「その他ガス」シートK列の各排出量を入力してください。</t>
        </r>
      </text>
    </comment>
    <comment ref="AG53" authorId="0" shapeId="0" xr:uid="{2244B437-9284-48AF-A60A-1388638EBC83}">
      <text>
        <r>
          <rPr>
            <b/>
            <sz val="9"/>
            <color indexed="81"/>
            <rFont val="ＭＳ Ｐ明朝"/>
            <family val="1"/>
            <charset val="128"/>
          </rPr>
          <t>算定資料の「その他ガス」シートK列の各排出量を入力してください。</t>
        </r>
      </text>
    </comment>
    <comment ref="Q54" authorId="0" shapeId="0" xr:uid="{3F0B84BD-FA5B-489D-8EC8-59A436D3D4FA}">
      <text>
        <r>
          <rPr>
            <b/>
            <sz val="9"/>
            <color indexed="81"/>
            <rFont val="ＭＳ Ｐ明朝"/>
            <family val="1"/>
            <charset val="128"/>
          </rPr>
          <t>算定資料の「その他ガス」シートK列の各排出量を入力してください。</t>
        </r>
      </text>
    </comment>
    <comment ref="U54" authorId="0" shapeId="0" xr:uid="{B8AAAF85-5AE9-446A-AA70-6298B984DBD3}">
      <text>
        <r>
          <rPr>
            <b/>
            <sz val="9"/>
            <color indexed="81"/>
            <rFont val="ＭＳ Ｐ明朝"/>
            <family val="1"/>
            <charset val="128"/>
          </rPr>
          <t>算定資料の「その他ガス」シートK列の各排出量を入力してください。</t>
        </r>
      </text>
    </comment>
    <comment ref="Y54" authorId="0" shapeId="0" xr:uid="{C0CF2497-75BC-4AED-B404-797F51B28A7D}">
      <text>
        <r>
          <rPr>
            <b/>
            <sz val="9"/>
            <color indexed="81"/>
            <rFont val="ＭＳ Ｐ明朝"/>
            <family val="1"/>
            <charset val="128"/>
          </rPr>
          <t>算定資料の「その他ガス」シートK列の各排出量を入力してください。</t>
        </r>
      </text>
    </comment>
    <comment ref="AC54" authorId="0" shapeId="0" xr:uid="{70B3F7F4-E56B-4F85-9205-794C90DEA081}">
      <text>
        <r>
          <rPr>
            <b/>
            <sz val="9"/>
            <color indexed="81"/>
            <rFont val="ＭＳ Ｐ明朝"/>
            <family val="1"/>
            <charset val="128"/>
          </rPr>
          <t>算定資料の「その他ガス」シートK列の各排出量を入力してください。</t>
        </r>
      </text>
    </comment>
    <comment ref="AG54" authorId="0" shapeId="0" xr:uid="{EAE595C8-82AE-44BF-92EB-5049D317FDD4}">
      <text>
        <r>
          <rPr>
            <b/>
            <sz val="9"/>
            <color indexed="81"/>
            <rFont val="ＭＳ Ｐ明朝"/>
            <family val="1"/>
            <charset val="128"/>
          </rPr>
          <t>算定資料の「その他ガス」シートK列の各排出量を入力してください。</t>
        </r>
      </text>
    </comment>
    <comment ref="Q55" authorId="0" shapeId="0" xr:uid="{14DAE35C-2FE2-4044-816A-9342A0A5103E}">
      <text>
        <r>
          <rPr>
            <b/>
            <sz val="9"/>
            <color indexed="81"/>
            <rFont val="ＭＳ Ｐ明朝"/>
            <family val="1"/>
            <charset val="128"/>
          </rPr>
          <t>算定資料の「その他ガス」シートK列の各排出量を入力してください。</t>
        </r>
      </text>
    </comment>
    <comment ref="U55" authorId="0" shapeId="0" xr:uid="{8FB73540-3EDA-4AE4-9A7E-898C66F6721A}">
      <text>
        <r>
          <rPr>
            <b/>
            <sz val="9"/>
            <color indexed="81"/>
            <rFont val="ＭＳ Ｐ明朝"/>
            <family val="1"/>
            <charset val="128"/>
          </rPr>
          <t>算定資料の「その他ガス」シートK列の各排出量を入力してください。</t>
        </r>
      </text>
    </comment>
    <comment ref="Y55" authorId="0" shapeId="0" xr:uid="{F8DEDF45-0490-4DD5-85DD-721AE4379ABA}">
      <text>
        <r>
          <rPr>
            <b/>
            <sz val="9"/>
            <color indexed="81"/>
            <rFont val="ＭＳ Ｐ明朝"/>
            <family val="1"/>
            <charset val="128"/>
          </rPr>
          <t>算定資料の「その他ガス」シートK列の各排出量を入力してください。</t>
        </r>
      </text>
    </comment>
    <comment ref="AC55" authorId="0" shapeId="0" xr:uid="{32C332D2-EADF-4E55-8C87-81326E213710}">
      <text>
        <r>
          <rPr>
            <b/>
            <sz val="9"/>
            <color indexed="81"/>
            <rFont val="ＭＳ Ｐ明朝"/>
            <family val="1"/>
            <charset val="128"/>
          </rPr>
          <t>算定資料の「その他ガス」シートK列の各排出量を入力してください。</t>
        </r>
      </text>
    </comment>
    <comment ref="AG55" authorId="0" shapeId="0" xr:uid="{7774022F-CF5F-4C35-A197-2BB155782D44}">
      <text>
        <r>
          <rPr>
            <b/>
            <sz val="9"/>
            <color indexed="81"/>
            <rFont val="ＭＳ Ｐ明朝"/>
            <family val="1"/>
            <charset val="128"/>
          </rPr>
          <t>算定資料の「その他ガス」シートK列の各排出量を入力してください。</t>
        </r>
      </text>
    </comment>
    <comment ref="Q56" authorId="0" shapeId="0" xr:uid="{235C48C8-B3F0-4962-A365-4EC8B7A33730}">
      <text>
        <r>
          <rPr>
            <b/>
            <sz val="9"/>
            <color indexed="81"/>
            <rFont val="ＭＳ Ｐ明朝"/>
            <family val="1"/>
            <charset val="128"/>
          </rPr>
          <t>算定資料の「その他ガス」シートK列の各排出量を入力してください。</t>
        </r>
      </text>
    </comment>
    <comment ref="U56" authorId="0" shapeId="0" xr:uid="{BDE8F872-B81B-4CE3-BAD7-DAF416CF98B6}">
      <text>
        <r>
          <rPr>
            <b/>
            <sz val="9"/>
            <color indexed="81"/>
            <rFont val="ＭＳ Ｐ明朝"/>
            <family val="1"/>
            <charset val="128"/>
          </rPr>
          <t>算定資料の「その他ガス」シートK列の各排出量を入力してください。</t>
        </r>
      </text>
    </comment>
    <comment ref="Y56" authorId="0" shapeId="0" xr:uid="{9E92DDEB-5367-42B9-A46A-5794CACA0111}">
      <text>
        <r>
          <rPr>
            <b/>
            <sz val="9"/>
            <color indexed="81"/>
            <rFont val="ＭＳ Ｐ明朝"/>
            <family val="1"/>
            <charset val="128"/>
          </rPr>
          <t>算定資料の「その他ガス」シートK列の各排出量を入力してください。</t>
        </r>
      </text>
    </comment>
    <comment ref="AC56" authorId="0" shapeId="0" xr:uid="{52C26CF4-5B89-473F-84A4-AD4175E93B6B}">
      <text>
        <r>
          <rPr>
            <b/>
            <sz val="9"/>
            <color indexed="81"/>
            <rFont val="ＭＳ Ｐ明朝"/>
            <family val="1"/>
            <charset val="128"/>
          </rPr>
          <t>算定資料の「その他ガス」シートK列の各排出量を入力してください。</t>
        </r>
      </text>
    </comment>
    <comment ref="AG56" authorId="0" shapeId="0" xr:uid="{E8CD4A42-3471-4B9D-9F75-AD84CFFA0E32}">
      <text>
        <r>
          <rPr>
            <b/>
            <sz val="9"/>
            <color indexed="81"/>
            <rFont val="ＭＳ Ｐ明朝"/>
            <family val="1"/>
            <charset val="128"/>
          </rPr>
          <t>算定資料の「その他ガス」シートK列の各排出量を入力してください。</t>
        </r>
      </text>
    </comment>
    <comment ref="Q57" authorId="0" shapeId="0" xr:uid="{2B005CE4-19D2-4869-B91F-307D5753338F}">
      <text>
        <r>
          <rPr>
            <b/>
            <sz val="9"/>
            <color indexed="81"/>
            <rFont val="ＭＳ Ｐ明朝"/>
            <family val="1"/>
            <charset val="128"/>
          </rPr>
          <t>算定資料の「その他ガス」シートK列の各排出量を入力してください。</t>
        </r>
      </text>
    </comment>
    <comment ref="U57" authorId="0" shapeId="0" xr:uid="{8B99F344-30C4-462B-B28B-85B9EF4A64B1}">
      <text>
        <r>
          <rPr>
            <b/>
            <sz val="9"/>
            <color indexed="81"/>
            <rFont val="ＭＳ Ｐ明朝"/>
            <family val="1"/>
            <charset val="128"/>
          </rPr>
          <t>算定資料の「その他ガス」シートK列の各排出量を入力してください。</t>
        </r>
      </text>
    </comment>
    <comment ref="Y57" authorId="0" shapeId="0" xr:uid="{B3D5CC5B-8C03-47EE-9086-E12764C13878}">
      <text>
        <r>
          <rPr>
            <b/>
            <sz val="9"/>
            <color indexed="81"/>
            <rFont val="ＭＳ Ｐ明朝"/>
            <family val="1"/>
            <charset val="128"/>
          </rPr>
          <t>算定資料の「その他ガス」シートK列の各排出量を入力してください。</t>
        </r>
      </text>
    </comment>
    <comment ref="AC57" authorId="0" shapeId="0" xr:uid="{40B31C0A-4FBE-40BA-8D1E-1AFEB9EB72D8}">
      <text>
        <r>
          <rPr>
            <b/>
            <sz val="9"/>
            <color indexed="81"/>
            <rFont val="ＭＳ Ｐ明朝"/>
            <family val="1"/>
            <charset val="128"/>
          </rPr>
          <t>算定資料の「その他ガス」シートK列の各排出量を入力してください。</t>
        </r>
      </text>
    </comment>
    <comment ref="AG57" authorId="0" shapeId="0" xr:uid="{619C43AE-BC7E-47C4-94C0-204226078A39}">
      <text>
        <r>
          <rPr>
            <b/>
            <sz val="9"/>
            <color indexed="81"/>
            <rFont val="ＭＳ Ｐ明朝"/>
            <family val="1"/>
            <charset val="128"/>
          </rPr>
          <t>算定資料の「その他ガス」シートK列の各排出量を入力してください。</t>
        </r>
      </text>
    </comment>
    <comment ref="Q58" authorId="0" shapeId="0" xr:uid="{5D1B4368-152F-4A24-A48D-51893E3EBA60}">
      <text>
        <r>
          <rPr>
            <b/>
            <sz val="9"/>
            <color indexed="81"/>
            <rFont val="ＭＳ Ｐ明朝"/>
            <family val="1"/>
            <charset val="128"/>
          </rPr>
          <t>算定資料の「その他ガス」シートK列の各排出量を入力してください。</t>
        </r>
      </text>
    </comment>
    <comment ref="U58" authorId="0" shapeId="0" xr:uid="{D03E91EA-4587-487E-9FDF-230FF558427D}">
      <text>
        <r>
          <rPr>
            <b/>
            <sz val="9"/>
            <color indexed="81"/>
            <rFont val="ＭＳ Ｐ明朝"/>
            <family val="1"/>
            <charset val="128"/>
          </rPr>
          <t>算定資料の「その他ガス」シートK列の各排出量を入力してください。</t>
        </r>
      </text>
    </comment>
    <comment ref="Y58" authorId="0" shapeId="0" xr:uid="{8D814353-FFC9-4C4A-B301-F13A9A8B6246}">
      <text>
        <r>
          <rPr>
            <b/>
            <sz val="9"/>
            <color indexed="81"/>
            <rFont val="ＭＳ Ｐ明朝"/>
            <family val="1"/>
            <charset val="128"/>
          </rPr>
          <t>算定資料の「その他ガス」シートK列の各排出量を入力してください。</t>
        </r>
      </text>
    </comment>
    <comment ref="AC58" authorId="0" shapeId="0" xr:uid="{B10A6879-940D-4060-8471-6324C2BC7F81}">
      <text>
        <r>
          <rPr>
            <b/>
            <sz val="9"/>
            <color indexed="81"/>
            <rFont val="ＭＳ Ｐ明朝"/>
            <family val="1"/>
            <charset val="128"/>
          </rPr>
          <t>算定資料の「その他ガス」シートK列の各排出量を入力してください。</t>
        </r>
      </text>
    </comment>
    <comment ref="AG58" authorId="0" shapeId="0" xr:uid="{C0EC2AE1-0E6C-4675-9728-0A2F2C0735DE}">
      <text>
        <r>
          <rPr>
            <b/>
            <sz val="9"/>
            <color indexed="81"/>
            <rFont val="ＭＳ Ｐ明朝"/>
            <family val="1"/>
            <charset val="128"/>
          </rPr>
          <t>算定資料の「その他ガス」シートK列の各排出量を入力してください。</t>
        </r>
      </text>
    </comment>
    <comment ref="D69" authorId="0" shapeId="0" xr:uid="{9053458D-0AD5-4832-9185-9C8CDCBE6DD0}">
      <text>
        <r>
          <rPr>
            <b/>
            <sz val="9"/>
            <color indexed="81"/>
            <rFont val="ＭＳ Ｐ明朝"/>
            <family val="1"/>
            <charset val="128"/>
          </rPr>
          <t>CO2排出量に影響を及ぼす指標を設定してください。</t>
        </r>
      </text>
    </comment>
    <comment ref="M69" authorId="0" shapeId="0" xr:uid="{DEC1E60E-7136-4BB4-823B-FB12325174C8}">
      <text>
        <r>
          <rPr>
            <b/>
            <sz val="9"/>
            <color indexed="81"/>
            <rFont val="ＭＳ Ｐ明朝"/>
            <family val="1"/>
            <charset val="128"/>
          </rPr>
          <t>左の指標の単位を入力してください。</t>
        </r>
      </text>
    </comment>
    <comment ref="P124" authorId="0" shapeId="0" xr:uid="{276D22B7-58AD-4611-AF83-FE5B3ACFECF2}">
      <text>
        <r>
          <rPr>
            <b/>
            <sz val="9"/>
            <color indexed="81"/>
            <rFont val="ＭＳ Ｐ明朝"/>
            <family val="1"/>
            <charset val="128"/>
          </rPr>
          <t>第４計画期間開始時の基準排出量を入力してください。</t>
        </r>
      </text>
    </comment>
    <comment ref="L129" authorId="0" shapeId="0" xr:uid="{CA4F76D1-16A4-4CD7-8962-DDC1E33F63C1}">
      <text>
        <r>
          <rPr>
            <b/>
            <sz val="9"/>
            <color indexed="81"/>
            <rFont val="MS P ゴシック"/>
            <family val="3"/>
            <charset val="128"/>
          </rPr>
          <t>半角数字で入力してください。</t>
        </r>
      </text>
    </comment>
    <comment ref="L130" authorId="0" shapeId="0" xr:uid="{B8468BBF-5BEA-4BC2-97FE-100A88B11E8B}">
      <text>
        <r>
          <rPr>
            <b/>
            <sz val="9"/>
            <color indexed="81"/>
            <rFont val="MS P ゴシック"/>
            <family val="3"/>
            <charset val="128"/>
          </rPr>
          <t>半角数字で入力してください。</t>
        </r>
      </text>
    </comment>
    <comment ref="L131" authorId="0" shapeId="0" xr:uid="{6E42B2CD-7188-4368-B756-18759A0F21B4}">
      <text>
        <r>
          <rPr>
            <b/>
            <sz val="9"/>
            <color indexed="81"/>
            <rFont val="MS P ゴシック"/>
            <family val="3"/>
            <charset val="128"/>
          </rPr>
          <t>半角数字で入力してください。</t>
        </r>
      </text>
    </comment>
    <comment ref="L132" authorId="0" shapeId="0" xr:uid="{19A78FDE-C37A-44F8-8962-16AADFDB7276}">
      <text>
        <r>
          <rPr>
            <b/>
            <sz val="9"/>
            <color indexed="81"/>
            <rFont val="MS P ゴシック"/>
            <family val="3"/>
            <charset val="128"/>
          </rPr>
          <t>半角数字で入力してください。</t>
        </r>
      </text>
    </comment>
    <comment ref="L133" authorId="0" shapeId="0" xr:uid="{35CD1537-E889-46E2-A5F2-8D43B36423B6}">
      <text>
        <r>
          <rPr>
            <b/>
            <sz val="9"/>
            <color indexed="81"/>
            <rFont val="MS P ゴシック"/>
            <family val="3"/>
            <charset val="128"/>
          </rPr>
          <t>半角数字で入力してください。</t>
        </r>
      </text>
    </comment>
    <comment ref="L165" authorId="0" shapeId="0" xr:uid="{4B1445B4-EEBF-4C4C-A7AD-B791DC2789F7}">
      <text>
        <r>
          <rPr>
            <b/>
            <sz val="9"/>
            <color indexed="81"/>
            <rFont val="ＭＳ Ｐ明朝"/>
            <family val="1"/>
            <charset val="128"/>
          </rPr>
          <t>「業務部門」は11から18番台、「産業部門」は31から49番台から選択してください。</t>
        </r>
      </text>
    </comment>
    <comment ref="AH165" authorId="0" shapeId="0" xr:uid="{A3013307-A49D-4579-8BDA-7C7D79B83223}">
      <text>
        <r>
          <rPr>
            <b/>
            <sz val="9"/>
            <color indexed="81"/>
            <rFont val="ＭＳ Ｐ明朝"/>
            <family val="1"/>
            <charset val="128"/>
          </rPr>
          <t>半角数字で入力してください。</t>
        </r>
      </text>
    </comment>
    <comment ref="L166" authorId="0" shapeId="0" xr:uid="{7FEA452D-96BC-4B5B-8FCA-107484A70254}">
      <text>
        <r>
          <rPr>
            <b/>
            <sz val="9"/>
            <color indexed="81"/>
            <rFont val="ＭＳ Ｐ明朝"/>
            <family val="1"/>
            <charset val="128"/>
          </rPr>
          <t>「業務部門」は11から18番台、「産業部門」は31から49番台から選択してください。</t>
        </r>
      </text>
    </comment>
    <comment ref="AH166" authorId="0" shapeId="0" xr:uid="{E2113D75-319A-4BCF-89EE-E750A9F4D3CE}">
      <text>
        <r>
          <rPr>
            <b/>
            <sz val="9"/>
            <color indexed="81"/>
            <rFont val="ＭＳ Ｐ明朝"/>
            <family val="1"/>
            <charset val="128"/>
          </rPr>
          <t>半角数字で入力してください。</t>
        </r>
      </text>
    </comment>
    <comment ref="L167" authorId="0" shapeId="0" xr:uid="{250A8297-6F58-4738-B596-014DCBB8FDF0}">
      <text>
        <r>
          <rPr>
            <b/>
            <sz val="9"/>
            <color indexed="81"/>
            <rFont val="ＭＳ Ｐ明朝"/>
            <family val="1"/>
            <charset val="128"/>
          </rPr>
          <t>「業務部門」は11から18番台、「産業部門」は31から49番台から選択してください。</t>
        </r>
      </text>
    </comment>
    <comment ref="AH167" authorId="0" shapeId="0" xr:uid="{10C3BAC7-CD07-4576-B5F6-DAFC56E79148}">
      <text>
        <r>
          <rPr>
            <b/>
            <sz val="9"/>
            <color indexed="81"/>
            <rFont val="ＭＳ Ｐ明朝"/>
            <family val="1"/>
            <charset val="128"/>
          </rPr>
          <t>半角数字で入力してください。</t>
        </r>
      </text>
    </comment>
    <comment ref="L168" authorId="0" shapeId="0" xr:uid="{74A42E4F-EF10-48C1-8CC8-3CFA690D22EB}">
      <text>
        <r>
          <rPr>
            <b/>
            <sz val="9"/>
            <color indexed="81"/>
            <rFont val="ＭＳ Ｐ明朝"/>
            <family val="1"/>
            <charset val="128"/>
          </rPr>
          <t>「業務部門」は11から18番台、「産業部門」は31から49番台から選択してください。</t>
        </r>
      </text>
    </comment>
    <comment ref="AH168" authorId="0" shapeId="0" xr:uid="{90034220-7F03-4010-A787-ECEFEB7E8739}">
      <text>
        <r>
          <rPr>
            <b/>
            <sz val="9"/>
            <color indexed="81"/>
            <rFont val="ＭＳ Ｐ明朝"/>
            <family val="1"/>
            <charset val="128"/>
          </rPr>
          <t>半角数字で入力してください。</t>
        </r>
      </text>
    </comment>
    <comment ref="L169" authorId="0" shapeId="0" xr:uid="{82D0BDF7-7748-4E29-820B-D78C51516C4C}">
      <text>
        <r>
          <rPr>
            <b/>
            <sz val="9"/>
            <color indexed="81"/>
            <rFont val="ＭＳ Ｐ明朝"/>
            <family val="1"/>
            <charset val="128"/>
          </rPr>
          <t>「業務部門」は11から18番台、「産業部門」は31から49番台から選択してください。</t>
        </r>
      </text>
    </comment>
    <comment ref="AH169" authorId="0" shapeId="0" xr:uid="{FC0203D3-CD41-4E1A-A8E5-6882EC1FFFF4}">
      <text>
        <r>
          <rPr>
            <b/>
            <sz val="9"/>
            <color indexed="81"/>
            <rFont val="ＭＳ Ｐ明朝"/>
            <family val="1"/>
            <charset val="128"/>
          </rPr>
          <t>半角数字で入力してください。</t>
        </r>
      </text>
    </comment>
    <comment ref="L170" authorId="0" shapeId="0" xr:uid="{A22296EA-7A4D-402E-88D2-CE2F8353FE92}">
      <text>
        <r>
          <rPr>
            <b/>
            <sz val="9"/>
            <color indexed="81"/>
            <rFont val="ＭＳ Ｐ明朝"/>
            <family val="1"/>
            <charset val="128"/>
          </rPr>
          <t>「業務部門」は11から18番台、「産業部門」は31から49番台から選択してください。</t>
        </r>
      </text>
    </comment>
    <comment ref="AH170" authorId="0" shapeId="0" xr:uid="{20E5B316-0CA0-4E11-8995-0A4DF8388662}">
      <text>
        <r>
          <rPr>
            <b/>
            <sz val="9"/>
            <color indexed="81"/>
            <rFont val="ＭＳ Ｐ明朝"/>
            <family val="1"/>
            <charset val="128"/>
          </rPr>
          <t>半角数字で入力してください。</t>
        </r>
      </text>
    </comment>
    <comment ref="L171" authorId="0" shapeId="0" xr:uid="{1E96AD95-E748-4B81-A8EF-0BE609F1DF86}">
      <text>
        <r>
          <rPr>
            <b/>
            <sz val="9"/>
            <color indexed="81"/>
            <rFont val="ＭＳ Ｐ明朝"/>
            <family val="1"/>
            <charset val="128"/>
          </rPr>
          <t>「業務部門」は11から18番台、「産業部門」は31から49番台から選択してください。</t>
        </r>
      </text>
    </comment>
    <comment ref="AH171" authorId="0" shapeId="0" xr:uid="{0D251E33-879D-4C58-B054-C3561A7AB604}">
      <text>
        <r>
          <rPr>
            <b/>
            <sz val="9"/>
            <color indexed="81"/>
            <rFont val="ＭＳ Ｐ明朝"/>
            <family val="1"/>
            <charset val="128"/>
          </rPr>
          <t>半角数字で入力してください。</t>
        </r>
      </text>
    </comment>
    <comment ref="L172" authorId="0" shapeId="0" xr:uid="{F74797C3-FE88-4B88-A63E-592901A671FA}">
      <text>
        <r>
          <rPr>
            <b/>
            <sz val="9"/>
            <color indexed="81"/>
            <rFont val="ＭＳ Ｐ明朝"/>
            <family val="1"/>
            <charset val="128"/>
          </rPr>
          <t>「業務部門」は11から18番台、「産業部門」は31から49番台から選択してください。</t>
        </r>
      </text>
    </comment>
    <comment ref="AH172" authorId="0" shapeId="0" xr:uid="{EE840580-43D4-4292-9769-F5F633848E6E}">
      <text>
        <r>
          <rPr>
            <b/>
            <sz val="9"/>
            <color indexed="81"/>
            <rFont val="ＭＳ Ｐ明朝"/>
            <family val="1"/>
            <charset val="128"/>
          </rPr>
          <t>半角数字で入力してください。</t>
        </r>
      </text>
    </comment>
    <comment ref="L173" authorId="0" shapeId="0" xr:uid="{631172B9-769C-483A-855B-ABCEE559516F}">
      <text>
        <r>
          <rPr>
            <b/>
            <sz val="9"/>
            <color indexed="81"/>
            <rFont val="ＭＳ Ｐ明朝"/>
            <family val="1"/>
            <charset val="128"/>
          </rPr>
          <t>「業務部門」は11から18番台、「産業部門」は31から49番台から選択してください。</t>
        </r>
      </text>
    </comment>
    <comment ref="AH173" authorId="0" shapeId="0" xr:uid="{D6B0F2C9-DE24-47FD-9BE7-1EF0D55462F3}">
      <text>
        <r>
          <rPr>
            <b/>
            <sz val="9"/>
            <color indexed="81"/>
            <rFont val="ＭＳ Ｐ明朝"/>
            <family val="1"/>
            <charset val="128"/>
          </rPr>
          <t>半角数字で入力してください。</t>
        </r>
      </text>
    </comment>
    <comment ref="L174" authorId="0" shapeId="0" xr:uid="{79C4765E-8752-4258-9040-7EEA1E99B40E}">
      <text>
        <r>
          <rPr>
            <b/>
            <sz val="9"/>
            <color indexed="81"/>
            <rFont val="ＭＳ Ｐ明朝"/>
            <family val="1"/>
            <charset val="128"/>
          </rPr>
          <t>「業務部門」は11から18番台、「産業部門」は31から49番台から選択してください。</t>
        </r>
      </text>
    </comment>
    <comment ref="AH174" authorId="0" shapeId="0" xr:uid="{031328D0-2A46-4307-AD1C-600250591849}">
      <text>
        <r>
          <rPr>
            <b/>
            <sz val="9"/>
            <color indexed="81"/>
            <rFont val="ＭＳ Ｐ明朝"/>
            <family val="1"/>
            <charset val="128"/>
          </rPr>
          <t>半角数字で入力してください。</t>
        </r>
      </text>
    </comment>
    <comment ref="L175" authorId="0" shapeId="0" xr:uid="{7F5007F1-F001-445E-B958-891D8D7D6F63}">
      <text>
        <r>
          <rPr>
            <b/>
            <sz val="9"/>
            <color indexed="81"/>
            <rFont val="ＭＳ Ｐ明朝"/>
            <family val="1"/>
            <charset val="128"/>
          </rPr>
          <t>「業務部門」は11から18番台、「産業部門」は31から49番台から選択してください。</t>
        </r>
      </text>
    </comment>
    <comment ref="AH175" authorId="0" shapeId="0" xr:uid="{2EC7DA94-8A38-46C4-B12D-1FF12E243F7E}">
      <text>
        <r>
          <rPr>
            <b/>
            <sz val="9"/>
            <color indexed="81"/>
            <rFont val="ＭＳ Ｐ明朝"/>
            <family val="1"/>
            <charset val="128"/>
          </rPr>
          <t>半角数字で入力してください。</t>
        </r>
      </text>
    </comment>
    <comment ref="L176" authorId="0" shapeId="0" xr:uid="{B0C55217-47E4-45A9-8600-9F392412B872}">
      <text>
        <r>
          <rPr>
            <b/>
            <sz val="9"/>
            <color indexed="81"/>
            <rFont val="ＭＳ Ｐ明朝"/>
            <family val="1"/>
            <charset val="128"/>
          </rPr>
          <t>「業務部門」は11から18番台、「産業部門」は31から49番台から選択してください。</t>
        </r>
      </text>
    </comment>
    <comment ref="AH176" authorId="0" shapeId="0" xr:uid="{78F0A650-056A-4F93-B8D7-BC23E5115B3A}">
      <text>
        <r>
          <rPr>
            <b/>
            <sz val="9"/>
            <color indexed="81"/>
            <rFont val="ＭＳ Ｐ明朝"/>
            <family val="1"/>
            <charset val="128"/>
          </rPr>
          <t>半角数字で入力してください。</t>
        </r>
      </text>
    </comment>
    <comment ref="L177" authorId="0" shapeId="0" xr:uid="{0E61679C-E105-4F92-BEED-809BAAFEB7D5}">
      <text>
        <r>
          <rPr>
            <b/>
            <sz val="9"/>
            <color indexed="81"/>
            <rFont val="ＭＳ Ｐ明朝"/>
            <family val="1"/>
            <charset val="128"/>
          </rPr>
          <t>「業務部門」は11から18番台、「産業部門」は31から49番台から選択してください。</t>
        </r>
      </text>
    </comment>
    <comment ref="AH177" authorId="0" shapeId="0" xr:uid="{A8E6D278-A923-4DC2-966E-223BDF830B27}">
      <text>
        <r>
          <rPr>
            <b/>
            <sz val="9"/>
            <color indexed="81"/>
            <rFont val="ＭＳ Ｐ明朝"/>
            <family val="1"/>
            <charset val="128"/>
          </rPr>
          <t>半角数字で入力してください。</t>
        </r>
      </text>
    </comment>
    <comment ref="L178" authorId="0" shapeId="0" xr:uid="{9428FDCB-C34E-4CA2-A95E-A8009ABBA3D1}">
      <text>
        <r>
          <rPr>
            <b/>
            <sz val="9"/>
            <color indexed="81"/>
            <rFont val="ＭＳ Ｐ明朝"/>
            <family val="1"/>
            <charset val="128"/>
          </rPr>
          <t>「業務部門」は11から18番台、「産業部門」は31から49番台から選択してください。</t>
        </r>
      </text>
    </comment>
    <comment ref="AH178" authorId="0" shapeId="0" xr:uid="{1D175683-4B32-4687-8B56-FDE791FEE951}">
      <text>
        <r>
          <rPr>
            <b/>
            <sz val="9"/>
            <color indexed="81"/>
            <rFont val="ＭＳ Ｐ明朝"/>
            <family val="1"/>
            <charset val="128"/>
          </rPr>
          <t>半角数字で入力してください。</t>
        </r>
      </text>
    </comment>
    <comment ref="L179" authorId="0" shapeId="0" xr:uid="{4C749CF9-213B-4875-8BF8-D498BC7B191A}">
      <text>
        <r>
          <rPr>
            <b/>
            <sz val="9"/>
            <color indexed="81"/>
            <rFont val="ＭＳ Ｐ明朝"/>
            <family val="1"/>
            <charset val="128"/>
          </rPr>
          <t>「業務部門」は11から18番台、「産業部門」は31から49番台から選択してください。</t>
        </r>
      </text>
    </comment>
    <comment ref="AH179" authorId="0" shapeId="0" xr:uid="{740D99EB-368C-4844-839B-161AE109B63F}">
      <text>
        <r>
          <rPr>
            <b/>
            <sz val="9"/>
            <color indexed="81"/>
            <rFont val="ＭＳ Ｐ明朝"/>
            <family val="1"/>
            <charset val="128"/>
          </rPr>
          <t>半角数字で入力してください。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9" authorId="0" shapeId="0" xr:uid="{00000000-0006-0000-0200-000001000000}">
      <text>
        <r>
          <rPr>
            <b/>
            <sz val="9"/>
            <color indexed="81"/>
            <rFont val="ＭＳ Ｐ明朝"/>
            <family val="1"/>
            <charset val="128"/>
          </rPr>
          <t>事業者の類別を選択してください。</t>
        </r>
      </text>
    </comment>
    <comment ref="O14" authorId="0" shapeId="0" xr:uid="{00000000-0006-0000-0200-000002000000}">
      <text>
        <r>
          <rPr>
            <b/>
            <sz val="9"/>
            <color indexed="81"/>
            <rFont val="MS P ゴシック"/>
            <family val="3"/>
            <charset val="128"/>
          </rPr>
          <t>事業者番号は半角数字４桁で入力してください。</t>
        </r>
      </text>
    </comment>
    <comment ref="O21" authorId="0" shapeId="0" xr:uid="{00000000-0006-0000-0200-000003000000}">
      <text>
        <r>
          <rPr>
            <b/>
            <sz val="9"/>
            <color indexed="81"/>
            <rFont val="ＭＳ Ｐゴシック"/>
            <family val="3"/>
            <charset val="128"/>
          </rPr>
          <t>「企業」か「その他」を選択してください。</t>
        </r>
      </text>
    </comment>
    <comment ref="O22" authorId="0" shapeId="0" xr:uid="{00000000-0006-0000-0200-000004000000}">
      <text>
        <r>
          <rPr>
            <b/>
            <sz val="9"/>
            <color indexed="81"/>
            <rFont val="ＭＳ Ｐゴシック"/>
            <family val="3"/>
            <charset val="128"/>
          </rPr>
          <t>（例）30,000,000円の場合「30」百万円、100,000,000円の場合「100」百万円等。</t>
        </r>
      </text>
    </comment>
    <comment ref="U77" authorId="0" shapeId="0" xr:uid="{00000000-0006-0000-0200-000005000000}">
      <text>
        <r>
          <rPr>
            <b/>
            <sz val="9"/>
            <color indexed="81"/>
            <rFont val="ＭＳ Ｐ明朝"/>
            <family val="1"/>
            <charset val="128"/>
          </rPr>
          <t>半角英数で入力してください。</t>
        </r>
      </text>
    </comment>
    <comment ref="Q89" authorId="0" shapeId="0" xr:uid="{00000000-0006-0000-0200-000006000000}">
      <text>
        <r>
          <rPr>
            <b/>
            <sz val="9"/>
            <color indexed="81"/>
            <rFont val="ＭＳ Ｐ明朝"/>
            <family val="1"/>
            <charset val="128"/>
          </rPr>
          <t>半角英数で入力してください。</t>
        </r>
      </text>
    </comment>
    <comment ref="W89" authorId="0" shapeId="0" xr:uid="{00000000-0006-0000-0200-000007000000}">
      <text>
        <r>
          <rPr>
            <b/>
            <sz val="9"/>
            <color indexed="81"/>
            <rFont val="ＭＳ Ｐ明朝"/>
            <family val="1"/>
            <charset val="128"/>
          </rPr>
          <t>半角英数で入力してください。</t>
        </r>
      </text>
    </comment>
    <comment ref="Q90" authorId="0" shapeId="0" xr:uid="{00000000-0006-0000-0200-000008000000}">
      <text>
        <r>
          <rPr>
            <b/>
            <sz val="9"/>
            <color indexed="81"/>
            <rFont val="ＭＳ Ｐ明朝"/>
            <family val="1"/>
            <charset val="128"/>
          </rPr>
          <t>半角英数で入力してください。</t>
        </r>
      </text>
    </comment>
    <comment ref="W90" authorId="0" shapeId="0" xr:uid="{00000000-0006-0000-0200-000009000000}">
      <text>
        <r>
          <rPr>
            <b/>
            <sz val="9"/>
            <color indexed="81"/>
            <rFont val="ＭＳ Ｐ明朝"/>
            <family val="1"/>
            <charset val="128"/>
          </rPr>
          <t>半角英数で入力してください。</t>
        </r>
      </text>
    </comment>
    <comment ref="Q91" authorId="0" shapeId="0" xr:uid="{00000000-0006-0000-0200-00000A000000}">
      <text>
        <r>
          <rPr>
            <b/>
            <sz val="9"/>
            <color indexed="81"/>
            <rFont val="ＭＳ Ｐ明朝"/>
            <family val="1"/>
            <charset val="128"/>
          </rPr>
          <t>半角英数で入力してください。</t>
        </r>
      </text>
    </comment>
    <comment ref="W91" authorId="0" shapeId="0" xr:uid="{00000000-0006-0000-0200-00000B000000}">
      <text>
        <r>
          <rPr>
            <b/>
            <sz val="9"/>
            <color indexed="81"/>
            <rFont val="ＭＳ Ｐ明朝"/>
            <family val="1"/>
            <charset val="128"/>
          </rPr>
          <t>半角英数で入力してください。</t>
        </r>
      </text>
    </comment>
    <comment ref="S137" authorId="0" shapeId="0" xr:uid="{00000000-0006-0000-0200-00000C000000}">
      <text>
        <r>
          <rPr>
            <b/>
            <sz val="9"/>
            <color indexed="81"/>
            <rFont val="ＭＳ Ｐ明朝"/>
            <family val="1"/>
            <charset val="128"/>
          </rPr>
          <t>半角数字で入力してください。
ハイフンは入力しないでください。</t>
        </r>
      </text>
    </comment>
    <comment ref="S139" authorId="0" shapeId="0" xr:uid="{00000000-0006-0000-0200-00000D000000}">
      <text>
        <r>
          <rPr>
            <b/>
            <sz val="9"/>
            <color indexed="81"/>
            <rFont val="ＭＳ Ｐ明朝"/>
            <family val="1"/>
            <charset val="128"/>
          </rPr>
          <t>半角英数で入力してください。</t>
        </r>
      </text>
    </comment>
    <comment ref="S140" authorId="0" shapeId="0" xr:uid="{00000000-0006-0000-0200-00000E000000}">
      <text>
        <r>
          <rPr>
            <b/>
            <sz val="9"/>
            <color indexed="81"/>
            <rFont val="ＭＳ Ｐ明朝"/>
            <family val="1"/>
            <charset val="128"/>
          </rPr>
          <t>半角英数で入力してください。</t>
        </r>
      </text>
    </comment>
    <comment ref="S141" authorId="0" shapeId="0" xr:uid="{00000000-0006-0000-0200-00000F000000}">
      <text>
        <r>
          <rPr>
            <b/>
            <sz val="9"/>
            <color indexed="81"/>
            <rFont val="ＭＳ Ｐ明朝"/>
            <family val="1"/>
            <charset val="128"/>
          </rPr>
          <t>半角英数で入力してください。</t>
        </r>
      </text>
    </comment>
    <comment ref="S152" authorId="0" shapeId="0" xr:uid="{00000000-0006-0000-0200-000010000000}">
      <text>
        <r>
          <rPr>
            <b/>
            <sz val="9"/>
            <color indexed="81"/>
            <rFont val="ＭＳ Ｐ明朝"/>
            <family val="1"/>
            <charset val="128"/>
          </rPr>
          <t>半角数字で入力してください。
ハイフンは入力しないでください。</t>
        </r>
      </text>
    </comment>
    <comment ref="S154" authorId="0" shapeId="0" xr:uid="{00000000-0006-0000-0200-000011000000}">
      <text>
        <r>
          <rPr>
            <b/>
            <sz val="9"/>
            <color indexed="81"/>
            <rFont val="ＭＳ Ｐ明朝"/>
            <family val="1"/>
            <charset val="128"/>
          </rPr>
          <t>半角英数で入力してください。</t>
        </r>
      </text>
    </comment>
    <comment ref="S155" authorId="0" shapeId="0" xr:uid="{00000000-0006-0000-0200-000012000000}">
      <text>
        <r>
          <rPr>
            <b/>
            <sz val="9"/>
            <color indexed="81"/>
            <rFont val="ＭＳ Ｐ明朝"/>
            <family val="1"/>
            <charset val="128"/>
          </rPr>
          <t>半角英数で入力してください。</t>
        </r>
      </text>
    </comment>
    <comment ref="S156" authorId="0" shapeId="0" xr:uid="{00000000-0006-0000-0200-000013000000}">
      <text>
        <r>
          <rPr>
            <b/>
            <sz val="9"/>
            <color indexed="81"/>
            <rFont val="ＭＳ Ｐ明朝"/>
            <family val="1"/>
            <charset val="128"/>
          </rPr>
          <t>半角英数で入力してください。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2A141249-5C47-49A1-A69C-42315FE78B68}">
      <text>
        <r>
          <rPr>
            <b/>
            <sz val="9"/>
            <color indexed="81"/>
            <rFont val="ＭＳ Ｐ明朝"/>
            <family val="1"/>
            <charset val="128"/>
          </rPr>
          <t>事業所番号は半角数字６桁で入力してください。</t>
        </r>
      </text>
    </comment>
    <comment ref="E10" authorId="0" shapeId="0" xr:uid="{79097857-FD1D-445F-8D2D-295E5EC53223}">
      <text>
        <r>
          <rPr>
            <b/>
            <sz val="9"/>
            <color indexed="81"/>
            <rFont val="ＭＳ Ｐ明朝"/>
            <family val="1"/>
            <charset val="128"/>
          </rPr>
          <t>事業所の種別を選択してください。</t>
        </r>
      </text>
    </comment>
    <comment ref="S14" authorId="0" shapeId="0" xr:uid="{9F924050-9EC3-439E-B993-DE41B57F2F3B}">
      <text>
        <r>
          <rPr>
            <b/>
            <sz val="9"/>
            <color indexed="81"/>
            <rFont val="MS P ゴシック"/>
            <family val="3"/>
            <charset val="128"/>
          </rPr>
          <t>「埼玉県」は入力しないでください。</t>
        </r>
      </text>
    </comment>
    <comment ref="O16" authorId="0" shapeId="0" xr:uid="{DFB29D2C-6ACF-4E95-8A12-12C99CFFF9D2}">
      <text>
        <r>
          <rPr>
            <b/>
            <sz val="9"/>
            <color indexed="81"/>
            <rFont val="ＭＳ Ｐ明朝"/>
            <family val="1"/>
            <charset val="128"/>
          </rPr>
          <t>産業分類を選択してください。</t>
        </r>
      </text>
    </comment>
    <comment ref="Q42" authorId="0" shapeId="0" xr:uid="{B57A4845-CCA8-49B4-9930-0B119FDB9CAB}">
      <text>
        <r>
          <rPr>
            <b/>
            <sz val="9"/>
            <color indexed="81"/>
            <rFont val="ＭＳ Ｐ明朝"/>
            <family val="1"/>
            <charset val="128"/>
          </rPr>
          <t>算定資料の「事業所概要_算定体制」シートの使用量(G15セル)を入力してください。</t>
        </r>
      </text>
    </comment>
    <comment ref="U42" authorId="0" shapeId="0" xr:uid="{9D508751-3006-4324-9817-4FCA4897DF52}">
      <text>
        <r>
          <rPr>
            <b/>
            <sz val="9"/>
            <color indexed="81"/>
            <rFont val="ＭＳ Ｐ明朝"/>
            <family val="1"/>
            <charset val="128"/>
          </rPr>
          <t>算定資料の「事業所概要_算定体制」シートの使用量(G15セル)を入力してください。</t>
        </r>
      </text>
    </comment>
    <comment ref="Y42" authorId="0" shapeId="0" xr:uid="{BE85F66B-F7DF-43F7-8ACA-5741BF1B5423}">
      <text>
        <r>
          <rPr>
            <b/>
            <sz val="9"/>
            <color indexed="81"/>
            <rFont val="ＭＳ Ｐ明朝"/>
            <family val="1"/>
            <charset val="128"/>
          </rPr>
          <t>算定資料の「事業所概要_算定体制」シートの使用量(G15セル)を入力してください。</t>
        </r>
      </text>
    </comment>
    <comment ref="AC42" authorId="0" shapeId="0" xr:uid="{C6A60F50-F24B-4FDD-B420-3D4082CAB513}">
      <text>
        <r>
          <rPr>
            <b/>
            <sz val="9"/>
            <color indexed="81"/>
            <rFont val="ＭＳ Ｐ明朝"/>
            <family val="1"/>
            <charset val="128"/>
          </rPr>
          <t>算定資料の「事業所概要_算定体制」シートの使用量(G15セル)を入力してください。</t>
        </r>
      </text>
    </comment>
    <comment ref="AG42" authorId="0" shapeId="0" xr:uid="{482040F9-A083-456A-8C55-97425B3AB03C}">
      <text>
        <r>
          <rPr>
            <b/>
            <sz val="9"/>
            <color indexed="81"/>
            <rFont val="ＭＳ Ｐ明朝"/>
            <family val="1"/>
            <charset val="128"/>
          </rPr>
          <t>算定資料の「事業所概要_算定体制」シートの使用量(G15セル)を入力してください。</t>
        </r>
      </text>
    </comment>
    <comment ref="Q43" authorId="0" shapeId="0" xr:uid="{E92EA971-441B-4287-8A88-2188E999BEFB}">
      <text>
        <r>
          <rPr>
            <b/>
            <sz val="9"/>
            <color indexed="81"/>
            <rFont val="ＭＳ Ｐ明朝"/>
            <family val="1"/>
            <charset val="128"/>
          </rPr>
          <t>算定資料の「事業所概要_算定体制」シートの使用量(G16セル)を入力してください。</t>
        </r>
      </text>
    </comment>
    <comment ref="U43" authorId="0" shapeId="0" xr:uid="{68B7E0DE-36DD-4305-B7CE-41D37675D39A}">
      <text>
        <r>
          <rPr>
            <b/>
            <sz val="9"/>
            <color indexed="81"/>
            <rFont val="ＭＳ Ｐ明朝"/>
            <family val="1"/>
            <charset val="128"/>
          </rPr>
          <t>算定資料の「事業所概要_算定体制」シートの使用量(G16セル)を入力してください。</t>
        </r>
      </text>
    </comment>
    <comment ref="Y43" authorId="0" shapeId="0" xr:uid="{918D5418-7D0E-45BA-AE8B-3D4B8C6A3419}">
      <text>
        <r>
          <rPr>
            <b/>
            <sz val="9"/>
            <color indexed="81"/>
            <rFont val="ＭＳ Ｐ明朝"/>
            <family val="1"/>
            <charset val="128"/>
          </rPr>
          <t>算定資料の「事業所概要_算定体制」シートの使用量(G16セル)を入力してください。</t>
        </r>
      </text>
    </comment>
    <comment ref="AC43" authorId="0" shapeId="0" xr:uid="{EADC296B-367A-4E11-8F2F-3F329263D26E}">
      <text>
        <r>
          <rPr>
            <b/>
            <sz val="9"/>
            <color indexed="81"/>
            <rFont val="ＭＳ Ｐ明朝"/>
            <family val="1"/>
            <charset val="128"/>
          </rPr>
          <t>算定資料の「事業所概要_算定体制」シートの使用量(G16セル)を入力してください。</t>
        </r>
      </text>
    </comment>
    <comment ref="AG43" authorId="0" shapeId="0" xr:uid="{D9E3EBDF-9B47-45C0-A263-DE56C651DFFB}">
      <text>
        <r>
          <rPr>
            <b/>
            <sz val="9"/>
            <color indexed="81"/>
            <rFont val="ＭＳ Ｐ明朝"/>
            <family val="1"/>
            <charset val="128"/>
          </rPr>
          <t>算定資料の「事業所概要_算定体制」シートの使用量(G16セル)を入力してください。</t>
        </r>
      </text>
    </comment>
    <comment ref="Q50" authorId="0" shapeId="0" xr:uid="{2377B696-742A-401E-8394-5DC9F8A3C34C}">
      <text>
        <r>
          <rPr>
            <b/>
            <sz val="9"/>
            <color indexed="81"/>
            <rFont val="ＭＳ Ｐ明朝"/>
            <family val="1"/>
            <charset val="128"/>
          </rPr>
          <t>算定資料の「事業所概要_算定体制」シートの排出量(G17セル)を入力してください。</t>
        </r>
      </text>
    </comment>
    <comment ref="U50" authorId="0" shapeId="0" xr:uid="{91B9A7D2-BB2B-4612-BFB7-31E594C10656}">
      <text>
        <r>
          <rPr>
            <b/>
            <sz val="9"/>
            <color indexed="81"/>
            <rFont val="ＭＳ Ｐ明朝"/>
            <family val="1"/>
            <charset val="128"/>
          </rPr>
          <t>算定資料の「事業所概要_算定体制」シートの排出量(G17セル)を入力してください。</t>
        </r>
      </text>
    </comment>
    <comment ref="Y50" authorId="0" shapeId="0" xr:uid="{121AA66D-9A8B-42F6-A082-067A4AF5EB97}">
      <text>
        <r>
          <rPr>
            <b/>
            <sz val="9"/>
            <color indexed="81"/>
            <rFont val="ＭＳ Ｐ明朝"/>
            <family val="1"/>
            <charset val="128"/>
          </rPr>
          <t>算定資料の「事業所概要_算定体制」シートの排出量(G17セル)を入力してください。</t>
        </r>
      </text>
    </comment>
    <comment ref="AC50" authorId="0" shapeId="0" xr:uid="{4AE7CEDF-745A-4E7A-9093-54D37372FD92}">
      <text>
        <r>
          <rPr>
            <b/>
            <sz val="9"/>
            <color indexed="81"/>
            <rFont val="ＭＳ Ｐ明朝"/>
            <family val="1"/>
            <charset val="128"/>
          </rPr>
          <t>算定資料の「事業所概要_算定体制」シートの排出量(G17セル)を入力してください。</t>
        </r>
      </text>
    </comment>
    <comment ref="AG50" authorId="0" shapeId="0" xr:uid="{016676B7-7724-4EF8-959D-0B522C576C9F}">
      <text>
        <r>
          <rPr>
            <b/>
            <sz val="9"/>
            <color indexed="81"/>
            <rFont val="ＭＳ Ｐ明朝"/>
            <family val="1"/>
            <charset val="128"/>
          </rPr>
          <t>算定資料の「事業所概要_算定体制」シートの排出量(G17セル)を入力してください。</t>
        </r>
      </text>
    </comment>
    <comment ref="Q52" authorId="0" shapeId="0" xr:uid="{C0E03580-1E55-4A54-AB90-FF44BC73B85B}">
      <text>
        <r>
          <rPr>
            <b/>
            <sz val="9"/>
            <color indexed="81"/>
            <rFont val="ＭＳ Ｐ明朝"/>
            <family val="1"/>
            <charset val="128"/>
          </rPr>
          <t>算定資料の「その他ガス」シートK列の各排出量を入力してください。</t>
        </r>
      </text>
    </comment>
    <comment ref="U52" authorId="0" shapeId="0" xr:uid="{98D4F738-1C37-436B-9CC0-478B580ACADF}">
      <text>
        <r>
          <rPr>
            <b/>
            <sz val="9"/>
            <color indexed="81"/>
            <rFont val="ＭＳ Ｐ明朝"/>
            <family val="1"/>
            <charset val="128"/>
          </rPr>
          <t>算定資料の「その他ガス」シートK列の各排出量を入力してください。</t>
        </r>
      </text>
    </comment>
    <comment ref="Y52" authorId="0" shapeId="0" xr:uid="{7D60F39C-6CE7-4E8E-90C6-16400011EAA2}">
      <text>
        <r>
          <rPr>
            <b/>
            <sz val="9"/>
            <color indexed="81"/>
            <rFont val="ＭＳ Ｐ明朝"/>
            <family val="1"/>
            <charset val="128"/>
          </rPr>
          <t>算定資料の「その他ガス」シートK列の各排出量を入力してください。</t>
        </r>
      </text>
    </comment>
    <comment ref="AC52" authorId="0" shapeId="0" xr:uid="{1670F430-6BCB-407C-B5C9-0AD7E904C406}">
      <text>
        <r>
          <rPr>
            <b/>
            <sz val="9"/>
            <color indexed="81"/>
            <rFont val="ＭＳ Ｐ明朝"/>
            <family val="1"/>
            <charset val="128"/>
          </rPr>
          <t>算定資料の「その他ガス」シートK列の各排出量を入力してください。</t>
        </r>
      </text>
    </comment>
    <comment ref="AG52" authorId="0" shapeId="0" xr:uid="{D81F7BCD-66CA-4BC2-958D-C78ADB565278}">
      <text>
        <r>
          <rPr>
            <b/>
            <sz val="9"/>
            <color indexed="81"/>
            <rFont val="ＭＳ Ｐ明朝"/>
            <family val="1"/>
            <charset val="128"/>
          </rPr>
          <t>算定資料の「その他ガス」シートK列の各排出量を入力してください。</t>
        </r>
      </text>
    </comment>
    <comment ref="Q53" authorId="0" shapeId="0" xr:uid="{A5E17B20-0019-4636-8092-1F9BB75985E1}">
      <text>
        <r>
          <rPr>
            <b/>
            <sz val="9"/>
            <color indexed="81"/>
            <rFont val="ＭＳ Ｐ明朝"/>
            <family val="1"/>
            <charset val="128"/>
          </rPr>
          <t>算定資料の「その他ガス」シートK列の各排出量を入力してください。</t>
        </r>
      </text>
    </comment>
    <comment ref="U53" authorId="0" shapeId="0" xr:uid="{09D88C91-D56A-4FCE-BB9F-1478D669241A}">
      <text>
        <r>
          <rPr>
            <b/>
            <sz val="9"/>
            <color indexed="81"/>
            <rFont val="ＭＳ Ｐ明朝"/>
            <family val="1"/>
            <charset val="128"/>
          </rPr>
          <t>算定資料の「その他ガス」シートK列の各排出量を入力してください。</t>
        </r>
      </text>
    </comment>
    <comment ref="Y53" authorId="0" shapeId="0" xr:uid="{C6195ADB-B6E4-4B4C-BB27-AC66F978F957}">
      <text>
        <r>
          <rPr>
            <b/>
            <sz val="9"/>
            <color indexed="81"/>
            <rFont val="ＭＳ Ｐ明朝"/>
            <family val="1"/>
            <charset val="128"/>
          </rPr>
          <t>算定資料の「その他ガス」シートK列の各排出量を入力してください。</t>
        </r>
      </text>
    </comment>
    <comment ref="AC53" authorId="0" shapeId="0" xr:uid="{08E8F54C-7B70-482A-8F7B-D9A9CA981BA6}">
      <text>
        <r>
          <rPr>
            <b/>
            <sz val="9"/>
            <color indexed="81"/>
            <rFont val="ＭＳ Ｐ明朝"/>
            <family val="1"/>
            <charset val="128"/>
          </rPr>
          <t>算定資料の「その他ガス」シートK列の各排出量を入力してください。</t>
        </r>
      </text>
    </comment>
    <comment ref="AG53" authorId="0" shapeId="0" xr:uid="{8C0A90CD-0EF2-4C34-A26E-2CA6F6972429}">
      <text>
        <r>
          <rPr>
            <b/>
            <sz val="9"/>
            <color indexed="81"/>
            <rFont val="ＭＳ Ｐ明朝"/>
            <family val="1"/>
            <charset val="128"/>
          </rPr>
          <t>算定資料の「その他ガス」シートK列の各排出量を入力してください。</t>
        </r>
      </text>
    </comment>
    <comment ref="Q54" authorId="0" shapeId="0" xr:uid="{99621F74-AFF9-4073-BB1E-218C5DB25547}">
      <text>
        <r>
          <rPr>
            <b/>
            <sz val="9"/>
            <color indexed="81"/>
            <rFont val="ＭＳ Ｐ明朝"/>
            <family val="1"/>
            <charset val="128"/>
          </rPr>
          <t>算定資料の「その他ガス」シートK列の各排出量を入力してください。</t>
        </r>
      </text>
    </comment>
    <comment ref="U54" authorId="0" shapeId="0" xr:uid="{C1A0DEAE-B463-488D-8BF8-150217D97AC4}">
      <text>
        <r>
          <rPr>
            <b/>
            <sz val="9"/>
            <color indexed="81"/>
            <rFont val="ＭＳ Ｐ明朝"/>
            <family val="1"/>
            <charset val="128"/>
          </rPr>
          <t>算定資料の「その他ガス」シートK列の各排出量を入力してください。</t>
        </r>
      </text>
    </comment>
    <comment ref="Y54" authorId="0" shapeId="0" xr:uid="{E22334C5-ECF7-40D1-9FEC-8E8954B59B4A}">
      <text>
        <r>
          <rPr>
            <b/>
            <sz val="9"/>
            <color indexed="81"/>
            <rFont val="ＭＳ Ｐ明朝"/>
            <family val="1"/>
            <charset val="128"/>
          </rPr>
          <t>算定資料の「その他ガス」シートK列の各排出量を入力してください。</t>
        </r>
      </text>
    </comment>
    <comment ref="AC54" authorId="0" shapeId="0" xr:uid="{ACEA21F4-BBF9-454D-AFF7-BE19ED1008EB}">
      <text>
        <r>
          <rPr>
            <b/>
            <sz val="9"/>
            <color indexed="81"/>
            <rFont val="ＭＳ Ｐ明朝"/>
            <family val="1"/>
            <charset val="128"/>
          </rPr>
          <t>算定資料の「その他ガス」シートK列の各排出量を入力してください。</t>
        </r>
      </text>
    </comment>
    <comment ref="AG54" authorId="0" shapeId="0" xr:uid="{C2B0C3C6-CADA-412E-B935-3DB677E04A1F}">
      <text>
        <r>
          <rPr>
            <b/>
            <sz val="9"/>
            <color indexed="81"/>
            <rFont val="ＭＳ Ｐ明朝"/>
            <family val="1"/>
            <charset val="128"/>
          </rPr>
          <t>算定資料の「その他ガス」シートK列の各排出量を入力してください。</t>
        </r>
      </text>
    </comment>
    <comment ref="Q55" authorId="0" shapeId="0" xr:uid="{20408D50-1ECD-4E55-98DF-17B319DE8585}">
      <text>
        <r>
          <rPr>
            <b/>
            <sz val="9"/>
            <color indexed="81"/>
            <rFont val="ＭＳ Ｐ明朝"/>
            <family val="1"/>
            <charset val="128"/>
          </rPr>
          <t>算定資料の「その他ガス」シートK列の各排出量を入力してください。</t>
        </r>
      </text>
    </comment>
    <comment ref="U55" authorId="0" shapeId="0" xr:uid="{5222459F-B457-4075-B04E-1BC3CB580643}">
      <text>
        <r>
          <rPr>
            <b/>
            <sz val="9"/>
            <color indexed="81"/>
            <rFont val="ＭＳ Ｐ明朝"/>
            <family val="1"/>
            <charset val="128"/>
          </rPr>
          <t>算定資料の「その他ガス」シートK列の各排出量を入力してください。</t>
        </r>
      </text>
    </comment>
    <comment ref="Y55" authorId="0" shapeId="0" xr:uid="{5FB6B0DF-F811-4151-9B49-ED237D6C54AA}">
      <text>
        <r>
          <rPr>
            <b/>
            <sz val="9"/>
            <color indexed="81"/>
            <rFont val="ＭＳ Ｐ明朝"/>
            <family val="1"/>
            <charset val="128"/>
          </rPr>
          <t>算定資料の「その他ガス」シートK列の各排出量を入力してください。</t>
        </r>
      </text>
    </comment>
    <comment ref="AC55" authorId="0" shapeId="0" xr:uid="{F9A1B70E-2C87-451D-B47A-FAA334D52D0B}">
      <text>
        <r>
          <rPr>
            <b/>
            <sz val="9"/>
            <color indexed="81"/>
            <rFont val="ＭＳ Ｐ明朝"/>
            <family val="1"/>
            <charset val="128"/>
          </rPr>
          <t>算定資料の「その他ガス」シートK列の各排出量を入力してください。</t>
        </r>
      </text>
    </comment>
    <comment ref="AG55" authorId="0" shapeId="0" xr:uid="{BE5F0EC4-F448-440F-A02E-D50FCD91039E}">
      <text>
        <r>
          <rPr>
            <b/>
            <sz val="9"/>
            <color indexed="81"/>
            <rFont val="ＭＳ Ｐ明朝"/>
            <family val="1"/>
            <charset val="128"/>
          </rPr>
          <t>算定資料の「その他ガス」シートK列の各排出量を入力してください。</t>
        </r>
      </text>
    </comment>
    <comment ref="Q56" authorId="0" shapeId="0" xr:uid="{F95ACB14-E647-454D-B4F9-0A0083839605}">
      <text>
        <r>
          <rPr>
            <b/>
            <sz val="9"/>
            <color indexed="81"/>
            <rFont val="ＭＳ Ｐ明朝"/>
            <family val="1"/>
            <charset val="128"/>
          </rPr>
          <t>算定資料の「その他ガス」シートK列の各排出量を入力してください。</t>
        </r>
      </text>
    </comment>
    <comment ref="U56" authorId="0" shapeId="0" xr:uid="{937457EE-8CAC-4A4F-9BCD-597BD474113B}">
      <text>
        <r>
          <rPr>
            <b/>
            <sz val="9"/>
            <color indexed="81"/>
            <rFont val="ＭＳ Ｐ明朝"/>
            <family val="1"/>
            <charset val="128"/>
          </rPr>
          <t>算定資料の「その他ガス」シートK列の各排出量を入力してください。</t>
        </r>
      </text>
    </comment>
    <comment ref="Y56" authorId="0" shapeId="0" xr:uid="{C31C4BA6-B70F-4B1D-B688-621CD3D62CFD}">
      <text>
        <r>
          <rPr>
            <b/>
            <sz val="9"/>
            <color indexed="81"/>
            <rFont val="ＭＳ Ｐ明朝"/>
            <family val="1"/>
            <charset val="128"/>
          </rPr>
          <t>算定資料の「その他ガス」シートK列の各排出量を入力してください。</t>
        </r>
      </text>
    </comment>
    <comment ref="AC56" authorId="0" shapeId="0" xr:uid="{570D93EF-7430-4D58-94AF-B5110DDFA048}">
      <text>
        <r>
          <rPr>
            <b/>
            <sz val="9"/>
            <color indexed="81"/>
            <rFont val="ＭＳ Ｐ明朝"/>
            <family val="1"/>
            <charset val="128"/>
          </rPr>
          <t>算定資料の「その他ガス」シートK列の各排出量を入力してください。</t>
        </r>
      </text>
    </comment>
    <comment ref="AG56" authorId="0" shapeId="0" xr:uid="{5AAEE565-F84F-4885-B003-F8DD65E02789}">
      <text>
        <r>
          <rPr>
            <b/>
            <sz val="9"/>
            <color indexed="81"/>
            <rFont val="ＭＳ Ｐ明朝"/>
            <family val="1"/>
            <charset val="128"/>
          </rPr>
          <t>算定資料の「その他ガス」シートK列の各排出量を入力してください。</t>
        </r>
      </text>
    </comment>
    <comment ref="Q57" authorId="0" shapeId="0" xr:uid="{46805F97-E10E-49DA-915F-D51C7780AB95}">
      <text>
        <r>
          <rPr>
            <b/>
            <sz val="9"/>
            <color indexed="81"/>
            <rFont val="ＭＳ Ｐ明朝"/>
            <family val="1"/>
            <charset val="128"/>
          </rPr>
          <t>算定資料の「その他ガス」シートK列の各排出量を入力してください。</t>
        </r>
      </text>
    </comment>
    <comment ref="U57" authorId="0" shapeId="0" xr:uid="{9C8A7926-05A0-47A3-A7C7-C570D2F7029F}">
      <text>
        <r>
          <rPr>
            <b/>
            <sz val="9"/>
            <color indexed="81"/>
            <rFont val="ＭＳ Ｐ明朝"/>
            <family val="1"/>
            <charset val="128"/>
          </rPr>
          <t>算定資料の「その他ガス」シートK列の各排出量を入力してください。</t>
        </r>
      </text>
    </comment>
    <comment ref="Y57" authorId="0" shapeId="0" xr:uid="{E3BF3CB9-C4C6-4C83-A298-CB74F4ED621F}">
      <text>
        <r>
          <rPr>
            <b/>
            <sz val="9"/>
            <color indexed="81"/>
            <rFont val="ＭＳ Ｐ明朝"/>
            <family val="1"/>
            <charset val="128"/>
          </rPr>
          <t>算定資料の「その他ガス」シートK列の各排出量を入力してください。</t>
        </r>
      </text>
    </comment>
    <comment ref="AC57" authorId="0" shapeId="0" xr:uid="{03699B59-ABA2-4EF0-AA47-3DDE4B1E0766}">
      <text>
        <r>
          <rPr>
            <b/>
            <sz val="9"/>
            <color indexed="81"/>
            <rFont val="ＭＳ Ｐ明朝"/>
            <family val="1"/>
            <charset val="128"/>
          </rPr>
          <t>算定資料の「その他ガス」シートK列の各排出量を入力してください。</t>
        </r>
      </text>
    </comment>
    <comment ref="AG57" authorId="0" shapeId="0" xr:uid="{11868241-67BA-488D-9B1C-32DA9A8DA06A}">
      <text>
        <r>
          <rPr>
            <b/>
            <sz val="9"/>
            <color indexed="81"/>
            <rFont val="ＭＳ Ｐ明朝"/>
            <family val="1"/>
            <charset val="128"/>
          </rPr>
          <t>算定資料の「その他ガス」シートK列の各排出量を入力してください。</t>
        </r>
      </text>
    </comment>
    <comment ref="Q58" authorId="0" shapeId="0" xr:uid="{0709ADF8-F4EC-480C-8267-9365F561B317}">
      <text>
        <r>
          <rPr>
            <b/>
            <sz val="9"/>
            <color indexed="81"/>
            <rFont val="ＭＳ Ｐ明朝"/>
            <family val="1"/>
            <charset val="128"/>
          </rPr>
          <t>算定資料の「その他ガス」シートK列の各排出量を入力してください。</t>
        </r>
      </text>
    </comment>
    <comment ref="U58" authorId="0" shapeId="0" xr:uid="{7804DACA-D6DD-4F2F-B200-2504706C53D3}">
      <text>
        <r>
          <rPr>
            <b/>
            <sz val="9"/>
            <color indexed="81"/>
            <rFont val="ＭＳ Ｐ明朝"/>
            <family val="1"/>
            <charset val="128"/>
          </rPr>
          <t>算定資料の「その他ガス」シートK列の各排出量を入力してください。</t>
        </r>
      </text>
    </comment>
    <comment ref="Y58" authorId="0" shapeId="0" xr:uid="{635DF9AE-0203-4F6F-B219-887FFA243BD5}">
      <text>
        <r>
          <rPr>
            <b/>
            <sz val="9"/>
            <color indexed="81"/>
            <rFont val="ＭＳ Ｐ明朝"/>
            <family val="1"/>
            <charset val="128"/>
          </rPr>
          <t>算定資料の「その他ガス」シートK列の各排出量を入力してください。</t>
        </r>
      </text>
    </comment>
    <comment ref="AC58" authorId="0" shapeId="0" xr:uid="{EF65AC43-4DD8-43F0-87F9-E5E4F4F87F49}">
      <text>
        <r>
          <rPr>
            <b/>
            <sz val="9"/>
            <color indexed="81"/>
            <rFont val="ＭＳ Ｐ明朝"/>
            <family val="1"/>
            <charset val="128"/>
          </rPr>
          <t>算定資料の「その他ガス」シートK列の各排出量を入力してください。</t>
        </r>
      </text>
    </comment>
    <comment ref="AG58" authorId="0" shapeId="0" xr:uid="{9142FC06-C09B-43AF-936B-AB57079949CD}">
      <text>
        <r>
          <rPr>
            <b/>
            <sz val="9"/>
            <color indexed="81"/>
            <rFont val="ＭＳ Ｐ明朝"/>
            <family val="1"/>
            <charset val="128"/>
          </rPr>
          <t>算定資料の「その他ガス」シートK列の各排出量を入力してください。</t>
        </r>
      </text>
    </comment>
    <comment ref="D69" authorId="0" shapeId="0" xr:uid="{87F5AED6-CBB5-47F5-A071-BBB63FE0592B}">
      <text>
        <r>
          <rPr>
            <b/>
            <sz val="9"/>
            <color indexed="81"/>
            <rFont val="ＭＳ Ｐ明朝"/>
            <family val="1"/>
            <charset val="128"/>
          </rPr>
          <t>CO2排出量に影響を及ぼす指標を設定してください。</t>
        </r>
      </text>
    </comment>
    <comment ref="M69" authorId="0" shapeId="0" xr:uid="{BA69FC34-FCB6-4D50-96DA-16DBE374901A}">
      <text>
        <r>
          <rPr>
            <b/>
            <sz val="9"/>
            <color indexed="81"/>
            <rFont val="ＭＳ Ｐ明朝"/>
            <family val="1"/>
            <charset val="128"/>
          </rPr>
          <t>左の指標の単位を入力してください。</t>
        </r>
      </text>
    </comment>
    <comment ref="P124" authorId="0" shapeId="0" xr:uid="{21B6FCE2-74FE-45CC-984F-D64394A758B8}">
      <text>
        <r>
          <rPr>
            <b/>
            <sz val="9"/>
            <color indexed="81"/>
            <rFont val="ＭＳ Ｐ明朝"/>
            <family val="1"/>
            <charset val="128"/>
          </rPr>
          <t>第４計画期間開始時の基準排出量を入力してください。</t>
        </r>
      </text>
    </comment>
    <comment ref="L129" authorId="0" shapeId="0" xr:uid="{740FB276-2082-408F-A50D-378BEBA6DB17}">
      <text>
        <r>
          <rPr>
            <b/>
            <sz val="9"/>
            <color indexed="81"/>
            <rFont val="MS P ゴシック"/>
            <family val="3"/>
            <charset val="128"/>
          </rPr>
          <t>半角数字で入力してください。</t>
        </r>
      </text>
    </comment>
    <comment ref="L130" authorId="0" shapeId="0" xr:uid="{061CC440-8F10-45AC-A1CB-E6569416F746}">
      <text>
        <r>
          <rPr>
            <b/>
            <sz val="9"/>
            <color indexed="81"/>
            <rFont val="MS P ゴシック"/>
            <family val="3"/>
            <charset val="128"/>
          </rPr>
          <t>半角数字で入力してください。</t>
        </r>
      </text>
    </comment>
    <comment ref="L131" authorId="0" shapeId="0" xr:uid="{4FE706A3-31D7-4682-B375-B4C1C6EDD0EC}">
      <text>
        <r>
          <rPr>
            <b/>
            <sz val="9"/>
            <color indexed="81"/>
            <rFont val="MS P ゴシック"/>
            <family val="3"/>
            <charset val="128"/>
          </rPr>
          <t>半角数字で入力してください。</t>
        </r>
      </text>
    </comment>
    <comment ref="L132" authorId="0" shapeId="0" xr:uid="{5CBDE0F3-F591-4110-8B24-5EE99CBCC687}">
      <text>
        <r>
          <rPr>
            <b/>
            <sz val="9"/>
            <color indexed="81"/>
            <rFont val="MS P ゴシック"/>
            <family val="3"/>
            <charset val="128"/>
          </rPr>
          <t>半角数字で入力してください。</t>
        </r>
      </text>
    </comment>
    <comment ref="L133" authorId="0" shapeId="0" xr:uid="{CD6EAF36-7105-4188-833F-1E72D94F9623}">
      <text>
        <r>
          <rPr>
            <b/>
            <sz val="9"/>
            <color indexed="81"/>
            <rFont val="MS P ゴシック"/>
            <family val="3"/>
            <charset val="128"/>
          </rPr>
          <t>半角数字で入力してください。</t>
        </r>
      </text>
    </comment>
    <comment ref="L165" authorId="0" shapeId="0" xr:uid="{A79B7075-F571-4102-A55C-7943BAE7DD82}">
      <text>
        <r>
          <rPr>
            <b/>
            <sz val="9"/>
            <color indexed="81"/>
            <rFont val="ＭＳ Ｐ明朝"/>
            <family val="1"/>
            <charset val="128"/>
          </rPr>
          <t>「業務部門」は11から18番台、「産業部門」は31から49番台から選択してください。</t>
        </r>
      </text>
    </comment>
    <comment ref="AH165" authorId="0" shapeId="0" xr:uid="{BEF28FF6-1C6F-444D-AD06-8328A12944EF}">
      <text>
        <r>
          <rPr>
            <b/>
            <sz val="9"/>
            <color indexed="81"/>
            <rFont val="ＭＳ Ｐ明朝"/>
            <family val="1"/>
            <charset val="128"/>
          </rPr>
          <t>半角数字で入力してください。</t>
        </r>
      </text>
    </comment>
    <comment ref="L166" authorId="0" shapeId="0" xr:uid="{AA9C8DD2-214F-4A57-A8EB-47AF4D43D5F5}">
      <text>
        <r>
          <rPr>
            <b/>
            <sz val="9"/>
            <color indexed="81"/>
            <rFont val="ＭＳ Ｐ明朝"/>
            <family val="1"/>
            <charset val="128"/>
          </rPr>
          <t>「業務部門」は11から18番台、「産業部門」は31から49番台から選択してください。</t>
        </r>
      </text>
    </comment>
    <comment ref="AH166" authorId="0" shapeId="0" xr:uid="{FE02E361-D20E-49F3-B5D5-25D5B43A61CD}">
      <text>
        <r>
          <rPr>
            <b/>
            <sz val="9"/>
            <color indexed="81"/>
            <rFont val="ＭＳ Ｐ明朝"/>
            <family val="1"/>
            <charset val="128"/>
          </rPr>
          <t>半角数字で入力してください。</t>
        </r>
      </text>
    </comment>
    <comment ref="L167" authorId="0" shapeId="0" xr:uid="{DE6697D4-7CF8-4B52-AD23-69D7A99AA036}">
      <text>
        <r>
          <rPr>
            <b/>
            <sz val="9"/>
            <color indexed="81"/>
            <rFont val="ＭＳ Ｐ明朝"/>
            <family val="1"/>
            <charset val="128"/>
          </rPr>
          <t>「業務部門」は11から18番台、「産業部門」は31から49番台から選択してください。</t>
        </r>
      </text>
    </comment>
    <comment ref="AH167" authorId="0" shapeId="0" xr:uid="{41CE2A21-521F-4118-B1C1-A923B93F48D3}">
      <text>
        <r>
          <rPr>
            <b/>
            <sz val="9"/>
            <color indexed="81"/>
            <rFont val="ＭＳ Ｐ明朝"/>
            <family val="1"/>
            <charset val="128"/>
          </rPr>
          <t>半角数字で入力してください。</t>
        </r>
      </text>
    </comment>
    <comment ref="L168" authorId="0" shapeId="0" xr:uid="{490208ED-318C-488C-846F-55E7DEBA4849}">
      <text>
        <r>
          <rPr>
            <b/>
            <sz val="9"/>
            <color indexed="81"/>
            <rFont val="ＭＳ Ｐ明朝"/>
            <family val="1"/>
            <charset val="128"/>
          </rPr>
          <t>「業務部門」は11から18番台、「産業部門」は31から49番台から選択してください。</t>
        </r>
      </text>
    </comment>
    <comment ref="AH168" authorId="0" shapeId="0" xr:uid="{4D80030D-BEE9-4268-8D4D-77E248D9DCB6}">
      <text>
        <r>
          <rPr>
            <b/>
            <sz val="9"/>
            <color indexed="81"/>
            <rFont val="ＭＳ Ｐ明朝"/>
            <family val="1"/>
            <charset val="128"/>
          </rPr>
          <t>半角数字で入力してください。</t>
        </r>
      </text>
    </comment>
    <comment ref="L169" authorId="0" shapeId="0" xr:uid="{2D01FB16-6228-4B35-8C90-555A7E3EE79D}">
      <text>
        <r>
          <rPr>
            <b/>
            <sz val="9"/>
            <color indexed="81"/>
            <rFont val="ＭＳ Ｐ明朝"/>
            <family val="1"/>
            <charset val="128"/>
          </rPr>
          <t>「業務部門」は11から18番台、「産業部門」は31から49番台から選択してください。</t>
        </r>
      </text>
    </comment>
    <comment ref="AH169" authorId="0" shapeId="0" xr:uid="{BE9F2E00-25CE-495D-AD48-EEC0560D023D}">
      <text>
        <r>
          <rPr>
            <b/>
            <sz val="9"/>
            <color indexed="81"/>
            <rFont val="ＭＳ Ｐ明朝"/>
            <family val="1"/>
            <charset val="128"/>
          </rPr>
          <t>半角数字で入力してください。</t>
        </r>
      </text>
    </comment>
    <comment ref="L170" authorId="0" shapeId="0" xr:uid="{2A8F9F29-B7C8-4D49-BF9C-9F6DB072B010}">
      <text>
        <r>
          <rPr>
            <b/>
            <sz val="9"/>
            <color indexed="81"/>
            <rFont val="ＭＳ Ｐ明朝"/>
            <family val="1"/>
            <charset val="128"/>
          </rPr>
          <t>「業務部門」は11から18番台、「産業部門」は31から49番台から選択してください。</t>
        </r>
      </text>
    </comment>
    <comment ref="AH170" authorId="0" shapeId="0" xr:uid="{4A20DF12-A174-4E2C-A541-55CF57974F95}">
      <text>
        <r>
          <rPr>
            <b/>
            <sz val="9"/>
            <color indexed="81"/>
            <rFont val="ＭＳ Ｐ明朝"/>
            <family val="1"/>
            <charset val="128"/>
          </rPr>
          <t>半角数字で入力してください。</t>
        </r>
      </text>
    </comment>
    <comment ref="L171" authorId="0" shapeId="0" xr:uid="{8A9ECFEA-778E-40FA-B0AE-34E840A920D6}">
      <text>
        <r>
          <rPr>
            <b/>
            <sz val="9"/>
            <color indexed="81"/>
            <rFont val="ＭＳ Ｐ明朝"/>
            <family val="1"/>
            <charset val="128"/>
          </rPr>
          <t>「業務部門」は11から18番台、「産業部門」は31から49番台から選択してください。</t>
        </r>
      </text>
    </comment>
    <comment ref="AH171" authorId="0" shapeId="0" xr:uid="{955933F1-7AEB-497C-A8E6-F231A685A137}">
      <text>
        <r>
          <rPr>
            <b/>
            <sz val="9"/>
            <color indexed="81"/>
            <rFont val="ＭＳ Ｐ明朝"/>
            <family val="1"/>
            <charset val="128"/>
          </rPr>
          <t>半角数字で入力してください。</t>
        </r>
      </text>
    </comment>
    <comment ref="L172" authorId="0" shapeId="0" xr:uid="{73B14EE4-2B1F-43F0-8112-8A542E44322C}">
      <text>
        <r>
          <rPr>
            <b/>
            <sz val="9"/>
            <color indexed="81"/>
            <rFont val="ＭＳ Ｐ明朝"/>
            <family val="1"/>
            <charset val="128"/>
          </rPr>
          <t>「業務部門」は11から18番台、「産業部門」は31から49番台から選択してください。</t>
        </r>
      </text>
    </comment>
    <comment ref="AH172" authorId="0" shapeId="0" xr:uid="{84357F3F-C400-40A5-AD91-A714A44F3133}">
      <text>
        <r>
          <rPr>
            <b/>
            <sz val="9"/>
            <color indexed="81"/>
            <rFont val="ＭＳ Ｐ明朝"/>
            <family val="1"/>
            <charset val="128"/>
          </rPr>
          <t>半角数字で入力してください。</t>
        </r>
      </text>
    </comment>
    <comment ref="L173" authorId="0" shapeId="0" xr:uid="{B5A6453A-8C75-4A69-82C8-2D5B8C5C3E1E}">
      <text>
        <r>
          <rPr>
            <b/>
            <sz val="9"/>
            <color indexed="81"/>
            <rFont val="ＭＳ Ｐ明朝"/>
            <family val="1"/>
            <charset val="128"/>
          </rPr>
          <t>「業務部門」は11から18番台、「産業部門」は31から49番台から選択してください。</t>
        </r>
      </text>
    </comment>
    <comment ref="AH173" authorId="0" shapeId="0" xr:uid="{5ADD0862-8298-4E56-A07D-CB64EA0EF644}">
      <text>
        <r>
          <rPr>
            <b/>
            <sz val="9"/>
            <color indexed="81"/>
            <rFont val="ＭＳ Ｐ明朝"/>
            <family val="1"/>
            <charset val="128"/>
          </rPr>
          <t>半角数字で入力してください。</t>
        </r>
      </text>
    </comment>
    <comment ref="L174" authorId="0" shapeId="0" xr:uid="{9FDB705D-EB24-46E9-857E-DE1372970839}">
      <text>
        <r>
          <rPr>
            <b/>
            <sz val="9"/>
            <color indexed="81"/>
            <rFont val="ＭＳ Ｐ明朝"/>
            <family val="1"/>
            <charset val="128"/>
          </rPr>
          <t>「業務部門」は11から18番台、「産業部門」は31から49番台から選択してください。</t>
        </r>
      </text>
    </comment>
    <comment ref="AH174" authorId="0" shapeId="0" xr:uid="{453FE5A6-8EC8-43EA-9F1B-1BD36FF9AC71}">
      <text>
        <r>
          <rPr>
            <b/>
            <sz val="9"/>
            <color indexed="81"/>
            <rFont val="ＭＳ Ｐ明朝"/>
            <family val="1"/>
            <charset val="128"/>
          </rPr>
          <t>半角数字で入力してください。</t>
        </r>
      </text>
    </comment>
    <comment ref="L175" authorId="0" shapeId="0" xr:uid="{76BF71C9-AE59-4098-875E-81E00FE4D633}">
      <text>
        <r>
          <rPr>
            <b/>
            <sz val="9"/>
            <color indexed="81"/>
            <rFont val="ＭＳ Ｐ明朝"/>
            <family val="1"/>
            <charset val="128"/>
          </rPr>
          <t>「業務部門」は11から18番台、「産業部門」は31から49番台から選択してください。</t>
        </r>
      </text>
    </comment>
    <comment ref="AH175" authorId="0" shapeId="0" xr:uid="{BCA60200-377E-4968-9A43-9848B0241E2E}">
      <text>
        <r>
          <rPr>
            <b/>
            <sz val="9"/>
            <color indexed="81"/>
            <rFont val="ＭＳ Ｐ明朝"/>
            <family val="1"/>
            <charset val="128"/>
          </rPr>
          <t>半角数字で入力してください。</t>
        </r>
      </text>
    </comment>
    <comment ref="L176" authorId="0" shapeId="0" xr:uid="{96FA32F3-781E-47DA-9CEF-001FC367C314}">
      <text>
        <r>
          <rPr>
            <b/>
            <sz val="9"/>
            <color indexed="81"/>
            <rFont val="ＭＳ Ｐ明朝"/>
            <family val="1"/>
            <charset val="128"/>
          </rPr>
          <t>「業務部門」は11から18番台、「産業部門」は31から49番台から選択してください。</t>
        </r>
      </text>
    </comment>
    <comment ref="AH176" authorId="0" shapeId="0" xr:uid="{6627C1DA-65D2-41BB-B2D3-6D31895F4815}">
      <text>
        <r>
          <rPr>
            <b/>
            <sz val="9"/>
            <color indexed="81"/>
            <rFont val="ＭＳ Ｐ明朝"/>
            <family val="1"/>
            <charset val="128"/>
          </rPr>
          <t>半角数字で入力してください。</t>
        </r>
      </text>
    </comment>
    <comment ref="L177" authorId="0" shapeId="0" xr:uid="{EC7411ED-0350-46F8-8068-06223524EAF8}">
      <text>
        <r>
          <rPr>
            <b/>
            <sz val="9"/>
            <color indexed="81"/>
            <rFont val="ＭＳ Ｐ明朝"/>
            <family val="1"/>
            <charset val="128"/>
          </rPr>
          <t>「業務部門」は11から18番台、「産業部門」は31から49番台から選択してください。</t>
        </r>
      </text>
    </comment>
    <comment ref="AH177" authorId="0" shapeId="0" xr:uid="{A2B7AF84-9AC4-450E-A179-887C2819707A}">
      <text>
        <r>
          <rPr>
            <b/>
            <sz val="9"/>
            <color indexed="81"/>
            <rFont val="ＭＳ Ｐ明朝"/>
            <family val="1"/>
            <charset val="128"/>
          </rPr>
          <t>半角数字で入力してください。</t>
        </r>
      </text>
    </comment>
    <comment ref="L178" authorId="0" shapeId="0" xr:uid="{3F92FF51-8BB4-4847-96A3-793C80E8D265}">
      <text>
        <r>
          <rPr>
            <b/>
            <sz val="9"/>
            <color indexed="81"/>
            <rFont val="ＭＳ Ｐ明朝"/>
            <family val="1"/>
            <charset val="128"/>
          </rPr>
          <t>「業務部門」は11から18番台、「産業部門」は31から49番台から選択してください。</t>
        </r>
      </text>
    </comment>
    <comment ref="AH178" authorId="0" shapeId="0" xr:uid="{BAD8C150-BC80-4778-9BF6-3E308615B333}">
      <text>
        <r>
          <rPr>
            <b/>
            <sz val="9"/>
            <color indexed="81"/>
            <rFont val="ＭＳ Ｐ明朝"/>
            <family val="1"/>
            <charset val="128"/>
          </rPr>
          <t>半角数字で入力してください。</t>
        </r>
      </text>
    </comment>
    <comment ref="L179" authorId="0" shapeId="0" xr:uid="{290FC200-3C77-46C2-8302-1DCBE40B8C27}">
      <text>
        <r>
          <rPr>
            <b/>
            <sz val="9"/>
            <color indexed="81"/>
            <rFont val="ＭＳ Ｐ明朝"/>
            <family val="1"/>
            <charset val="128"/>
          </rPr>
          <t>「業務部門」は11から18番台、「産業部門」は31から49番台から選択してください。</t>
        </r>
      </text>
    </comment>
    <comment ref="AH179" authorId="0" shapeId="0" xr:uid="{879531DA-797D-4735-A7B3-C4F4D3D9EF80}">
      <text>
        <r>
          <rPr>
            <b/>
            <sz val="9"/>
            <color indexed="81"/>
            <rFont val="ＭＳ Ｐ明朝"/>
            <family val="1"/>
            <charset val="128"/>
          </rPr>
          <t>半角数字で入力してください。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B387E63A-D3CE-4A46-B69F-369B56C2E845}">
      <text>
        <r>
          <rPr>
            <b/>
            <sz val="9"/>
            <color indexed="81"/>
            <rFont val="ＭＳ Ｐ明朝"/>
            <family val="1"/>
            <charset val="128"/>
          </rPr>
          <t>事業所番号は半角数字６桁で入力してください。</t>
        </r>
      </text>
    </comment>
    <comment ref="E10" authorId="0" shapeId="0" xr:uid="{5C4B8C1D-F18C-4083-B972-E685B393BA02}">
      <text>
        <r>
          <rPr>
            <b/>
            <sz val="9"/>
            <color indexed="81"/>
            <rFont val="ＭＳ Ｐ明朝"/>
            <family val="1"/>
            <charset val="128"/>
          </rPr>
          <t>事業所の種別を選択してください。</t>
        </r>
      </text>
    </comment>
    <comment ref="S14" authorId="0" shapeId="0" xr:uid="{5ED0F96C-A583-4887-AC8C-F3461DEC93E9}">
      <text>
        <r>
          <rPr>
            <b/>
            <sz val="9"/>
            <color indexed="81"/>
            <rFont val="MS P ゴシック"/>
            <family val="3"/>
            <charset val="128"/>
          </rPr>
          <t>「埼玉県」は入力しないでください。</t>
        </r>
      </text>
    </comment>
    <comment ref="O16" authorId="0" shapeId="0" xr:uid="{9097B289-D4CD-40E2-A034-4D6B8421F582}">
      <text>
        <r>
          <rPr>
            <b/>
            <sz val="9"/>
            <color indexed="81"/>
            <rFont val="ＭＳ Ｐ明朝"/>
            <family val="1"/>
            <charset val="128"/>
          </rPr>
          <t>産業分類を選択してください。</t>
        </r>
      </text>
    </comment>
    <comment ref="Q42" authorId="0" shapeId="0" xr:uid="{FF80D576-3A36-46B7-A8E8-E109F529805F}">
      <text>
        <r>
          <rPr>
            <b/>
            <sz val="9"/>
            <color indexed="81"/>
            <rFont val="ＭＳ Ｐ明朝"/>
            <family val="1"/>
            <charset val="128"/>
          </rPr>
          <t>算定資料の「事業所概要_算定体制」シートの使用量(G15セル)を入力してください。</t>
        </r>
      </text>
    </comment>
    <comment ref="U42" authorId="0" shapeId="0" xr:uid="{77AD22FA-5B80-4BA1-90A7-50C48581B46E}">
      <text>
        <r>
          <rPr>
            <b/>
            <sz val="9"/>
            <color indexed="81"/>
            <rFont val="ＭＳ Ｐ明朝"/>
            <family val="1"/>
            <charset val="128"/>
          </rPr>
          <t>算定資料の「事業所概要_算定体制」シートの使用量(G15セル)を入力してください。</t>
        </r>
      </text>
    </comment>
    <comment ref="Y42" authorId="0" shapeId="0" xr:uid="{D6BC91A4-C677-4CAF-8F03-5F89EED5BAA2}">
      <text>
        <r>
          <rPr>
            <b/>
            <sz val="9"/>
            <color indexed="81"/>
            <rFont val="ＭＳ Ｐ明朝"/>
            <family val="1"/>
            <charset val="128"/>
          </rPr>
          <t>算定資料の「事業所概要_算定体制」シートの使用量(G15セル)を入力してください。</t>
        </r>
      </text>
    </comment>
    <comment ref="AC42" authorId="0" shapeId="0" xr:uid="{07809747-14D0-44BF-B61A-0CE46C9353E7}">
      <text>
        <r>
          <rPr>
            <b/>
            <sz val="9"/>
            <color indexed="81"/>
            <rFont val="ＭＳ Ｐ明朝"/>
            <family val="1"/>
            <charset val="128"/>
          </rPr>
          <t>算定資料の「事業所概要_算定体制」シートの使用量(G15セル)を入力してください。</t>
        </r>
      </text>
    </comment>
    <comment ref="AG42" authorId="0" shapeId="0" xr:uid="{12178145-181D-4063-AC03-9C8DB854D12A}">
      <text>
        <r>
          <rPr>
            <b/>
            <sz val="9"/>
            <color indexed="81"/>
            <rFont val="ＭＳ Ｐ明朝"/>
            <family val="1"/>
            <charset val="128"/>
          </rPr>
          <t>算定資料の「事業所概要_算定体制」シートの使用量(G15セル)を入力してください。</t>
        </r>
      </text>
    </comment>
    <comment ref="Q43" authorId="0" shapeId="0" xr:uid="{E385A457-CC0F-4F11-AF4C-6507E0F3A6D3}">
      <text>
        <r>
          <rPr>
            <b/>
            <sz val="9"/>
            <color indexed="81"/>
            <rFont val="ＭＳ Ｐ明朝"/>
            <family val="1"/>
            <charset val="128"/>
          </rPr>
          <t>算定資料の「事業所概要_算定体制」シートの使用量(G16セル)を入力してください。</t>
        </r>
      </text>
    </comment>
    <comment ref="U43" authorId="0" shapeId="0" xr:uid="{3943B328-2593-49EA-AB6E-475E3F8DB8FF}">
      <text>
        <r>
          <rPr>
            <b/>
            <sz val="9"/>
            <color indexed="81"/>
            <rFont val="ＭＳ Ｐ明朝"/>
            <family val="1"/>
            <charset val="128"/>
          </rPr>
          <t>算定資料の「事業所概要_算定体制」シートの使用量(G16セル)を入力してください。</t>
        </r>
      </text>
    </comment>
    <comment ref="Y43" authorId="0" shapeId="0" xr:uid="{B381586A-49BB-4F4F-B922-AD1017F75BE2}">
      <text>
        <r>
          <rPr>
            <b/>
            <sz val="9"/>
            <color indexed="81"/>
            <rFont val="ＭＳ Ｐ明朝"/>
            <family val="1"/>
            <charset val="128"/>
          </rPr>
          <t>算定資料の「事業所概要_算定体制」シートの使用量(G16セル)を入力してください。</t>
        </r>
      </text>
    </comment>
    <comment ref="AC43" authorId="0" shapeId="0" xr:uid="{A870C3C2-5D11-4C65-8CE3-64BD13740D98}">
      <text>
        <r>
          <rPr>
            <b/>
            <sz val="9"/>
            <color indexed="81"/>
            <rFont val="ＭＳ Ｐ明朝"/>
            <family val="1"/>
            <charset val="128"/>
          </rPr>
          <t>算定資料の「事業所概要_算定体制」シートの使用量(G16セル)を入力してください。</t>
        </r>
      </text>
    </comment>
    <comment ref="AG43" authorId="0" shapeId="0" xr:uid="{73069DAC-DB67-4E23-A6F1-C196D00B9EE2}">
      <text>
        <r>
          <rPr>
            <b/>
            <sz val="9"/>
            <color indexed="81"/>
            <rFont val="ＭＳ Ｐ明朝"/>
            <family val="1"/>
            <charset val="128"/>
          </rPr>
          <t>算定資料の「事業所概要_算定体制」シートの使用量(G16セル)を入力してください。</t>
        </r>
      </text>
    </comment>
    <comment ref="Q50" authorId="0" shapeId="0" xr:uid="{F041EF85-CD31-413B-A898-8FFC25BDB4B7}">
      <text>
        <r>
          <rPr>
            <b/>
            <sz val="9"/>
            <color indexed="81"/>
            <rFont val="ＭＳ Ｐ明朝"/>
            <family val="1"/>
            <charset val="128"/>
          </rPr>
          <t>算定資料の「事業所概要_算定体制」シートの排出量(G17セル)を入力してください。</t>
        </r>
      </text>
    </comment>
    <comment ref="U50" authorId="0" shapeId="0" xr:uid="{6E8622EF-DC13-4488-A6B5-79E889AAB0C2}">
      <text>
        <r>
          <rPr>
            <b/>
            <sz val="9"/>
            <color indexed="81"/>
            <rFont val="ＭＳ Ｐ明朝"/>
            <family val="1"/>
            <charset val="128"/>
          </rPr>
          <t>算定資料の「事業所概要_算定体制」シートの排出量(G17セル)を入力してください。</t>
        </r>
      </text>
    </comment>
    <comment ref="Y50" authorId="0" shapeId="0" xr:uid="{6512024A-D1CE-45FE-81C7-0A0FEAFC506C}">
      <text>
        <r>
          <rPr>
            <b/>
            <sz val="9"/>
            <color indexed="81"/>
            <rFont val="ＭＳ Ｐ明朝"/>
            <family val="1"/>
            <charset val="128"/>
          </rPr>
          <t>算定資料の「事業所概要_算定体制」シートの排出量(G17セル)を入力してください。</t>
        </r>
      </text>
    </comment>
    <comment ref="AC50" authorId="0" shapeId="0" xr:uid="{31438AFD-F48F-43F2-9C09-5B9A23767628}">
      <text>
        <r>
          <rPr>
            <b/>
            <sz val="9"/>
            <color indexed="81"/>
            <rFont val="ＭＳ Ｐ明朝"/>
            <family val="1"/>
            <charset val="128"/>
          </rPr>
          <t>算定資料の「事業所概要_算定体制」シートの排出量(G17セル)を入力してください。</t>
        </r>
      </text>
    </comment>
    <comment ref="AG50" authorId="0" shapeId="0" xr:uid="{6106A2AA-79BA-417B-922E-DBAB11DA5CCD}">
      <text>
        <r>
          <rPr>
            <b/>
            <sz val="9"/>
            <color indexed="81"/>
            <rFont val="ＭＳ Ｐ明朝"/>
            <family val="1"/>
            <charset val="128"/>
          </rPr>
          <t>算定資料の「事業所概要_算定体制」シートの排出量(G17セル)を入力してください。</t>
        </r>
      </text>
    </comment>
    <comment ref="Q52" authorId="0" shapeId="0" xr:uid="{0FF93CD4-DCE8-43A7-B686-193CAED6958D}">
      <text>
        <r>
          <rPr>
            <b/>
            <sz val="9"/>
            <color indexed="81"/>
            <rFont val="ＭＳ Ｐ明朝"/>
            <family val="1"/>
            <charset val="128"/>
          </rPr>
          <t>算定資料の「その他ガス」シートK列の各排出量を入力してください。</t>
        </r>
      </text>
    </comment>
    <comment ref="U52" authorId="0" shapeId="0" xr:uid="{FB53B3DB-524C-439F-BB6C-B916563FBCB5}">
      <text>
        <r>
          <rPr>
            <b/>
            <sz val="9"/>
            <color indexed="81"/>
            <rFont val="ＭＳ Ｐ明朝"/>
            <family val="1"/>
            <charset val="128"/>
          </rPr>
          <t>算定資料の「その他ガス」シートK列の各排出量を入力してください。</t>
        </r>
      </text>
    </comment>
    <comment ref="Y52" authorId="0" shapeId="0" xr:uid="{44DAF9A9-5B94-4D8A-8BEC-44E1CF37C823}">
      <text>
        <r>
          <rPr>
            <b/>
            <sz val="9"/>
            <color indexed="81"/>
            <rFont val="ＭＳ Ｐ明朝"/>
            <family val="1"/>
            <charset val="128"/>
          </rPr>
          <t>算定資料の「その他ガス」シートK列の各排出量を入力してください。</t>
        </r>
      </text>
    </comment>
    <comment ref="AC52" authorId="0" shapeId="0" xr:uid="{EB3A0B38-3BEA-4FCE-9B59-3698DDDA3858}">
      <text>
        <r>
          <rPr>
            <b/>
            <sz val="9"/>
            <color indexed="81"/>
            <rFont val="ＭＳ Ｐ明朝"/>
            <family val="1"/>
            <charset val="128"/>
          </rPr>
          <t>算定資料の「その他ガス」シートK列の各排出量を入力してください。</t>
        </r>
      </text>
    </comment>
    <comment ref="AG52" authorId="0" shapeId="0" xr:uid="{538DA7D4-9A99-4F09-9394-5172AE9A4478}">
      <text>
        <r>
          <rPr>
            <b/>
            <sz val="9"/>
            <color indexed="81"/>
            <rFont val="ＭＳ Ｐ明朝"/>
            <family val="1"/>
            <charset val="128"/>
          </rPr>
          <t>算定資料の「その他ガス」シートK列の各排出量を入力してください。</t>
        </r>
      </text>
    </comment>
    <comment ref="Q53" authorId="0" shapeId="0" xr:uid="{B9B3EEAA-DC91-4E4D-B01D-C7E774455214}">
      <text>
        <r>
          <rPr>
            <b/>
            <sz val="9"/>
            <color indexed="81"/>
            <rFont val="ＭＳ Ｐ明朝"/>
            <family val="1"/>
            <charset val="128"/>
          </rPr>
          <t>算定資料の「その他ガス」シートK列の各排出量を入力してください。</t>
        </r>
      </text>
    </comment>
    <comment ref="U53" authorId="0" shapeId="0" xr:uid="{3970AA47-2FBB-484B-B7C9-320377203AD5}">
      <text>
        <r>
          <rPr>
            <b/>
            <sz val="9"/>
            <color indexed="81"/>
            <rFont val="ＭＳ Ｐ明朝"/>
            <family val="1"/>
            <charset val="128"/>
          </rPr>
          <t>算定資料の「その他ガス」シートK列の各排出量を入力してください。</t>
        </r>
      </text>
    </comment>
    <comment ref="Y53" authorId="0" shapeId="0" xr:uid="{6D160468-B3B4-4B90-96A9-50C20B85AC0F}">
      <text>
        <r>
          <rPr>
            <b/>
            <sz val="9"/>
            <color indexed="81"/>
            <rFont val="ＭＳ Ｐ明朝"/>
            <family val="1"/>
            <charset val="128"/>
          </rPr>
          <t>算定資料の「その他ガス」シートK列の各排出量を入力してください。</t>
        </r>
      </text>
    </comment>
    <comment ref="AC53" authorId="0" shapeId="0" xr:uid="{EB4E0C3A-4CDF-4C9E-A598-28A0A9C1ED85}">
      <text>
        <r>
          <rPr>
            <b/>
            <sz val="9"/>
            <color indexed="81"/>
            <rFont val="ＭＳ Ｐ明朝"/>
            <family val="1"/>
            <charset val="128"/>
          </rPr>
          <t>算定資料の「その他ガス」シートK列の各排出量を入力してください。</t>
        </r>
      </text>
    </comment>
    <comment ref="AG53" authorId="0" shapeId="0" xr:uid="{2E815171-D3D8-461D-8EB6-0F2913986D0E}">
      <text>
        <r>
          <rPr>
            <b/>
            <sz val="9"/>
            <color indexed="81"/>
            <rFont val="ＭＳ Ｐ明朝"/>
            <family val="1"/>
            <charset val="128"/>
          </rPr>
          <t>算定資料の「その他ガス」シートK列の各排出量を入力してください。</t>
        </r>
      </text>
    </comment>
    <comment ref="Q54" authorId="0" shapeId="0" xr:uid="{0EE68667-2414-470B-97EF-806B3DD7819F}">
      <text>
        <r>
          <rPr>
            <b/>
            <sz val="9"/>
            <color indexed="81"/>
            <rFont val="ＭＳ Ｐ明朝"/>
            <family val="1"/>
            <charset val="128"/>
          </rPr>
          <t>算定資料の「その他ガス」シートK列の各排出量を入力してください。</t>
        </r>
      </text>
    </comment>
    <comment ref="U54" authorId="0" shapeId="0" xr:uid="{858FB478-05E7-4577-BB39-50384D1B5389}">
      <text>
        <r>
          <rPr>
            <b/>
            <sz val="9"/>
            <color indexed="81"/>
            <rFont val="ＭＳ Ｐ明朝"/>
            <family val="1"/>
            <charset val="128"/>
          </rPr>
          <t>算定資料の「その他ガス」シートK列の各排出量を入力してください。</t>
        </r>
      </text>
    </comment>
    <comment ref="Y54" authorId="0" shapeId="0" xr:uid="{CDF6EE51-7086-4383-9A99-348924FDF576}">
      <text>
        <r>
          <rPr>
            <b/>
            <sz val="9"/>
            <color indexed="81"/>
            <rFont val="ＭＳ Ｐ明朝"/>
            <family val="1"/>
            <charset val="128"/>
          </rPr>
          <t>算定資料の「その他ガス」シートK列の各排出量を入力してください。</t>
        </r>
      </text>
    </comment>
    <comment ref="AC54" authorId="0" shapeId="0" xr:uid="{CFA4F52E-A885-4F96-8B15-EF9AD73F4FA4}">
      <text>
        <r>
          <rPr>
            <b/>
            <sz val="9"/>
            <color indexed="81"/>
            <rFont val="ＭＳ Ｐ明朝"/>
            <family val="1"/>
            <charset val="128"/>
          </rPr>
          <t>算定資料の「その他ガス」シートK列の各排出量を入力してください。</t>
        </r>
      </text>
    </comment>
    <comment ref="AG54" authorId="0" shapeId="0" xr:uid="{F0CC0B1D-7EAD-4774-9A8E-40AA6AF159F4}">
      <text>
        <r>
          <rPr>
            <b/>
            <sz val="9"/>
            <color indexed="81"/>
            <rFont val="ＭＳ Ｐ明朝"/>
            <family val="1"/>
            <charset val="128"/>
          </rPr>
          <t>算定資料の「その他ガス」シートK列の各排出量を入力してください。</t>
        </r>
      </text>
    </comment>
    <comment ref="Q55" authorId="0" shapeId="0" xr:uid="{F2E488E4-0001-4273-8F88-D62DE0FAF226}">
      <text>
        <r>
          <rPr>
            <b/>
            <sz val="9"/>
            <color indexed="81"/>
            <rFont val="ＭＳ Ｐ明朝"/>
            <family val="1"/>
            <charset val="128"/>
          </rPr>
          <t>算定資料の「その他ガス」シートK列の各排出量を入力してください。</t>
        </r>
      </text>
    </comment>
    <comment ref="U55" authorId="0" shapeId="0" xr:uid="{C3762593-D3B9-4499-9FB0-C257AF39CA62}">
      <text>
        <r>
          <rPr>
            <b/>
            <sz val="9"/>
            <color indexed="81"/>
            <rFont val="ＭＳ Ｐ明朝"/>
            <family val="1"/>
            <charset val="128"/>
          </rPr>
          <t>算定資料の「その他ガス」シートK列の各排出量を入力してください。</t>
        </r>
      </text>
    </comment>
    <comment ref="Y55" authorId="0" shapeId="0" xr:uid="{B3083A35-A267-422D-8EA5-3D027374468C}">
      <text>
        <r>
          <rPr>
            <b/>
            <sz val="9"/>
            <color indexed="81"/>
            <rFont val="ＭＳ Ｐ明朝"/>
            <family val="1"/>
            <charset val="128"/>
          </rPr>
          <t>算定資料の「その他ガス」シートK列の各排出量を入力してください。</t>
        </r>
      </text>
    </comment>
    <comment ref="AC55" authorId="0" shapeId="0" xr:uid="{48BFAC43-B932-4CC4-9050-75FB34BD8DAF}">
      <text>
        <r>
          <rPr>
            <b/>
            <sz val="9"/>
            <color indexed="81"/>
            <rFont val="ＭＳ Ｐ明朝"/>
            <family val="1"/>
            <charset val="128"/>
          </rPr>
          <t>算定資料の「その他ガス」シートK列の各排出量を入力してください。</t>
        </r>
      </text>
    </comment>
    <comment ref="AG55" authorId="0" shapeId="0" xr:uid="{5808578C-B4E5-4A07-B142-FB2A57FE2E36}">
      <text>
        <r>
          <rPr>
            <b/>
            <sz val="9"/>
            <color indexed="81"/>
            <rFont val="ＭＳ Ｐ明朝"/>
            <family val="1"/>
            <charset val="128"/>
          </rPr>
          <t>算定資料の「その他ガス」シートK列の各排出量を入力してください。</t>
        </r>
      </text>
    </comment>
    <comment ref="Q56" authorId="0" shapeId="0" xr:uid="{01B78521-6FF5-4E01-9A51-F9F8B496EEC2}">
      <text>
        <r>
          <rPr>
            <b/>
            <sz val="9"/>
            <color indexed="81"/>
            <rFont val="ＭＳ Ｐ明朝"/>
            <family val="1"/>
            <charset val="128"/>
          </rPr>
          <t>算定資料の「その他ガス」シートK列の各排出量を入力してください。</t>
        </r>
      </text>
    </comment>
    <comment ref="U56" authorId="0" shapeId="0" xr:uid="{8957612D-9784-4301-8F43-C68D7A146413}">
      <text>
        <r>
          <rPr>
            <b/>
            <sz val="9"/>
            <color indexed="81"/>
            <rFont val="ＭＳ Ｐ明朝"/>
            <family val="1"/>
            <charset val="128"/>
          </rPr>
          <t>算定資料の「その他ガス」シートK列の各排出量を入力してください。</t>
        </r>
      </text>
    </comment>
    <comment ref="Y56" authorId="0" shapeId="0" xr:uid="{DE70B5B7-61AD-4643-9D04-AC60FDF012A6}">
      <text>
        <r>
          <rPr>
            <b/>
            <sz val="9"/>
            <color indexed="81"/>
            <rFont val="ＭＳ Ｐ明朝"/>
            <family val="1"/>
            <charset val="128"/>
          </rPr>
          <t>算定資料の「その他ガス」シートK列の各排出量を入力してください。</t>
        </r>
      </text>
    </comment>
    <comment ref="AC56" authorId="0" shapeId="0" xr:uid="{24A8EF56-DA06-4BB9-A174-03DF721BE032}">
      <text>
        <r>
          <rPr>
            <b/>
            <sz val="9"/>
            <color indexed="81"/>
            <rFont val="ＭＳ Ｐ明朝"/>
            <family val="1"/>
            <charset val="128"/>
          </rPr>
          <t>算定資料の「その他ガス」シートK列の各排出量を入力してください。</t>
        </r>
      </text>
    </comment>
    <comment ref="AG56" authorId="0" shapeId="0" xr:uid="{7AA9720C-7CDB-4E42-9848-63229E2A0045}">
      <text>
        <r>
          <rPr>
            <b/>
            <sz val="9"/>
            <color indexed="81"/>
            <rFont val="ＭＳ Ｐ明朝"/>
            <family val="1"/>
            <charset val="128"/>
          </rPr>
          <t>算定資料の「その他ガス」シートK列の各排出量を入力してください。</t>
        </r>
      </text>
    </comment>
    <comment ref="Q57" authorId="0" shapeId="0" xr:uid="{ECC34F8B-8095-4520-A276-C11EC2066CE1}">
      <text>
        <r>
          <rPr>
            <b/>
            <sz val="9"/>
            <color indexed="81"/>
            <rFont val="ＭＳ Ｐ明朝"/>
            <family val="1"/>
            <charset val="128"/>
          </rPr>
          <t>算定資料の「その他ガス」シートK列の各排出量を入力してください。</t>
        </r>
      </text>
    </comment>
    <comment ref="U57" authorId="0" shapeId="0" xr:uid="{51024A0E-F846-4AA1-942C-F749BE6703FD}">
      <text>
        <r>
          <rPr>
            <b/>
            <sz val="9"/>
            <color indexed="81"/>
            <rFont val="ＭＳ Ｐ明朝"/>
            <family val="1"/>
            <charset val="128"/>
          </rPr>
          <t>算定資料の「その他ガス」シートK列の各排出量を入力してください。</t>
        </r>
      </text>
    </comment>
    <comment ref="Y57" authorId="0" shapeId="0" xr:uid="{0651B665-7014-4EEB-ACD5-847BF4FD2345}">
      <text>
        <r>
          <rPr>
            <b/>
            <sz val="9"/>
            <color indexed="81"/>
            <rFont val="ＭＳ Ｐ明朝"/>
            <family val="1"/>
            <charset val="128"/>
          </rPr>
          <t>算定資料の「その他ガス」シートK列の各排出量を入力してください。</t>
        </r>
      </text>
    </comment>
    <comment ref="AC57" authorId="0" shapeId="0" xr:uid="{F44ADCE7-4265-4B4D-B406-A38A4755AB4F}">
      <text>
        <r>
          <rPr>
            <b/>
            <sz val="9"/>
            <color indexed="81"/>
            <rFont val="ＭＳ Ｐ明朝"/>
            <family val="1"/>
            <charset val="128"/>
          </rPr>
          <t>算定資料の「その他ガス」シートK列の各排出量を入力してください。</t>
        </r>
      </text>
    </comment>
    <comment ref="AG57" authorId="0" shapeId="0" xr:uid="{2C60EE6C-B9B9-4574-B5B2-52E1BE8530CA}">
      <text>
        <r>
          <rPr>
            <b/>
            <sz val="9"/>
            <color indexed="81"/>
            <rFont val="ＭＳ Ｐ明朝"/>
            <family val="1"/>
            <charset val="128"/>
          </rPr>
          <t>算定資料の「その他ガス」シートK列の各排出量を入力してください。</t>
        </r>
      </text>
    </comment>
    <comment ref="Q58" authorId="0" shapeId="0" xr:uid="{3F200D55-D808-4B9D-BC81-1B9DF6F51A78}">
      <text>
        <r>
          <rPr>
            <b/>
            <sz val="9"/>
            <color indexed="81"/>
            <rFont val="ＭＳ Ｐ明朝"/>
            <family val="1"/>
            <charset val="128"/>
          </rPr>
          <t>算定資料の「その他ガス」シートK列の各排出量を入力してください。</t>
        </r>
      </text>
    </comment>
    <comment ref="U58" authorId="0" shapeId="0" xr:uid="{878E327D-7FCB-431E-A2F5-B1DFCECB2E1A}">
      <text>
        <r>
          <rPr>
            <b/>
            <sz val="9"/>
            <color indexed="81"/>
            <rFont val="ＭＳ Ｐ明朝"/>
            <family val="1"/>
            <charset val="128"/>
          </rPr>
          <t>算定資料の「その他ガス」シートK列の各排出量を入力してください。</t>
        </r>
      </text>
    </comment>
    <comment ref="Y58" authorId="0" shapeId="0" xr:uid="{0A268B8C-A3BC-4B6D-BB62-13F0C10347BD}">
      <text>
        <r>
          <rPr>
            <b/>
            <sz val="9"/>
            <color indexed="81"/>
            <rFont val="ＭＳ Ｐ明朝"/>
            <family val="1"/>
            <charset val="128"/>
          </rPr>
          <t>算定資料の「その他ガス」シートK列の各排出量を入力してください。</t>
        </r>
      </text>
    </comment>
    <comment ref="AC58" authorId="0" shapeId="0" xr:uid="{96EBCB22-0E54-4AC3-91AE-08D707D5CF5C}">
      <text>
        <r>
          <rPr>
            <b/>
            <sz val="9"/>
            <color indexed="81"/>
            <rFont val="ＭＳ Ｐ明朝"/>
            <family val="1"/>
            <charset val="128"/>
          </rPr>
          <t>算定資料の「その他ガス」シートK列の各排出量を入力してください。</t>
        </r>
      </text>
    </comment>
    <comment ref="AG58" authorId="0" shapeId="0" xr:uid="{C107040B-4624-44B3-8F37-9C77F392892C}">
      <text>
        <r>
          <rPr>
            <b/>
            <sz val="9"/>
            <color indexed="81"/>
            <rFont val="ＭＳ Ｐ明朝"/>
            <family val="1"/>
            <charset val="128"/>
          </rPr>
          <t>算定資料の「その他ガス」シートK列の各排出量を入力してください。</t>
        </r>
      </text>
    </comment>
    <comment ref="D69" authorId="0" shapeId="0" xr:uid="{4F1A8F68-3562-4827-A108-45B467D1B312}">
      <text>
        <r>
          <rPr>
            <b/>
            <sz val="9"/>
            <color indexed="81"/>
            <rFont val="ＭＳ Ｐ明朝"/>
            <family val="1"/>
            <charset val="128"/>
          </rPr>
          <t>CO2排出量に影響を及ぼす指標を設定してください。</t>
        </r>
      </text>
    </comment>
    <comment ref="M69" authorId="0" shapeId="0" xr:uid="{B5E04E0B-B10C-4999-945E-EF037FF872FD}">
      <text>
        <r>
          <rPr>
            <b/>
            <sz val="9"/>
            <color indexed="81"/>
            <rFont val="ＭＳ Ｐ明朝"/>
            <family val="1"/>
            <charset val="128"/>
          </rPr>
          <t>左の指標の単位を入力してください。</t>
        </r>
      </text>
    </comment>
    <comment ref="P124" authorId="0" shapeId="0" xr:uid="{B8BEF963-5B3A-4DE6-B4C4-1C661D5DD502}">
      <text>
        <r>
          <rPr>
            <b/>
            <sz val="9"/>
            <color indexed="81"/>
            <rFont val="ＭＳ Ｐ明朝"/>
            <family val="1"/>
            <charset val="128"/>
          </rPr>
          <t>第４計画期間開始時の基準排出量を入力してください。</t>
        </r>
      </text>
    </comment>
    <comment ref="L129" authorId="0" shapeId="0" xr:uid="{BB4A37B9-E074-4241-AB1E-449B5389B64A}">
      <text>
        <r>
          <rPr>
            <b/>
            <sz val="9"/>
            <color indexed="81"/>
            <rFont val="MS P ゴシック"/>
            <family val="3"/>
            <charset val="128"/>
          </rPr>
          <t>半角数字で入力してください。</t>
        </r>
      </text>
    </comment>
    <comment ref="L130" authorId="0" shapeId="0" xr:uid="{4090AD0B-0500-4096-8D30-0393339CDD6C}">
      <text>
        <r>
          <rPr>
            <b/>
            <sz val="9"/>
            <color indexed="81"/>
            <rFont val="MS P ゴシック"/>
            <family val="3"/>
            <charset val="128"/>
          </rPr>
          <t>半角数字で入力してください。</t>
        </r>
      </text>
    </comment>
    <comment ref="L131" authorId="0" shapeId="0" xr:uid="{2C8CFDE5-6F69-4A94-B8C0-1DCAFA16A2A0}">
      <text>
        <r>
          <rPr>
            <b/>
            <sz val="9"/>
            <color indexed="81"/>
            <rFont val="MS P ゴシック"/>
            <family val="3"/>
            <charset val="128"/>
          </rPr>
          <t>半角数字で入力してください。</t>
        </r>
      </text>
    </comment>
    <comment ref="L132" authorId="0" shapeId="0" xr:uid="{F8C0555D-34CC-4F93-8388-66A83ED3DEEC}">
      <text>
        <r>
          <rPr>
            <b/>
            <sz val="9"/>
            <color indexed="81"/>
            <rFont val="MS P ゴシック"/>
            <family val="3"/>
            <charset val="128"/>
          </rPr>
          <t>半角数字で入力してください。</t>
        </r>
      </text>
    </comment>
    <comment ref="L133" authorId="0" shapeId="0" xr:uid="{CB8681E9-2890-4CBC-80BB-80A28CBCEA64}">
      <text>
        <r>
          <rPr>
            <b/>
            <sz val="9"/>
            <color indexed="81"/>
            <rFont val="MS P ゴシック"/>
            <family val="3"/>
            <charset val="128"/>
          </rPr>
          <t>半角数字で入力してください。</t>
        </r>
      </text>
    </comment>
    <comment ref="L165" authorId="0" shapeId="0" xr:uid="{12E59A1E-EF7B-4C22-ADFC-865E3E680DBE}">
      <text>
        <r>
          <rPr>
            <b/>
            <sz val="9"/>
            <color indexed="81"/>
            <rFont val="ＭＳ Ｐ明朝"/>
            <family val="1"/>
            <charset val="128"/>
          </rPr>
          <t>「業務部門」は11から18番台、「産業部門」は31から49番台から選択してください。</t>
        </r>
      </text>
    </comment>
    <comment ref="AH165" authorId="0" shapeId="0" xr:uid="{1818A9D3-21B1-49E4-BF6B-3922A84B2CA8}">
      <text>
        <r>
          <rPr>
            <b/>
            <sz val="9"/>
            <color indexed="81"/>
            <rFont val="ＭＳ Ｐ明朝"/>
            <family val="1"/>
            <charset val="128"/>
          </rPr>
          <t>半角数字で入力してください。</t>
        </r>
      </text>
    </comment>
    <comment ref="L166" authorId="0" shapeId="0" xr:uid="{287B3271-DF24-475F-8A9F-6496AA65F0FB}">
      <text>
        <r>
          <rPr>
            <b/>
            <sz val="9"/>
            <color indexed="81"/>
            <rFont val="ＭＳ Ｐ明朝"/>
            <family val="1"/>
            <charset val="128"/>
          </rPr>
          <t>「業務部門」は11から18番台、「産業部門」は31から49番台から選択してください。</t>
        </r>
      </text>
    </comment>
    <comment ref="AH166" authorId="0" shapeId="0" xr:uid="{AA7A19E2-8CC0-456E-A803-78ED610693C3}">
      <text>
        <r>
          <rPr>
            <b/>
            <sz val="9"/>
            <color indexed="81"/>
            <rFont val="ＭＳ Ｐ明朝"/>
            <family val="1"/>
            <charset val="128"/>
          </rPr>
          <t>半角数字で入力してください。</t>
        </r>
      </text>
    </comment>
    <comment ref="L167" authorId="0" shapeId="0" xr:uid="{AAD381BB-D2FE-4EE5-A80B-A03C8F96F178}">
      <text>
        <r>
          <rPr>
            <b/>
            <sz val="9"/>
            <color indexed="81"/>
            <rFont val="ＭＳ Ｐ明朝"/>
            <family val="1"/>
            <charset val="128"/>
          </rPr>
          <t>「業務部門」は11から18番台、「産業部門」は31から49番台から選択してください。</t>
        </r>
      </text>
    </comment>
    <comment ref="AH167" authorId="0" shapeId="0" xr:uid="{43FABCBE-E19F-4C66-9CD9-D00AD5DAFF90}">
      <text>
        <r>
          <rPr>
            <b/>
            <sz val="9"/>
            <color indexed="81"/>
            <rFont val="ＭＳ Ｐ明朝"/>
            <family val="1"/>
            <charset val="128"/>
          </rPr>
          <t>半角数字で入力してください。</t>
        </r>
      </text>
    </comment>
    <comment ref="L168" authorId="0" shapeId="0" xr:uid="{691CED5B-71FE-4D82-BB3E-AA0A330A6A4A}">
      <text>
        <r>
          <rPr>
            <b/>
            <sz val="9"/>
            <color indexed="81"/>
            <rFont val="ＭＳ Ｐ明朝"/>
            <family val="1"/>
            <charset val="128"/>
          </rPr>
          <t>「業務部門」は11から18番台、「産業部門」は31から49番台から選択してください。</t>
        </r>
      </text>
    </comment>
    <comment ref="AH168" authorId="0" shapeId="0" xr:uid="{4643339F-0F45-497B-9056-A8F1E6DE1E01}">
      <text>
        <r>
          <rPr>
            <b/>
            <sz val="9"/>
            <color indexed="81"/>
            <rFont val="ＭＳ Ｐ明朝"/>
            <family val="1"/>
            <charset val="128"/>
          </rPr>
          <t>半角数字で入力してください。</t>
        </r>
      </text>
    </comment>
    <comment ref="L169" authorId="0" shapeId="0" xr:uid="{4E8EE331-BF73-4D51-9206-D77B718C4D5A}">
      <text>
        <r>
          <rPr>
            <b/>
            <sz val="9"/>
            <color indexed="81"/>
            <rFont val="ＭＳ Ｐ明朝"/>
            <family val="1"/>
            <charset val="128"/>
          </rPr>
          <t>「業務部門」は11から18番台、「産業部門」は31から49番台から選択してください。</t>
        </r>
      </text>
    </comment>
    <comment ref="AH169" authorId="0" shapeId="0" xr:uid="{7CDA36D3-C665-4A66-A177-C18A31AAFA6D}">
      <text>
        <r>
          <rPr>
            <b/>
            <sz val="9"/>
            <color indexed="81"/>
            <rFont val="ＭＳ Ｐ明朝"/>
            <family val="1"/>
            <charset val="128"/>
          </rPr>
          <t>半角数字で入力してください。</t>
        </r>
      </text>
    </comment>
    <comment ref="L170" authorId="0" shapeId="0" xr:uid="{A7BA891A-B112-40D6-80FC-524361B7BAFC}">
      <text>
        <r>
          <rPr>
            <b/>
            <sz val="9"/>
            <color indexed="81"/>
            <rFont val="ＭＳ Ｐ明朝"/>
            <family val="1"/>
            <charset val="128"/>
          </rPr>
          <t>「業務部門」は11から18番台、「産業部門」は31から49番台から選択してください。</t>
        </r>
      </text>
    </comment>
    <comment ref="AH170" authorId="0" shapeId="0" xr:uid="{86A9242D-F123-4856-8EBE-C336FBF275AB}">
      <text>
        <r>
          <rPr>
            <b/>
            <sz val="9"/>
            <color indexed="81"/>
            <rFont val="ＭＳ Ｐ明朝"/>
            <family val="1"/>
            <charset val="128"/>
          </rPr>
          <t>半角数字で入力してください。</t>
        </r>
      </text>
    </comment>
    <comment ref="L171" authorId="0" shapeId="0" xr:uid="{1FE77358-DFEA-444C-9D70-0CC610A45ABE}">
      <text>
        <r>
          <rPr>
            <b/>
            <sz val="9"/>
            <color indexed="81"/>
            <rFont val="ＭＳ Ｐ明朝"/>
            <family val="1"/>
            <charset val="128"/>
          </rPr>
          <t>「業務部門」は11から18番台、「産業部門」は31から49番台から選択してください。</t>
        </r>
      </text>
    </comment>
    <comment ref="AH171" authorId="0" shapeId="0" xr:uid="{7166FE8D-2C79-4789-BBF3-BF59B0DCD4D0}">
      <text>
        <r>
          <rPr>
            <b/>
            <sz val="9"/>
            <color indexed="81"/>
            <rFont val="ＭＳ Ｐ明朝"/>
            <family val="1"/>
            <charset val="128"/>
          </rPr>
          <t>半角数字で入力してください。</t>
        </r>
      </text>
    </comment>
    <comment ref="L172" authorId="0" shapeId="0" xr:uid="{C925939F-BE39-4548-AB5D-FF7419203AF1}">
      <text>
        <r>
          <rPr>
            <b/>
            <sz val="9"/>
            <color indexed="81"/>
            <rFont val="ＭＳ Ｐ明朝"/>
            <family val="1"/>
            <charset val="128"/>
          </rPr>
          <t>「業務部門」は11から18番台、「産業部門」は31から49番台から選択してください。</t>
        </r>
      </text>
    </comment>
    <comment ref="AH172" authorId="0" shapeId="0" xr:uid="{6FBFDDB5-B479-4DC5-94AD-D071B39D9C29}">
      <text>
        <r>
          <rPr>
            <b/>
            <sz val="9"/>
            <color indexed="81"/>
            <rFont val="ＭＳ Ｐ明朝"/>
            <family val="1"/>
            <charset val="128"/>
          </rPr>
          <t>半角数字で入力してください。</t>
        </r>
      </text>
    </comment>
    <comment ref="L173" authorId="0" shapeId="0" xr:uid="{90FF5883-9365-42E2-9899-965DC67FF685}">
      <text>
        <r>
          <rPr>
            <b/>
            <sz val="9"/>
            <color indexed="81"/>
            <rFont val="ＭＳ Ｐ明朝"/>
            <family val="1"/>
            <charset val="128"/>
          </rPr>
          <t>「業務部門」は11から18番台、「産業部門」は31から49番台から選択してください。</t>
        </r>
      </text>
    </comment>
    <comment ref="AH173" authorId="0" shapeId="0" xr:uid="{931340FE-2811-4735-A307-6EE2FF357B8E}">
      <text>
        <r>
          <rPr>
            <b/>
            <sz val="9"/>
            <color indexed="81"/>
            <rFont val="ＭＳ Ｐ明朝"/>
            <family val="1"/>
            <charset val="128"/>
          </rPr>
          <t>半角数字で入力してください。</t>
        </r>
      </text>
    </comment>
    <comment ref="L174" authorId="0" shapeId="0" xr:uid="{7275D7C3-38B5-4F5E-96E7-C90682AADB7D}">
      <text>
        <r>
          <rPr>
            <b/>
            <sz val="9"/>
            <color indexed="81"/>
            <rFont val="ＭＳ Ｐ明朝"/>
            <family val="1"/>
            <charset val="128"/>
          </rPr>
          <t>「業務部門」は11から18番台、「産業部門」は31から49番台から選択してください。</t>
        </r>
      </text>
    </comment>
    <comment ref="AH174" authorId="0" shapeId="0" xr:uid="{812FF3BE-E345-4B0A-A66E-D554491F2DEA}">
      <text>
        <r>
          <rPr>
            <b/>
            <sz val="9"/>
            <color indexed="81"/>
            <rFont val="ＭＳ Ｐ明朝"/>
            <family val="1"/>
            <charset val="128"/>
          </rPr>
          <t>半角数字で入力してください。</t>
        </r>
      </text>
    </comment>
    <comment ref="L175" authorId="0" shapeId="0" xr:uid="{E936A10F-99B0-457A-9817-969A68F1FC07}">
      <text>
        <r>
          <rPr>
            <b/>
            <sz val="9"/>
            <color indexed="81"/>
            <rFont val="ＭＳ Ｐ明朝"/>
            <family val="1"/>
            <charset val="128"/>
          </rPr>
          <t>「業務部門」は11から18番台、「産業部門」は31から49番台から選択してください。</t>
        </r>
      </text>
    </comment>
    <comment ref="AH175" authorId="0" shapeId="0" xr:uid="{559D8EC1-34CF-4D82-BED6-C5377C5D37C9}">
      <text>
        <r>
          <rPr>
            <b/>
            <sz val="9"/>
            <color indexed="81"/>
            <rFont val="ＭＳ Ｐ明朝"/>
            <family val="1"/>
            <charset val="128"/>
          </rPr>
          <t>半角数字で入力してください。</t>
        </r>
      </text>
    </comment>
    <comment ref="L176" authorId="0" shapeId="0" xr:uid="{288518FB-7AF8-412E-ADCA-6779D9B1CFF9}">
      <text>
        <r>
          <rPr>
            <b/>
            <sz val="9"/>
            <color indexed="81"/>
            <rFont val="ＭＳ Ｐ明朝"/>
            <family val="1"/>
            <charset val="128"/>
          </rPr>
          <t>「業務部門」は11から18番台、「産業部門」は31から49番台から選択してください。</t>
        </r>
      </text>
    </comment>
    <comment ref="AH176" authorId="0" shapeId="0" xr:uid="{FE7AA3E7-3C9C-4855-AFD6-71543E95B550}">
      <text>
        <r>
          <rPr>
            <b/>
            <sz val="9"/>
            <color indexed="81"/>
            <rFont val="ＭＳ Ｐ明朝"/>
            <family val="1"/>
            <charset val="128"/>
          </rPr>
          <t>半角数字で入力してください。</t>
        </r>
      </text>
    </comment>
    <comment ref="L177" authorId="0" shapeId="0" xr:uid="{51E5378E-C908-4FA4-B271-A00A3A8BA3D2}">
      <text>
        <r>
          <rPr>
            <b/>
            <sz val="9"/>
            <color indexed="81"/>
            <rFont val="ＭＳ Ｐ明朝"/>
            <family val="1"/>
            <charset val="128"/>
          </rPr>
          <t>「業務部門」は11から18番台、「産業部門」は31から49番台から選択してください。</t>
        </r>
      </text>
    </comment>
    <comment ref="AH177" authorId="0" shapeId="0" xr:uid="{1AC4CA7D-354A-48ED-A7DD-1987AF31E62F}">
      <text>
        <r>
          <rPr>
            <b/>
            <sz val="9"/>
            <color indexed="81"/>
            <rFont val="ＭＳ Ｐ明朝"/>
            <family val="1"/>
            <charset val="128"/>
          </rPr>
          <t>半角数字で入力してください。</t>
        </r>
      </text>
    </comment>
    <comment ref="L178" authorId="0" shapeId="0" xr:uid="{DB1B5002-636B-47CB-BA79-CCF1B6839170}">
      <text>
        <r>
          <rPr>
            <b/>
            <sz val="9"/>
            <color indexed="81"/>
            <rFont val="ＭＳ Ｐ明朝"/>
            <family val="1"/>
            <charset val="128"/>
          </rPr>
          <t>「業務部門」は11から18番台、「産業部門」は31から49番台から選択してください。</t>
        </r>
      </text>
    </comment>
    <comment ref="AH178" authorId="0" shapeId="0" xr:uid="{8269CCE2-ECF2-4511-A1BA-C63CA7C7AE76}">
      <text>
        <r>
          <rPr>
            <b/>
            <sz val="9"/>
            <color indexed="81"/>
            <rFont val="ＭＳ Ｐ明朝"/>
            <family val="1"/>
            <charset val="128"/>
          </rPr>
          <t>半角数字で入力してください。</t>
        </r>
      </text>
    </comment>
    <comment ref="L179" authorId="0" shapeId="0" xr:uid="{B37BBDD1-321A-42BB-8503-082790140334}">
      <text>
        <r>
          <rPr>
            <b/>
            <sz val="9"/>
            <color indexed="81"/>
            <rFont val="ＭＳ Ｐ明朝"/>
            <family val="1"/>
            <charset val="128"/>
          </rPr>
          <t>「業務部門」は11から18番台、「産業部門」は31から49番台から選択してください。</t>
        </r>
      </text>
    </comment>
    <comment ref="AH179" authorId="0" shapeId="0" xr:uid="{D22ADF00-A105-41EA-A95E-93843A38D7C9}">
      <text>
        <r>
          <rPr>
            <b/>
            <sz val="9"/>
            <color indexed="81"/>
            <rFont val="ＭＳ Ｐ明朝"/>
            <family val="1"/>
            <charset val="128"/>
          </rPr>
          <t>半角数字で入力してください。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3F45C46F-6348-465F-A181-7A64A8EEA5BB}">
      <text>
        <r>
          <rPr>
            <b/>
            <sz val="9"/>
            <color indexed="81"/>
            <rFont val="ＭＳ Ｐ明朝"/>
            <family val="1"/>
            <charset val="128"/>
          </rPr>
          <t>事業所番号は半角数字６桁で入力してください。</t>
        </r>
      </text>
    </comment>
    <comment ref="E10" authorId="0" shapeId="0" xr:uid="{329904B1-42BE-409A-891A-96211E37F627}">
      <text>
        <r>
          <rPr>
            <b/>
            <sz val="9"/>
            <color indexed="81"/>
            <rFont val="ＭＳ Ｐ明朝"/>
            <family val="1"/>
            <charset val="128"/>
          </rPr>
          <t>事業所の種別を選択してください。</t>
        </r>
      </text>
    </comment>
    <comment ref="S14" authorId="0" shapeId="0" xr:uid="{3E00DE27-DCBE-47C7-8B8D-1DD4FE903809}">
      <text>
        <r>
          <rPr>
            <b/>
            <sz val="9"/>
            <color indexed="81"/>
            <rFont val="MS P ゴシック"/>
            <family val="3"/>
            <charset val="128"/>
          </rPr>
          <t>「埼玉県」は入力しないでください。</t>
        </r>
      </text>
    </comment>
    <comment ref="O16" authorId="0" shapeId="0" xr:uid="{48984F28-D176-4434-9E66-0E6C69689219}">
      <text>
        <r>
          <rPr>
            <b/>
            <sz val="9"/>
            <color indexed="81"/>
            <rFont val="ＭＳ Ｐ明朝"/>
            <family val="1"/>
            <charset val="128"/>
          </rPr>
          <t>産業分類を選択してください。</t>
        </r>
      </text>
    </comment>
    <comment ref="Q42" authorId="0" shapeId="0" xr:uid="{6F330559-CD6A-4718-93D4-E57ECB1F8DD3}">
      <text>
        <r>
          <rPr>
            <b/>
            <sz val="9"/>
            <color indexed="81"/>
            <rFont val="ＭＳ Ｐ明朝"/>
            <family val="1"/>
            <charset val="128"/>
          </rPr>
          <t>算定資料の「事業所概要_算定体制」シートの使用量(G15セル)を入力してください。</t>
        </r>
      </text>
    </comment>
    <comment ref="U42" authorId="0" shapeId="0" xr:uid="{A62F8D29-BFB0-4C4A-B436-EE2598CF9ACD}">
      <text>
        <r>
          <rPr>
            <b/>
            <sz val="9"/>
            <color indexed="81"/>
            <rFont val="ＭＳ Ｐ明朝"/>
            <family val="1"/>
            <charset val="128"/>
          </rPr>
          <t>算定資料の「事業所概要_算定体制」シートの使用量(G15セル)を入力してください。</t>
        </r>
      </text>
    </comment>
    <comment ref="Y42" authorId="0" shapeId="0" xr:uid="{3DC12614-B62B-4CCB-8F9C-02B986F43DA9}">
      <text>
        <r>
          <rPr>
            <b/>
            <sz val="9"/>
            <color indexed="81"/>
            <rFont val="ＭＳ Ｐ明朝"/>
            <family val="1"/>
            <charset val="128"/>
          </rPr>
          <t>算定資料の「事業所概要_算定体制」シートの使用量(G15セル)を入力してください。</t>
        </r>
      </text>
    </comment>
    <comment ref="AC42" authorId="0" shapeId="0" xr:uid="{DEE9E1D2-C8DD-41C6-8B0C-859F6BC1CD49}">
      <text>
        <r>
          <rPr>
            <b/>
            <sz val="9"/>
            <color indexed="81"/>
            <rFont val="ＭＳ Ｐ明朝"/>
            <family val="1"/>
            <charset val="128"/>
          </rPr>
          <t>算定資料の「事業所概要_算定体制」シートの使用量(G15セル)を入力してください。</t>
        </r>
      </text>
    </comment>
    <comment ref="AG42" authorId="0" shapeId="0" xr:uid="{3BF09CFC-CB05-4A1D-BAD0-3DA0319E8170}">
      <text>
        <r>
          <rPr>
            <b/>
            <sz val="9"/>
            <color indexed="81"/>
            <rFont val="ＭＳ Ｐ明朝"/>
            <family val="1"/>
            <charset val="128"/>
          </rPr>
          <t>算定資料の「事業所概要_算定体制」シートの使用量(G15セル)を入力してください。</t>
        </r>
      </text>
    </comment>
    <comment ref="Q43" authorId="0" shapeId="0" xr:uid="{348D5FE3-4DEA-4987-97D9-B2F5A89B8B15}">
      <text>
        <r>
          <rPr>
            <b/>
            <sz val="9"/>
            <color indexed="81"/>
            <rFont val="ＭＳ Ｐ明朝"/>
            <family val="1"/>
            <charset val="128"/>
          </rPr>
          <t>算定資料の「事業所概要_算定体制」シートの使用量(G16セル)を入力してください。</t>
        </r>
      </text>
    </comment>
    <comment ref="U43" authorId="0" shapeId="0" xr:uid="{08AC2D20-6BA3-423C-88D8-B5F07D10FC60}">
      <text>
        <r>
          <rPr>
            <b/>
            <sz val="9"/>
            <color indexed="81"/>
            <rFont val="ＭＳ Ｐ明朝"/>
            <family val="1"/>
            <charset val="128"/>
          </rPr>
          <t>算定資料の「事業所概要_算定体制」シートの使用量(G16セル)を入力してください。</t>
        </r>
      </text>
    </comment>
    <comment ref="Y43" authorId="0" shapeId="0" xr:uid="{F1295467-C51D-499A-8432-900EA363CDF2}">
      <text>
        <r>
          <rPr>
            <b/>
            <sz val="9"/>
            <color indexed="81"/>
            <rFont val="ＭＳ Ｐ明朝"/>
            <family val="1"/>
            <charset val="128"/>
          </rPr>
          <t>算定資料の「事業所概要_算定体制」シートの使用量(G16セル)を入力してください。</t>
        </r>
      </text>
    </comment>
    <comment ref="AC43" authorId="0" shapeId="0" xr:uid="{AE8DC5C5-7148-4725-8D4B-B1240FA05E1F}">
      <text>
        <r>
          <rPr>
            <b/>
            <sz val="9"/>
            <color indexed="81"/>
            <rFont val="ＭＳ Ｐ明朝"/>
            <family val="1"/>
            <charset val="128"/>
          </rPr>
          <t>算定資料の「事業所概要_算定体制」シートの使用量(G16セル)を入力してください。</t>
        </r>
      </text>
    </comment>
    <comment ref="AG43" authorId="0" shapeId="0" xr:uid="{A9AF40AE-EEDF-4F3E-81FD-B7B0CF7810D6}">
      <text>
        <r>
          <rPr>
            <b/>
            <sz val="9"/>
            <color indexed="81"/>
            <rFont val="ＭＳ Ｐ明朝"/>
            <family val="1"/>
            <charset val="128"/>
          </rPr>
          <t>算定資料の「事業所概要_算定体制」シートの使用量(G16セル)を入力してください。</t>
        </r>
      </text>
    </comment>
    <comment ref="Q50" authorId="0" shapeId="0" xr:uid="{399D1DD4-8898-4D22-8363-1DD3EBBB6232}">
      <text>
        <r>
          <rPr>
            <b/>
            <sz val="9"/>
            <color indexed="81"/>
            <rFont val="ＭＳ Ｐ明朝"/>
            <family val="1"/>
            <charset val="128"/>
          </rPr>
          <t>算定資料の「事業所概要_算定体制」シートの排出量(G17セル)を入力してください。</t>
        </r>
      </text>
    </comment>
    <comment ref="U50" authorId="0" shapeId="0" xr:uid="{CE6D002E-8740-4B5B-86E6-680071389D86}">
      <text>
        <r>
          <rPr>
            <b/>
            <sz val="9"/>
            <color indexed="81"/>
            <rFont val="ＭＳ Ｐ明朝"/>
            <family val="1"/>
            <charset val="128"/>
          </rPr>
          <t>算定資料の「事業所概要_算定体制」シートの排出量(G17セル)を入力してください。</t>
        </r>
      </text>
    </comment>
    <comment ref="Y50" authorId="0" shapeId="0" xr:uid="{FDBF4935-9E07-49D8-88A0-6481A65D584B}">
      <text>
        <r>
          <rPr>
            <b/>
            <sz val="9"/>
            <color indexed="81"/>
            <rFont val="ＭＳ Ｐ明朝"/>
            <family val="1"/>
            <charset val="128"/>
          </rPr>
          <t>算定資料の「事業所概要_算定体制」シートの排出量(G17セル)を入力してください。</t>
        </r>
      </text>
    </comment>
    <comment ref="AC50" authorId="0" shapeId="0" xr:uid="{5D66D636-9237-4538-92E4-E6A4579E8AF5}">
      <text>
        <r>
          <rPr>
            <b/>
            <sz val="9"/>
            <color indexed="81"/>
            <rFont val="ＭＳ Ｐ明朝"/>
            <family val="1"/>
            <charset val="128"/>
          </rPr>
          <t>算定資料の「事業所概要_算定体制」シートの排出量(G17セル)を入力してください。</t>
        </r>
      </text>
    </comment>
    <comment ref="AG50" authorId="0" shapeId="0" xr:uid="{1E4EF6DD-E170-44AC-B97F-1F0D0B0FE233}">
      <text>
        <r>
          <rPr>
            <b/>
            <sz val="9"/>
            <color indexed="81"/>
            <rFont val="ＭＳ Ｐ明朝"/>
            <family val="1"/>
            <charset val="128"/>
          </rPr>
          <t>算定資料の「事業所概要_算定体制」シートの排出量(G17セル)を入力してください。</t>
        </r>
      </text>
    </comment>
    <comment ref="Q52" authorId="0" shapeId="0" xr:uid="{D9792E1F-E992-4567-A6A5-1EB4AF01C5A2}">
      <text>
        <r>
          <rPr>
            <b/>
            <sz val="9"/>
            <color indexed="81"/>
            <rFont val="ＭＳ Ｐ明朝"/>
            <family val="1"/>
            <charset val="128"/>
          </rPr>
          <t>算定資料の「その他ガス」シートK列の各排出量を入力してください。</t>
        </r>
      </text>
    </comment>
    <comment ref="U52" authorId="0" shapeId="0" xr:uid="{0C76B27E-3184-4A70-A33B-803220CA0A47}">
      <text>
        <r>
          <rPr>
            <b/>
            <sz val="9"/>
            <color indexed="81"/>
            <rFont val="ＭＳ Ｐ明朝"/>
            <family val="1"/>
            <charset val="128"/>
          </rPr>
          <t>算定資料の「その他ガス」シートK列の各排出量を入力してください。</t>
        </r>
      </text>
    </comment>
    <comment ref="Y52" authorId="0" shapeId="0" xr:uid="{FF315A1A-0DCF-40B7-9C60-C2B656160822}">
      <text>
        <r>
          <rPr>
            <b/>
            <sz val="9"/>
            <color indexed="81"/>
            <rFont val="ＭＳ Ｐ明朝"/>
            <family val="1"/>
            <charset val="128"/>
          </rPr>
          <t>算定資料の「その他ガス」シートK列の各排出量を入力してください。</t>
        </r>
      </text>
    </comment>
    <comment ref="AC52" authorId="0" shapeId="0" xr:uid="{6CCC9BAB-D4CD-49C9-8CC7-8EC00BA49CBF}">
      <text>
        <r>
          <rPr>
            <b/>
            <sz val="9"/>
            <color indexed="81"/>
            <rFont val="ＭＳ Ｐ明朝"/>
            <family val="1"/>
            <charset val="128"/>
          </rPr>
          <t>算定資料の「その他ガス」シートK列の各排出量を入力してください。</t>
        </r>
      </text>
    </comment>
    <comment ref="AG52" authorId="0" shapeId="0" xr:uid="{B6732F33-596C-4BC6-8DF4-0AD02E934613}">
      <text>
        <r>
          <rPr>
            <b/>
            <sz val="9"/>
            <color indexed="81"/>
            <rFont val="ＭＳ Ｐ明朝"/>
            <family val="1"/>
            <charset val="128"/>
          </rPr>
          <t>算定資料の「その他ガス」シートK列の各排出量を入力してください。</t>
        </r>
      </text>
    </comment>
    <comment ref="Q53" authorId="0" shapeId="0" xr:uid="{06E54026-8DA0-4D6B-8E78-89CB03CAAD4E}">
      <text>
        <r>
          <rPr>
            <b/>
            <sz val="9"/>
            <color indexed="81"/>
            <rFont val="ＭＳ Ｐ明朝"/>
            <family val="1"/>
            <charset val="128"/>
          </rPr>
          <t>算定資料の「その他ガス」シートK列の各排出量を入力してください。</t>
        </r>
      </text>
    </comment>
    <comment ref="U53" authorId="0" shapeId="0" xr:uid="{89E51DFB-C266-4306-A122-A7C910118633}">
      <text>
        <r>
          <rPr>
            <b/>
            <sz val="9"/>
            <color indexed="81"/>
            <rFont val="ＭＳ Ｐ明朝"/>
            <family val="1"/>
            <charset val="128"/>
          </rPr>
          <t>算定資料の「その他ガス」シートK列の各排出量を入力してください。</t>
        </r>
      </text>
    </comment>
    <comment ref="Y53" authorId="0" shapeId="0" xr:uid="{AAB5AE6C-5222-4915-A802-7D16AC7670CA}">
      <text>
        <r>
          <rPr>
            <b/>
            <sz val="9"/>
            <color indexed="81"/>
            <rFont val="ＭＳ Ｐ明朝"/>
            <family val="1"/>
            <charset val="128"/>
          </rPr>
          <t>算定資料の「その他ガス」シートK列の各排出量を入力してください。</t>
        </r>
      </text>
    </comment>
    <comment ref="AC53" authorId="0" shapeId="0" xr:uid="{7F89F0A0-0F4C-43ED-8291-806A5A372F08}">
      <text>
        <r>
          <rPr>
            <b/>
            <sz val="9"/>
            <color indexed="81"/>
            <rFont val="ＭＳ Ｐ明朝"/>
            <family val="1"/>
            <charset val="128"/>
          </rPr>
          <t>算定資料の「その他ガス」シートK列の各排出量を入力してください。</t>
        </r>
      </text>
    </comment>
    <comment ref="AG53" authorId="0" shapeId="0" xr:uid="{632416AA-76C8-4C02-9A95-81657A8F88F9}">
      <text>
        <r>
          <rPr>
            <b/>
            <sz val="9"/>
            <color indexed="81"/>
            <rFont val="ＭＳ Ｐ明朝"/>
            <family val="1"/>
            <charset val="128"/>
          </rPr>
          <t>算定資料の「その他ガス」シートK列の各排出量を入力してください。</t>
        </r>
      </text>
    </comment>
    <comment ref="Q54" authorId="0" shapeId="0" xr:uid="{40FE4A6E-2CD1-472A-A212-BB351E6C68BB}">
      <text>
        <r>
          <rPr>
            <b/>
            <sz val="9"/>
            <color indexed="81"/>
            <rFont val="ＭＳ Ｐ明朝"/>
            <family val="1"/>
            <charset val="128"/>
          </rPr>
          <t>算定資料の「その他ガス」シートK列の各排出量を入力してください。</t>
        </r>
      </text>
    </comment>
    <comment ref="U54" authorId="0" shapeId="0" xr:uid="{ED39E587-89E5-4075-9D92-E85E58734A4F}">
      <text>
        <r>
          <rPr>
            <b/>
            <sz val="9"/>
            <color indexed="81"/>
            <rFont val="ＭＳ Ｐ明朝"/>
            <family val="1"/>
            <charset val="128"/>
          </rPr>
          <t>算定資料の「その他ガス」シートK列の各排出量を入力してください。</t>
        </r>
      </text>
    </comment>
    <comment ref="Y54" authorId="0" shapeId="0" xr:uid="{1AA19619-0B3A-4E5E-B131-CC0DBDEEB3A3}">
      <text>
        <r>
          <rPr>
            <b/>
            <sz val="9"/>
            <color indexed="81"/>
            <rFont val="ＭＳ Ｐ明朝"/>
            <family val="1"/>
            <charset val="128"/>
          </rPr>
          <t>算定資料の「その他ガス」シートK列の各排出量を入力してください。</t>
        </r>
      </text>
    </comment>
    <comment ref="AC54" authorId="0" shapeId="0" xr:uid="{03C25E0E-13D2-45AF-A8C5-1C6A0636F17B}">
      <text>
        <r>
          <rPr>
            <b/>
            <sz val="9"/>
            <color indexed="81"/>
            <rFont val="ＭＳ Ｐ明朝"/>
            <family val="1"/>
            <charset val="128"/>
          </rPr>
          <t>算定資料の「その他ガス」シートK列の各排出量を入力してください。</t>
        </r>
      </text>
    </comment>
    <comment ref="AG54" authorId="0" shapeId="0" xr:uid="{3C9D54A5-720E-430E-89BC-265EFA0F84C7}">
      <text>
        <r>
          <rPr>
            <b/>
            <sz val="9"/>
            <color indexed="81"/>
            <rFont val="ＭＳ Ｐ明朝"/>
            <family val="1"/>
            <charset val="128"/>
          </rPr>
          <t>算定資料の「その他ガス」シートK列の各排出量を入力してください。</t>
        </r>
      </text>
    </comment>
    <comment ref="Q55" authorId="0" shapeId="0" xr:uid="{E8E2493B-EFDB-4809-8023-474EEBC9A9AC}">
      <text>
        <r>
          <rPr>
            <b/>
            <sz val="9"/>
            <color indexed="81"/>
            <rFont val="ＭＳ Ｐ明朝"/>
            <family val="1"/>
            <charset val="128"/>
          </rPr>
          <t>算定資料の「その他ガス」シートK列の各排出量を入力してください。</t>
        </r>
      </text>
    </comment>
    <comment ref="U55" authorId="0" shapeId="0" xr:uid="{12454471-882C-4863-8DA3-EAAF4A59D48E}">
      <text>
        <r>
          <rPr>
            <b/>
            <sz val="9"/>
            <color indexed="81"/>
            <rFont val="ＭＳ Ｐ明朝"/>
            <family val="1"/>
            <charset val="128"/>
          </rPr>
          <t>算定資料の「その他ガス」シートK列の各排出量を入力してください。</t>
        </r>
      </text>
    </comment>
    <comment ref="Y55" authorId="0" shapeId="0" xr:uid="{1060F791-EA13-4B97-A1AC-445A6EDAE077}">
      <text>
        <r>
          <rPr>
            <b/>
            <sz val="9"/>
            <color indexed="81"/>
            <rFont val="ＭＳ Ｐ明朝"/>
            <family val="1"/>
            <charset val="128"/>
          </rPr>
          <t>算定資料の「その他ガス」シートK列の各排出量を入力してください。</t>
        </r>
      </text>
    </comment>
    <comment ref="AC55" authorId="0" shapeId="0" xr:uid="{42368987-B422-43A8-A42F-AFB47E285CAA}">
      <text>
        <r>
          <rPr>
            <b/>
            <sz val="9"/>
            <color indexed="81"/>
            <rFont val="ＭＳ Ｐ明朝"/>
            <family val="1"/>
            <charset val="128"/>
          </rPr>
          <t>算定資料の「その他ガス」シートK列の各排出量を入力してください。</t>
        </r>
      </text>
    </comment>
    <comment ref="AG55" authorId="0" shapeId="0" xr:uid="{A3902F62-664A-4E8B-8575-B9C6F9B041CF}">
      <text>
        <r>
          <rPr>
            <b/>
            <sz val="9"/>
            <color indexed="81"/>
            <rFont val="ＭＳ Ｐ明朝"/>
            <family val="1"/>
            <charset val="128"/>
          </rPr>
          <t>算定資料の「その他ガス」シートK列の各排出量を入力してください。</t>
        </r>
      </text>
    </comment>
    <comment ref="Q56" authorId="0" shapeId="0" xr:uid="{D942D963-D781-48A2-9ED8-9AA63E4F1300}">
      <text>
        <r>
          <rPr>
            <b/>
            <sz val="9"/>
            <color indexed="81"/>
            <rFont val="ＭＳ Ｐ明朝"/>
            <family val="1"/>
            <charset val="128"/>
          </rPr>
          <t>算定資料の「その他ガス」シートK列の各排出量を入力してください。</t>
        </r>
      </text>
    </comment>
    <comment ref="U56" authorId="0" shapeId="0" xr:uid="{E1708D70-46B9-475C-B2A4-A40075F4918D}">
      <text>
        <r>
          <rPr>
            <b/>
            <sz val="9"/>
            <color indexed="81"/>
            <rFont val="ＭＳ Ｐ明朝"/>
            <family val="1"/>
            <charset val="128"/>
          </rPr>
          <t>算定資料の「その他ガス」シートK列の各排出量を入力してください。</t>
        </r>
      </text>
    </comment>
    <comment ref="Y56" authorId="0" shapeId="0" xr:uid="{E105D061-F3DB-427F-8ACF-940032599F2C}">
      <text>
        <r>
          <rPr>
            <b/>
            <sz val="9"/>
            <color indexed="81"/>
            <rFont val="ＭＳ Ｐ明朝"/>
            <family val="1"/>
            <charset val="128"/>
          </rPr>
          <t>算定資料の「その他ガス」シートK列の各排出量を入力してください。</t>
        </r>
      </text>
    </comment>
    <comment ref="AC56" authorId="0" shapeId="0" xr:uid="{A522C96E-6BC1-44B7-87FB-1CD3D1ABE82D}">
      <text>
        <r>
          <rPr>
            <b/>
            <sz val="9"/>
            <color indexed="81"/>
            <rFont val="ＭＳ Ｐ明朝"/>
            <family val="1"/>
            <charset val="128"/>
          </rPr>
          <t>算定資料の「その他ガス」シートK列の各排出量を入力してください。</t>
        </r>
      </text>
    </comment>
    <comment ref="AG56" authorId="0" shapeId="0" xr:uid="{3FD7A7AF-A07F-4770-BBC2-F67B3AA1EF03}">
      <text>
        <r>
          <rPr>
            <b/>
            <sz val="9"/>
            <color indexed="81"/>
            <rFont val="ＭＳ Ｐ明朝"/>
            <family val="1"/>
            <charset val="128"/>
          </rPr>
          <t>算定資料の「その他ガス」シートK列の各排出量を入力してください。</t>
        </r>
      </text>
    </comment>
    <comment ref="Q57" authorId="0" shapeId="0" xr:uid="{B37E6260-4D70-4AD1-A08B-1E28750D2122}">
      <text>
        <r>
          <rPr>
            <b/>
            <sz val="9"/>
            <color indexed="81"/>
            <rFont val="ＭＳ Ｐ明朝"/>
            <family val="1"/>
            <charset val="128"/>
          </rPr>
          <t>算定資料の「その他ガス」シートK列の各排出量を入力してください。</t>
        </r>
      </text>
    </comment>
    <comment ref="U57" authorId="0" shapeId="0" xr:uid="{C411CC50-62BB-4EFB-A36B-61C804B80E15}">
      <text>
        <r>
          <rPr>
            <b/>
            <sz val="9"/>
            <color indexed="81"/>
            <rFont val="ＭＳ Ｐ明朝"/>
            <family val="1"/>
            <charset val="128"/>
          </rPr>
          <t>算定資料の「その他ガス」シートK列の各排出量を入力してください。</t>
        </r>
      </text>
    </comment>
    <comment ref="Y57" authorId="0" shapeId="0" xr:uid="{4AE332BD-F102-4F87-BCB3-71FBA7E5EF3B}">
      <text>
        <r>
          <rPr>
            <b/>
            <sz val="9"/>
            <color indexed="81"/>
            <rFont val="ＭＳ Ｐ明朝"/>
            <family val="1"/>
            <charset val="128"/>
          </rPr>
          <t>算定資料の「その他ガス」シートK列の各排出量を入力してください。</t>
        </r>
      </text>
    </comment>
    <comment ref="AC57" authorId="0" shapeId="0" xr:uid="{DF73ABFD-0943-4517-B1E8-32733B999B56}">
      <text>
        <r>
          <rPr>
            <b/>
            <sz val="9"/>
            <color indexed="81"/>
            <rFont val="ＭＳ Ｐ明朝"/>
            <family val="1"/>
            <charset val="128"/>
          </rPr>
          <t>算定資料の「その他ガス」シートK列の各排出量を入力してください。</t>
        </r>
      </text>
    </comment>
    <comment ref="AG57" authorId="0" shapeId="0" xr:uid="{C946A5F1-5E7E-4671-AF1A-109A69F5EB15}">
      <text>
        <r>
          <rPr>
            <b/>
            <sz val="9"/>
            <color indexed="81"/>
            <rFont val="ＭＳ Ｐ明朝"/>
            <family val="1"/>
            <charset val="128"/>
          </rPr>
          <t>算定資料の「その他ガス」シートK列の各排出量を入力してください。</t>
        </r>
      </text>
    </comment>
    <comment ref="Q58" authorId="0" shapeId="0" xr:uid="{3800B96E-01D7-43B7-A67B-AE58C089BCA6}">
      <text>
        <r>
          <rPr>
            <b/>
            <sz val="9"/>
            <color indexed="81"/>
            <rFont val="ＭＳ Ｐ明朝"/>
            <family val="1"/>
            <charset val="128"/>
          </rPr>
          <t>算定資料の「その他ガス」シートK列の各排出量を入力してください。</t>
        </r>
      </text>
    </comment>
    <comment ref="U58" authorId="0" shapeId="0" xr:uid="{ACC45A03-9BA8-47AA-A8CA-954FB16E980D}">
      <text>
        <r>
          <rPr>
            <b/>
            <sz val="9"/>
            <color indexed="81"/>
            <rFont val="ＭＳ Ｐ明朝"/>
            <family val="1"/>
            <charset val="128"/>
          </rPr>
          <t>算定資料の「その他ガス」シートK列の各排出量を入力してください。</t>
        </r>
      </text>
    </comment>
    <comment ref="Y58" authorId="0" shapeId="0" xr:uid="{CC4C3E86-6160-48F4-BBF8-48CAE49CB827}">
      <text>
        <r>
          <rPr>
            <b/>
            <sz val="9"/>
            <color indexed="81"/>
            <rFont val="ＭＳ Ｐ明朝"/>
            <family val="1"/>
            <charset val="128"/>
          </rPr>
          <t>算定資料の「その他ガス」シートK列の各排出量を入力してください。</t>
        </r>
      </text>
    </comment>
    <comment ref="AC58" authorId="0" shapeId="0" xr:uid="{AA7455C0-2499-4250-A237-86D7BDCF9B52}">
      <text>
        <r>
          <rPr>
            <b/>
            <sz val="9"/>
            <color indexed="81"/>
            <rFont val="ＭＳ Ｐ明朝"/>
            <family val="1"/>
            <charset val="128"/>
          </rPr>
          <t>算定資料の「その他ガス」シートK列の各排出量を入力してください。</t>
        </r>
      </text>
    </comment>
    <comment ref="AG58" authorId="0" shapeId="0" xr:uid="{A55FCB39-CA6D-4495-871B-8E82B4087D42}">
      <text>
        <r>
          <rPr>
            <b/>
            <sz val="9"/>
            <color indexed="81"/>
            <rFont val="ＭＳ Ｐ明朝"/>
            <family val="1"/>
            <charset val="128"/>
          </rPr>
          <t>算定資料の「その他ガス」シートK列の各排出量を入力してください。</t>
        </r>
      </text>
    </comment>
    <comment ref="D69" authorId="0" shapeId="0" xr:uid="{08D40366-3DCD-4DA2-8495-B023C8B73334}">
      <text>
        <r>
          <rPr>
            <b/>
            <sz val="9"/>
            <color indexed="81"/>
            <rFont val="ＭＳ Ｐ明朝"/>
            <family val="1"/>
            <charset val="128"/>
          </rPr>
          <t>CO2排出量に影響を及ぼす指標を設定してください。</t>
        </r>
      </text>
    </comment>
    <comment ref="M69" authorId="0" shapeId="0" xr:uid="{6FB18F56-F8F0-4287-97BD-50DC0EF572EF}">
      <text>
        <r>
          <rPr>
            <b/>
            <sz val="9"/>
            <color indexed="81"/>
            <rFont val="ＭＳ Ｐ明朝"/>
            <family val="1"/>
            <charset val="128"/>
          </rPr>
          <t>左の指標の単位を入力してください。</t>
        </r>
      </text>
    </comment>
    <comment ref="P124" authorId="0" shapeId="0" xr:uid="{857D9F90-769A-47E9-8B17-CDBD8B346E98}">
      <text>
        <r>
          <rPr>
            <b/>
            <sz val="9"/>
            <color indexed="81"/>
            <rFont val="ＭＳ Ｐ明朝"/>
            <family val="1"/>
            <charset val="128"/>
          </rPr>
          <t>第４計画期間開始時の基準排出量を入力してください。</t>
        </r>
      </text>
    </comment>
    <comment ref="L129" authorId="0" shapeId="0" xr:uid="{1326C1FF-3597-474E-BF3B-4739900C191A}">
      <text>
        <r>
          <rPr>
            <b/>
            <sz val="9"/>
            <color indexed="81"/>
            <rFont val="MS P ゴシック"/>
            <family val="3"/>
            <charset val="128"/>
          </rPr>
          <t>半角数字で入力してください。</t>
        </r>
      </text>
    </comment>
    <comment ref="L130" authorId="0" shapeId="0" xr:uid="{2870C104-7D61-494F-8D1E-25E4F8F5F460}">
      <text>
        <r>
          <rPr>
            <b/>
            <sz val="9"/>
            <color indexed="81"/>
            <rFont val="MS P ゴシック"/>
            <family val="3"/>
            <charset val="128"/>
          </rPr>
          <t>半角数字で入力してください。</t>
        </r>
      </text>
    </comment>
    <comment ref="L131" authorId="0" shapeId="0" xr:uid="{6C0E70B5-BD0D-404E-B015-B16E9CEA3C83}">
      <text>
        <r>
          <rPr>
            <b/>
            <sz val="9"/>
            <color indexed="81"/>
            <rFont val="MS P ゴシック"/>
            <family val="3"/>
            <charset val="128"/>
          </rPr>
          <t>半角数字で入力してください。</t>
        </r>
      </text>
    </comment>
    <comment ref="L132" authorId="0" shapeId="0" xr:uid="{64B4B3C1-F181-4924-84BA-78ABCE6FE760}">
      <text>
        <r>
          <rPr>
            <b/>
            <sz val="9"/>
            <color indexed="81"/>
            <rFont val="MS P ゴシック"/>
            <family val="3"/>
            <charset val="128"/>
          </rPr>
          <t>半角数字で入力してください。</t>
        </r>
      </text>
    </comment>
    <comment ref="L133" authorId="0" shapeId="0" xr:uid="{898865C2-2226-4D74-A24D-2D76C0BA7568}">
      <text>
        <r>
          <rPr>
            <b/>
            <sz val="9"/>
            <color indexed="81"/>
            <rFont val="MS P ゴシック"/>
            <family val="3"/>
            <charset val="128"/>
          </rPr>
          <t>半角数字で入力してください。</t>
        </r>
      </text>
    </comment>
    <comment ref="L165" authorId="0" shapeId="0" xr:uid="{F0F745E5-49BF-457C-8760-946F69905544}">
      <text>
        <r>
          <rPr>
            <b/>
            <sz val="9"/>
            <color indexed="81"/>
            <rFont val="ＭＳ Ｐ明朝"/>
            <family val="1"/>
            <charset val="128"/>
          </rPr>
          <t>「業務部門」は11から18番台、「産業部門」は31から49番台から選択してください。</t>
        </r>
      </text>
    </comment>
    <comment ref="AH165" authorId="0" shapeId="0" xr:uid="{5490A87C-3E42-429F-BA0E-9094010DD9DB}">
      <text>
        <r>
          <rPr>
            <b/>
            <sz val="9"/>
            <color indexed="81"/>
            <rFont val="ＭＳ Ｐ明朝"/>
            <family val="1"/>
            <charset val="128"/>
          </rPr>
          <t>半角数字で入力してください。</t>
        </r>
      </text>
    </comment>
    <comment ref="L166" authorId="0" shapeId="0" xr:uid="{D463A530-6215-4078-B6EB-EE8EFA312441}">
      <text>
        <r>
          <rPr>
            <b/>
            <sz val="9"/>
            <color indexed="81"/>
            <rFont val="ＭＳ Ｐ明朝"/>
            <family val="1"/>
            <charset val="128"/>
          </rPr>
          <t>「業務部門」は11から18番台、「産業部門」は31から49番台から選択してください。</t>
        </r>
      </text>
    </comment>
    <comment ref="AH166" authorId="0" shapeId="0" xr:uid="{8346F3FD-E082-4192-825E-1C8D0E6A1E70}">
      <text>
        <r>
          <rPr>
            <b/>
            <sz val="9"/>
            <color indexed="81"/>
            <rFont val="ＭＳ Ｐ明朝"/>
            <family val="1"/>
            <charset val="128"/>
          </rPr>
          <t>半角数字で入力してください。</t>
        </r>
      </text>
    </comment>
    <comment ref="L167" authorId="0" shapeId="0" xr:uid="{27988C16-63AC-403B-B5D7-A6CDF456CB2C}">
      <text>
        <r>
          <rPr>
            <b/>
            <sz val="9"/>
            <color indexed="81"/>
            <rFont val="ＭＳ Ｐ明朝"/>
            <family val="1"/>
            <charset val="128"/>
          </rPr>
          <t>「業務部門」は11から18番台、「産業部門」は31から49番台から選択してください。</t>
        </r>
      </text>
    </comment>
    <comment ref="AH167" authorId="0" shapeId="0" xr:uid="{320D862A-D3C5-48D6-95A3-CB1C97F51FD0}">
      <text>
        <r>
          <rPr>
            <b/>
            <sz val="9"/>
            <color indexed="81"/>
            <rFont val="ＭＳ Ｐ明朝"/>
            <family val="1"/>
            <charset val="128"/>
          </rPr>
          <t>半角数字で入力してください。</t>
        </r>
      </text>
    </comment>
    <comment ref="L168" authorId="0" shapeId="0" xr:uid="{BB90A3C0-F0DF-4EA3-A591-4C4212C133C6}">
      <text>
        <r>
          <rPr>
            <b/>
            <sz val="9"/>
            <color indexed="81"/>
            <rFont val="ＭＳ Ｐ明朝"/>
            <family val="1"/>
            <charset val="128"/>
          </rPr>
          <t>「業務部門」は11から18番台、「産業部門」は31から49番台から選択してください。</t>
        </r>
      </text>
    </comment>
    <comment ref="AH168" authorId="0" shapeId="0" xr:uid="{6ACFFB22-F1DA-4ED2-B1A5-8D3CC82F51A0}">
      <text>
        <r>
          <rPr>
            <b/>
            <sz val="9"/>
            <color indexed="81"/>
            <rFont val="ＭＳ Ｐ明朝"/>
            <family val="1"/>
            <charset val="128"/>
          </rPr>
          <t>半角数字で入力してください。</t>
        </r>
      </text>
    </comment>
    <comment ref="L169" authorId="0" shapeId="0" xr:uid="{DE55798C-4F32-4C5D-8A75-46E2A8F9EC1D}">
      <text>
        <r>
          <rPr>
            <b/>
            <sz val="9"/>
            <color indexed="81"/>
            <rFont val="ＭＳ Ｐ明朝"/>
            <family val="1"/>
            <charset val="128"/>
          </rPr>
          <t>「業務部門」は11から18番台、「産業部門」は31から49番台から選択してください。</t>
        </r>
      </text>
    </comment>
    <comment ref="AH169" authorId="0" shapeId="0" xr:uid="{6669DB80-CE84-41C9-BFC4-31EAAD7E724E}">
      <text>
        <r>
          <rPr>
            <b/>
            <sz val="9"/>
            <color indexed="81"/>
            <rFont val="ＭＳ Ｐ明朝"/>
            <family val="1"/>
            <charset val="128"/>
          </rPr>
          <t>半角数字で入力してください。</t>
        </r>
      </text>
    </comment>
    <comment ref="L170" authorId="0" shapeId="0" xr:uid="{14C60DCB-1E49-4759-9B4B-870EA9D2B551}">
      <text>
        <r>
          <rPr>
            <b/>
            <sz val="9"/>
            <color indexed="81"/>
            <rFont val="ＭＳ Ｐ明朝"/>
            <family val="1"/>
            <charset val="128"/>
          </rPr>
          <t>「業務部門」は11から18番台、「産業部門」は31から49番台から選択してください。</t>
        </r>
      </text>
    </comment>
    <comment ref="AH170" authorId="0" shapeId="0" xr:uid="{47D4A44B-06C8-47E3-AEF9-1B8ED6D2AA23}">
      <text>
        <r>
          <rPr>
            <b/>
            <sz val="9"/>
            <color indexed="81"/>
            <rFont val="ＭＳ Ｐ明朝"/>
            <family val="1"/>
            <charset val="128"/>
          </rPr>
          <t>半角数字で入力してください。</t>
        </r>
      </text>
    </comment>
    <comment ref="L171" authorId="0" shapeId="0" xr:uid="{0F657479-BF45-40BE-9384-2AABBCE6799D}">
      <text>
        <r>
          <rPr>
            <b/>
            <sz val="9"/>
            <color indexed="81"/>
            <rFont val="ＭＳ Ｐ明朝"/>
            <family val="1"/>
            <charset val="128"/>
          </rPr>
          <t>「業務部門」は11から18番台、「産業部門」は31から49番台から選択してください。</t>
        </r>
      </text>
    </comment>
    <comment ref="AH171" authorId="0" shapeId="0" xr:uid="{A2AFD78B-5128-4206-AAA9-89A733F8830A}">
      <text>
        <r>
          <rPr>
            <b/>
            <sz val="9"/>
            <color indexed="81"/>
            <rFont val="ＭＳ Ｐ明朝"/>
            <family val="1"/>
            <charset val="128"/>
          </rPr>
          <t>半角数字で入力してください。</t>
        </r>
      </text>
    </comment>
    <comment ref="L172" authorId="0" shapeId="0" xr:uid="{F59DAA39-40EC-4775-B069-B48CC7A4986B}">
      <text>
        <r>
          <rPr>
            <b/>
            <sz val="9"/>
            <color indexed="81"/>
            <rFont val="ＭＳ Ｐ明朝"/>
            <family val="1"/>
            <charset val="128"/>
          </rPr>
          <t>「業務部門」は11から18番台、「産業部門」は31から49番台から選択してください。</t>
        </r>
      </text>
    </comment>
    <comment ref="AH172" authorId="0" shapeId="0" xr:uid="{6AB9CD9F-2A3E-482E-8EDB-77983D14D1F0}">
      <text>
        <r>
          <rPr>
            <b/>
            <sz val="9"/>
            <color indexed="81"/>
            <rFont val="ＭＳ Ｐ明朝"/>
            <family val="1"/>
            <charset val="128"/>
          </rPr>
          <t>半角数字で入力してください。</t>
        </r>
      </text>
    </comment>
    <comment ref="L173" authorId="0" shapeId="0" xr:uid="{57E29DBF-4EC9-408A-AF2C-7330C105838A}">
      <text>
        <r>
          <rPr>
            <b/>
            <sz val="9"/>
            <color indexed="81"/>
            <rFont val="ＭＳ Ｐ明朝"/>
            <family val="1"/>
            <charset val="128"/>
          </rPr>
          <t>「業務部門」は11から18番台、「産業部門」は31から49番台から選択してください。</t>
        </r>
      </text>
    </comment>
    <comment ref="AH173" authorId="0" shapeId="0" xr:uid="{96105F91-BC01-4348-87C3-0D3E1C17CD07}">
      <text>
        <r>
          <rPr>
            <b/>
            <sz val="9"/>
            <color indexed="81"/>
            <rFont val="ＭＳ Ｐ明朝"/>
            <family val="1"/>
            <charset val="128"/>
          </rPr>
          <t>半角数字で入力してください。</t>
        </r>
      </text>
    </comment>
    <comment ref="L174" authorId="0" shapeId="0" xr:uid="{7809BA2E-F36D-4C19-9E0C-37835B9ED6E2}">
      <text>
        <r>
          <rPr>
            <b/>
            <sz val="9"/>
            <color indexed="81"/>
            <rFont val="ＭＳ Ｐ明朝"/>
            <family val="1"/>
            <charset val="128"/>
          </rPr>
          <t>「業務部門」は11から18番台、「産業部門」は31から49番台から選択してください。</t>
        </r>
      </text>
    </comment>
    <comment ref="AH174" authorId="0" shapeId="0" xr:uid="{25B4B780-16D0-43D3-9A34-2F3D9C6AA815}">
      <text>
        <r>
          <rPr>
            <b/>
            <sz val="9"/>
            <color indexed="81"/>
            <rFont val="ＭＳ Ｐ明朝"/>
            <family val="1"/>
            <charset val="128"/>
          </rPr>
          <t>半角数字で入力してください。</t>
        </r>
      </text>
    </comment>
    <comment ref="L175" authorId="0" shapeId="0" xr:uid="{7E56DAD5-0374-4512-88AD-0B58DC30B1F8}">
      <text>
        <r>
          <rPr>
            <b/>
            <sz val="9"/>
            <color indexed="81"/>
            <rFont val="ＭＳ Ｐ明朝"/>
            <family val="1"/>
            <charset val="128"/>
          </rPr>
          <t>「業務部門」は11から18番台、「産業部門」は31から49番台から選択してください。</t>
        </r>
      </text>
    </comment>
    <comment ref="AH175" authorId="0" shapeId="0" xr:uid="{6CC16F50-705D-4C40-B955-3B65B95236F6}">
      <text>
        <r>
          <rPr>
            <b/>
            <sz val="9"/>
            <color indexed="81"/>
            <rFont val="ＭＳ Ｐ明朝"/>
            <family val="1"/>
            <charset val="128"/>
          </rPr>
          <t>半角数字で入力してください。</t>
        </r>
      </text>
    </comment>
    <comment ref="L176" authorId="0" shapeId="0" xr:uid="{181E2B37-BA90-4769-98A1-F3335F62B6C2}">
      <text>
        <r>
          <rPr>
            <b/>
            <sz val="9"/>
            <color indexed="81"/>
            <rFont val="ＭＳ Ｐ明朝"/>
            <family val="1"/>
            <charset val="128"/>
          </rPr>
          <t>「業務部門」は11から18番台、「産業部門」は31から49番台から選択してください。</t>
        </r>
      </text>
    </comment>
    <comment ref="AH176" authorId="0" shapeId="0" xr:uid="{47FEA31D-8162-4F33-81A1-BE698DE97D46}">
      <text>
        <r>
          <rPr>
            <b/>
            <sz val="9"/>
            <color indexed="81"/>
            <rFont val="ＭＳ Ｐ明朝"/>
            <family val="1"/>
            <charset val="128"/>
          </rPr>
          <t>半角数字で入力してください。</t>
        </r>
      </text>
    </comment>
    <comment ref="L177" authorId="0" shapeId="0" xr:uid="{3B90B57B-7ECB-41CB-ABBA-B192B2712891}">
      <text>
        <r>
          <rPr>
            <b/>
            <sz val="9"/>
            <color indexed="81"/>
            <rFont val="ＭＳ Ｐ明朝"/>
            <family val="1"/>
            <charset val="128"/>
          </rPr>
          <t>「業務部門」は11から18番台、「産業部門」は31から49番台から選択してください。</t>
        </r>
      </text>
    </comment>
    <comment ref="AH177" authorId="0" shapeId="0" xr:uid="{864C80F4-3194-4B5D-A04A-46D67EBFDE05}">
      <text>
        <r>
          <rPr>
            <b/>
            <sz val="9"/>
            <color indexed="81"/>
            <rFont val="ＭＳ Ｐ明朝"/>
            <family val="1"/>
            <charset val="128"/>
          </rPr>
          <t>半角数字で入力してください。</t>
        </r>
      </text>
    </comment>
    <comment ref="L178" authorId="0" shapeId="0" xr:uid="{CC2C7DBA-FE98-4CC6-B868-318ECB8FB10B}">
      <text>
        <r>
          <rPr>
            <b/>
            <sz val="9"/>
            <color indexed="81"/>
            <rFont val="ＭＳ Ｐ明朝"/>
            <family val="1"/>
            <charset val="128"/>
          </rPr>
          <t>「業務部門」は11から18番台、「産業部門」は31から49番台から選択してください。</t>
        </r>
      </text>
    </comment>
    <comment ref="AH178" authorId="0" shapeId="0" xr:uid="{CC1A8A0E-5113-43FB-A104-1D220C25165F}">
      <text>
        <r>
          <rPr>
            <b/>
            <sz val="9"/>
            <color indexed="81"/>
            <rFont val="ＭＳ Ｐ明朝"/>
            <family val="1"/>
            <charset val="128"/>
          </rPr>
          <t>半角数字で入力してください。</t>
        </r>
      </text>
    </comment>
    <comment ref="L179" authorId="0" shapeId="0" xr:uid="{0E47DF4F-786B-476B-B46E-85C98B47E350}">
      <text>
        <r>
          <rPr>
            <b/>
            <sz val="9"/>
            <color indexed="81"/>
            <rFont val="ＭＳ Ｐ明朝"/>
            <family val="1"/>
            <charset val="128"/>
          </rPr>
          <t>「業務部門」は11から18番台、「産業部門」は31から49番台から選択してください。</t>
        </r>
      </text>
    </comment>
    <comment ref="AH179" authorId="0" shapeId="0" xr:uid="{13335F12-5D49-4D0A-9B5B-61DAAFB1F303}">
      <text>
        <r>
          <rPr>
            <b/>
            <sz val="9"/>
            <color indexed="81"/>
            <rFont val="ＭＳ Ｐ明朝"/>
            <family val="1"/>
            <charset val="128"/>
          </rPr>
          <t>半角数字で入力してください。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B8DAF03A-5A47-4860-9D86-C3B49D2C378A}">
      <text>
        <r>
          <rPr>
            <b/>
            <sz val="9"/>
            <color indexed="81"/>
            <rFont val="ＭＳ Ｐ明朝"/>
            <family val="1"/>
            <charset val="128"/>
          </rPr>
          <t>事業所番号は半角数字６桁で入力してください。</t>
        </r>
      </text>
    </comment>
    <comment ref="E10" authorId="0" shapeId="0" xr:uid="{E8195B12-4BCD-4FAA-8A5D-AADFD2DF3B37}">
      <text>
        <r>
          <rPr>
            <b/>
            <sz val="9"/>
            <color indexed="81"/>
            <rFont val="ＭＳ Ｐ明朝"/>
            <family val="1"/>
            <charset val="128"/>
          </rPr>
          <t>事業所の種別を選択してください。</t>
        </r>
      </text>
    </comment>
    <comment ref="S14" authorId="0" shapeId="0" xr:uid="{07E419E5-B79C-4D81-A2A9-87C79F0649E8}">
      <text>
        <r>
          <rPr>
            <b/>
            <sz val="9"/>
            <color indexed="81"/>
            <rFont val="MS P ゴシック"/>
            <family val="3"/>
            <charset val="128"/>
          </rPr>
          <t>「埼玉県」は入力しないでください。</t>
        </r>
      </text>
    </comment>
    <comment ref="O16" authorId="0" shapeId="0" xr:uid="{F8CEB315-F848-4F2E-A370-E27147ADFAB1}">
      <text>
        <r>
          <rPr>
            <b/>
            <sz val="9"/>
            <color indexed="81"/>
            <rFont val="ＭＳ Ｐ明朝"/>
            <family val="1"/>
            <charset val="128"/>
          </rPr>
          <t>産業分類を選択してください。</t>
        </r>
      </text>
    </comment>
    <comment ref="Q42" authorId="0" shapeId="0" xr:uid="{FF536195-B58B-4C1E-A65D-D63B9BDB03B3}">
      <text>
        <r>
          <rPr>
            <b/>
            <sz val="9"/>
            <color indexed="81"/>
            <rFont val="ＭＳ Ｐ明朝"/>
            <family val="1"/>
            <charset val="128"/>
          </rPr>
          <t>算定資料の「事業所概要_算定体制」シートの使用量(G15セル)を入力してください。</t>
        </r>
      </text>
    </comment>
    <comment ref="U42" authorId="0" shapeId="0" xr:uid="{DABAEA71-E8CB-4699-BE16-283872B06E65}">
      <text>
        <r>
          <rPr>
            <b/>
            <sz val="9"/>
            <color indexed="81"/>
            <rFont val="ＭＳ Ｐ明朝"/>
            <family val="1"/>
            <charset val="128"/>
          </rPr>
          <t>算定資料の「事業所概要_算定体制」シートの使用量(G15セル)を入力してください。</t>
        </r>
      </text>
    </comment>
    <comment ref="Y42" authorId="0" shapeId="0" xr:uid="{FD3C69E9-F71B-4A15-8FFB-B607807322D4}">
      <text>
        <r>
          <rPr>
            <b/>
            <sz val="9"/>
            <color indexed="81"/>
            <rFont val="ＭＳ Ｐ明朝"/>
            <family val="1"/>
            <charset val="128"/>
          </rPr>
          <t>算定資料の「事業所概要_算定体制」シートの使用量(G15セル)を入力してください。</t>
        </r>
      </text>
    </comment>
    <comment ref="AC42" authorId="0" shapeId="0" xr:uid="{5E081791-A66D-49D4-8192-8883DF6DFF21}">
      <text>
        <r>
          <rPr>
            <b/>
            <sz val="9"/>
            <color indexed="81"/>
            <rFont val="ＭＳ Ｐ明朝"/>
            <family val="1"/>
            <charset val="128"/>
          </rPr>
          <t>算定資料の「事業所概要_算定体制」シートの使用量(G15セル)を入力してください。</t>
        </r>
      </text>
    </comment>
    <comment ref="AG42" authorId="0" shapeId="0" xr:uid="{AD311596-6076-46AB-B880-1872F24BF42F}">
      <text>
        <r>
          <rPr>
            <b/>
            <sz val="9"/>
            <color indexed="81"/>
            <rFont val="ＭＳ Ｐ明朝"/>
            <family val="1"/>
            <charset val="128"/>
          </rPr>
          <t>算定資料の「事業所概要_算定体制」シートの使用量(G15セル)を入力してください。</t>
        </r>
      </text>
    </comment>
    <comment ref="Q43" authorId="0" shapeId="0" xr:uid="{DF8DC39E-E1DE-4EDB-A5FC-388983A0FBCC}">
      <text>
        <r>
          <rPr>
            <b/>
            <sz val="9"/>
            <color indexed="81"/>
            <rFont val="ＭＳ Ｐ明朝"/>
            <family val="1"/>
            <charset val="128"/>
          </rPr>
          <t>算定資料の「事業所概要_算定体制」シートの使用量(G16セル)を入力してください。</t>
        </r>
      </text>
    </comment>
    <comment ref="U43" authorId="0" shapeId="0" xr:uid="{A8C9478A-E9B9-412F-9150-B6715273FE0A}">
      <text>
        <r>
          <rPr>
            <b/>
            <sz val="9"/>
            <color indexed="81"/>
            <rFont val="ＭＳ Ｐ明朝"/>
            <family val="1"/>
            <charset val="128"/>
          </rPr>
          <t>算定資料の「事業所概要_算定体制」シートの使用量(G16セル)を入力してください。</t>
        </r>
      </text>
    </comment>
    <comment ref="Y43" authorId="0" shapeId="0" xr:uid="{C33F2441-3F25-4F1A-B2A9-15C0F2657ABF}">
      <text>
        <r>
          <rPr>
            <b/>
            <sz val="9"/>
            <color indexed="81"/>
            <rFont val="ＭＳ Ｐ明朝"/>
            <family val="1"/>
            <charset val="128"/>
          </rPr>
          <t>算定資料の「事業所概要_算定体制」シートの使用量(G16セル)を入力してください。</t>
        </r>
      </text>
    </comment>
    <comment ref="AC43" authorId="0" shapeId="0" xr:uid="{622C7ADE-4BDA-4C8A-B28F-0F7CC203E6CC}">
      <text>
        <r>
          <rPr>
            <b/>
            <sz val="9"/>
            <color indexed="81"/>
            <rFont val="ＭＳ Ｐ明朝"/>
            <family val="1"/>
            <charset val="128"/>
          </rPr>
          <t>算定資料の「事業所概要_算定体制」シートの使用量(G16セル)を入力してください。</t>
        </r>
      </text>
    </comment>
    <comment ref="AG43" authorId="0" shapeId="0" xr:uid="{A5DE88C1-9693-48A5-8018-DE9F5E243536}">
      <text>
        <r>
          <rPr>
            <b/>
            <sz val="9"/>
            <color indexed="81"/>
            <rFont val="ＭＳ Ｐ明朝"/>
            <family val="1"/>
            <charset val="128"/>
          </rPr>
          <t>算定資料の「事業所概要_算定体制」シートの使用量(G16セル)を入力してください。</t>
        </r>
      </text>
    </comment>
    <comment ref="Q50" authorId="0" shapeId="0" xr:uid="{0C8EEFAA-ED24-41CF-B71F-7E71C73D11E8}">
      <text>
        <r>
          <rPr>
            <b/>
            <sz val="9"/>
            <color indexed="81"/>
            <rFont val="ＭＳ Ｐ明朝"/>
            <family val="1"/>
            <charset val="128"/>
          </rPr>
          <t>算定資料の「事業所概要_算定体制」シートの排出量(G17セル)を入力してください。</t>
        </r>
      </text>
    </comment>
    <comment ref="U50" authorId="0" shapeId="0" xr:uid="{458EF8A0-685C-4FAF-9AC1-6C5401DD4737}">
      <text>
        <r>
          <rPr>
            <b/>
            <sz val="9"/>
            <color indexed="81"/>
            <rFont val="ＭＳ Ｐ明朝"/>
            <family val="1"/>
            <charset val="128"/>
          </rPr>
          <t>算定資料の「事業所概要_算定体制」シートの排出量(G17セル)を入力してください。</t>
        </r>
      </text>
    </comment>
    <comment ref="Y50" authorId="0" shapeId="0" xr:uid="{D2AC84AC-579C-4307-BFAE-F5EF45662F80}">
      <text>
        <r>
          <rPr>
            <b/>
            <sz val="9"/>
            <color indexed="81"/>
            <rFont val="ＭＳ Ｐ明朝"/>
            <family val="1"/>
            <charset val="128"/>
          </rPr>
          <t>算定資料の「事業所概要_算定体制」シートの排出量(G17セル)を入力してください。</t>
        </r>
      </text>
    </comment>
    <comment ref="AC50" authorId="0" shapeId="0" xr:uid="{19BD95FE-EBC1-4C65-AB5F-404F67A02C8A}">
      <text>
        <r>
          <rPr>
            <b/>
            <sz val="9"/>
            <color indexed="81"/>
            <rFont val="ＭＳ Ｐ明朝"/>
            <family val="1"/>
            <charset val="128"/>
          </rPr>
          <t>算定資料の「事業所概要_算定体制」シートの排出量(G17セル)を入力してください。</t>
        </r>
      </text>
    </comment>
    <comment ref="AG50" authorId="0" shapeId="0" xr:uid="{E8C78937-B763-4ACD-8DCD-6B8A725BFC0E}">
      <text>
        <r>
          <rPr>
            <b/>
            <sz val="9"/>
            <color indexed="81"/>
            <rFont val="ＭＳ Ｐ明朝"/>
            <family val="1"/>
            <charset val="128"/>
          </rPr>
          <t>算定資料の「事業所概要_算定体制」シートの排出量(G17セル)を入力してください。</t>
        </r>
      </text>
    </comment>
    <comment ref="Q52" authorId="0" shapeId="0" xr:uid="{9A042ED4-F626-4FE1-96D6-046783422286}">
      <text>
        <r>
          <rPr>
            <b/>
            <sz val="9"/>
            <color indexed="81"/>
            <rFont val="ＭＳ Ｐ明朝"/>
            <family val="1"/>
            <charset val="128"/>
          </rPr>
          <t>算定資料の「その他ガス」シートK列の各排出量を入力してください。</t>
        </r>
      </text>
    </comment>
    <comment ref="U52" authorId="0" shapeId="0" xr:uid="{C61CBEA1-6090-4A0C-86F6-23CE8555E8D7}">
      <text>
        <r>
          <rPr>
            <b/>
            <sz val="9"/>
            <color indexed="81"/>
            <rFont val="ＭＳ Ｐ明朝"/>
            <family val="1"/>
            <charset val="128"/>
          </rPr>
          <t>算定資料の「その他ガス」シートK列の各排出量を入力してください。</t>
        </r>
      </text>
    </comment>
    <comment ref="Y52" authorId="0" shapeId="0" xr:uid="{B6D8B748-EE82-4E40-908B-9A59D1362639}">
      <text>
        <r>
          <rPr>
            <b/>
            <sz val="9"/>
            <color indexed="81"/>
            <rFont val="ＭＳ Ｐ明朝"/>
            <family val="1"/>
            <charset val="128"/>
          </rPr>
          <t>算定資料の「その他ガス」シートK列の各排出量を入力してください。</t>
        </r>
      </text>
    </comment>
    <comment ref="AC52" authorId="0" shapeId="0" xr:uid="{0CCCA80E-14F9-4017-ABFA-342F93CFE651}">
      <text>
        <r>
          <rPr>
            <b/>
            <sz val="9"/>
            <color indexed="81"/>
            <rFont val="ＭＳ Ｐ明朝"/>
            <family val="1"/>
            <charset val="128"/>
          </rPr>
          <t>算定資料の「その他ガス」シートK列の各排出量を入力してください。</t>
        </r>
      </text>
    </comment>
    <comment ref="AG52" authorId="0" shapeId="0" xr:uid="{F5F4B236-FF65-48FD-B6DD-754DC366CD92}">
      <text>
        <r>
          <rPr>
            <b/>
            <sz val="9"/>
            <color indexed="81"/>
            <rFont val="ＭＳ Ｐ明朝"/>
            <family val="1"/>
            <charset val="128"/>
          </rPr>
          <t>算定資料の「その他ガス」シートK列の各排出量を入力してください。</t>
        </r>
      </text>
    </comment>
    <comment ref="Q53" authorId="0" shapeId="0" xr:uid="{8AC504BB-CD7B-4530-B934-00C6C96502CA}">
      <text>
        <r>
          <rPr>
            <b/>
            <sz val="9"/>
            <color indexed="81"/>
            <rFont val="ＭＳ Ｐ明朝"/>
            <family val="1"/>
            <charset val="128"/>
          </rPr>
          <t>算定資料の「その他ガス」シートK列の各排出量を入力してください。</t>
        </r>
      </text>
    </comment>
    <comment ref="U53" authorId="0" shapeId="0" xr:uid="{E9553186-698C-4FFE-B8FF-D0E16D3A2383}">
      <text>
        <r>
          <rPr>
            <b/>
            <sz val="9"/>
            <color indexed="81"/>
            <rFont val="ＭＳ Ｐ明朝"/>
            <family val="1"/>
            <charset val="128"/>
          </rPr>
          <t>算定資料の「その他ガス」シートK列の各排出量を入力してください。</t>
        </r>
      </text>
    </comment>
    <comment ref="Y53" authorId="0" shapeId="0" xr:uid="{863A0EA8-B4BC-47B7-A3BD-FA936F4ABEA1}">
      <text>
        <r>
          <rPr>
            <b/>
            <sz val="9"/>
            <color indexed="81"/>
            <rFont val="ＭＳ Ｐ明朝"/>
            <family val="1"/>
            <charset val="128"/>
          </rPr>
          <t>算定資料の「その他ガス」シートK列の各排出量を入力してください。</t>
        </r>
      </text>
    </comment>
    <comment ref="AC53" authorId="0" shapeId="0" xr:uid="{533C7CAD-71BA-44CE-8591-B26CDAAB035C}">
      <text>
        <r>
          <rPr>
            <b/>
            <sz val="9"/>
            <color indexed="81"/>
            <rFont val="ＭＳ Ｐ明朝"/>
            <family val="1"/>
            <charset val="128"/>
          </rPr>
          <t>算定資料の「その他ガス」シートK列の各排出量を入力してください。</t>
        </r>
      </text>
    </comment>
    <comment ref="AG53" authorId="0" shapeId="0" xr:uid="{293E6BEA-7835-4FA3-A38C-1A5A28840082}">
      <text>
        <r>
          <rPr>
            <b/>
            <sz val="9"/>
            <color indexed="81"/>
            <rFont val="ＭＳ Ｐ明朝"/>
            <family val="1"/>
            <charset val="128"/>
          </rPr>
          <t>算定資料の「その他ガス」シートK列の各排出量を入力してください。</t>
        </r>
      </text>
    </comment>
    <comment ref="Q54" authorId="0" shapeId="0" xr:uid="{1A4B3851-6339-4EFF-A9A5-42565AA92394}">
      <text>
        <r>
          <rPr>
            <b/>
            <sz val="9"/>
            <color indexed="81"/>
            <rFont val="ＭＳ Ｐ明朝"/>
            <family val="1"/>
            <charset val="128"/>
          </rPr>
          <t>算定資料の「その他ガス」シートK列の各排出量を入力してください。</t>
        </r>
      </text>
    </comment>
    <comment ref="U54" authorId="0" shapeId="0" xr:uid="{41D06854-5405-4D16-BD5A-94E607B1A0EB}">
      <text>
        <r>
          <rPr>
            <b/>
            <sz val="9"/>
            <color indexed="81"/>
            <rFont val="ＭＳ Ｐ明朝"/>
            <family val="1"/>
            <charset val="128"/>
          </rPr>
          <t>算定資料の「その他ガス」シートK列の各排出量を入力してください。</t>
        </r>
      </text>
    </comment>
    <comment ref="Y54" authorId="0" shapeId="0" xr:uid="{4EBD5080-2F8C-410B-9D70-512765135D0D}">
      <text>
        <r>
          <rPr>
            <b/>
            <sz val="9"/>
            <color indexed="81"/>
            <rFont val="ＭＳ Ｐ明朝"/>
            <family val="1"/>
            <charset val="128"/>
          </rPr>
          <t>算定資料の「その他ガス」シートK列の各排出量を入力してください。</t>
        </r>
      </text>
    </comment>
    <comment ref="AC54" authorId="0" shapeId="0" xr:uid="{BD105068-0471-4FF6-852D-0682ED6BC418}">
      <text>
        <r>
          <rPr>
            <b/>
            <sz val="9"/>
            <color indexed="81"/>
            <rFont val="ＭＳ Ｐ明朝"/>
            <family val="1"/>
            <charset val="128"/>
          </rPr>
          <t>算定資料の「その他ガス」シートK列の各排出量を入力してください。</t>
        </r>
      </text>
    </comment>
    <comment ref="AG54" authorId="0" shapeId="0" xr:uid="{4ACD51C2-57A9-4A6F-A915-AC8F2A49699C}">
      <text>
        <r>
          <rPr>
            <b/>
            <sz val="9"/>
            <color indexed="81"/>
            <rFont val="ＭＳ Ｐ明朝"/>
            <family val="1"/>
            <charset val="128"/>
          </rPr>
          <t>算定資料の「その他ガス」シートK列の各排出量を入力してください。</t>
        </r>
      </text>
    </comment>
    <comment ref="Q55" authorId="0" shapeId="0" xr:uid="{3EAECC13-F81C-45AB-A0F9-A9B35196D276}">
      <text>
        <r>
          <rPr>
            <b/>
            <sz val="9"/>
            <color indexed="81"/>
            <rFont val="ＭＳ Ｐ明朝"/>
            <family val="1"/>
            <charset val="128"/>
          </rPr>
          <t>算定資料の「その他ガス」シートK列の各排出量を入力してください。</t>
        </r>
      </text>
    </comment>
    <comment ref="U55" authorId="0" shapeId="0" xr:uid="{56155ADE-6173-4A33-A40C-A83A83276FC9}">
      <text>
        <r>
          <rPr>
            <b/>
            <sz val="9"/>
            <color indexed="81"/>
            <rFont val="ＭＳ Ｐ明朝"/>
            <family val="1"/>
            <charset val="128"/>
          </rPr>
          <t>算定資料の「その他ガス」シートK列の各排出量を入力してください。</t>
        </r>
      </text>
    </comment>
    <comment ref="Y55" authorId="0" shapeId="0" xr:uid="{4472EA2E-007F-4F16-A8A0-5ABEFE061D43}">
      <text>
        <r>
          <rPr>
            <b/>
            <sz val="9"/>
            <color indexed="81"/>
            <rFont val="ＭＳ Ｐ明朝"/>
            <family val="1"/>
            <charset val="128"/>
          </rPr>
          <t>算定資料の「その他ガス」シートK列の各排出量を入力してください。</t>
        </r>
      </text>
    </comment>
    <comment ref="AC55" authorId="0" shapeId="0" xr:uid="{7D98D0A9-7B9A-4374-9EE9-3A3863A9B10F}">
      <text>
        <r>
          <rPr>
            <b/>
            <sz val="9"/>
            <color indexed="81"/>
            <rFont val="ＭＳ Ｐ明朝"/>
            <family val="1"/>
            <charset val="128"/>
          </rPr>
          <t>算定資料の「その他ガス」シートK列の各排出量を入力してください。</t>
        </r>
      </text>
    </comment>
    <comment ref="AG55" authorId="0" shapeId="0" xr:uid="{4D785A6C-B921-4244-A9B3-56D1EB69C3CD}">
      <text>
        <r>
          <rPr>
            <b/>
            <sz val="9"/>
            <color indexed="81"/>
            <rFont val="ＭＳ Ｐ明朝"/>
            <family val="1"/>
            <charset val="128"/>
          </rPr>
          <t>算定資料の「その他ガス」シートK列の各排出量を入力してください。</t>
        </r>
      </text>
    </comment>
    <comment ref="Q56" authorId="0" shapeId="0" xr:uid="{DC9A75CB-8797-4CE7-BD89-3E5739EACB6D}">
      <text>
        <r>
          <rPr>
            <b/>
            <sz val="9"/>
            <color indexed="81"/>
            <rFont val="ＭＳ Ｐ明朝"/>
            <family val="1"/>
            <charset val="128"/>
          </rPr>
          <t>算定資料の「その他ガス」シートK列の各排出量を入力してください。</t>
        </r>
      </text>
    </comment>
    <comment ref="U56" authorId="0" shapeId="0" xr:uid="{CF9BB7A6-2795-4A05-81CB-E18EA0BEEFB2}">
      <text>
        <r>
          <rPr>
            <b/>
            <sz val="9"/>
            <color indexed="81"/>
            <rFont val="ＭＳ Ｐ明朝"/>
            <family val="1"/>
            <charset val="128"/>
          </rPr>
          <t>算定資料の「その他ガス」シートK列の各排出量を入力してください。</t>
        </r>
      </text>
    </comment>
    <comment ref="Y56" authorId="0" shapeId="0" xr:uid="{AF0E796A-3EEA-4B9F-8845-51BF2D7C0050}">
      <text>
        <r>
          <rPr>
            <b/>
            <sz val="9"/>
            <color indexed="81"/>
            <rFont val="ＭＳ Ｐ明朝"/>
            <family val="1"/>
            <charset val="128"/>
          </rPr>
          <t>算定資料の「その他ガス」シートK列の各排出量を入力してください。</t>
        </r>
      </text>
    </comment>
    <comment ref="AC56" authorId="0" shapeId="0" xr:uid="{5D58A143-ED61-473A-AE3D-E96EAA2B1AA5}">
      <text>
        <r>
          <rPr>
            <b/>
            <sz val="9"/>
            <color indexed="81"/>
            <rFont val="ＭＳ Ｐ明朝"/>
            <family val="1"/>
            <charset val="128"/>
          </rPr>
          <t>算定資料の「その他ガス」シートK列の各排出量を入力してください。</t>
        </r>
      </text>
    </comment>
    <comment ref="AG56" authorId="0" shapeId="0" xr:uid="{FCF6FB09-D2F6-44DA-8429-A76958331B16}">
      <text>
        <r>
          <rPr>
            <b/>
            <sz val="9"/>
            <color indexed="81"/>
            <rFont val="ＭＳ Ｐ明朝"/>
            <family val="1"/>
            <charset val="128"/>
          </rPr>
          <t>算定資料の「その他ガス」シートK列の各排出量を入力してください。</t>
        </r>
      </text>
    </comment>
    <comment ref="Q57" authorId="0" shapeId="0" xr:uid="{7D68C9DE-C678-4688-9535-24270D1EF2CF}">
      <text>
        <r>
          <rPr>
            <b/>
            <sz val="9"/>
            <color indexed="81"/>
            <rFont val="ＭＳ Ｐ明朝"/>
            <family val="1"/>
            <charset val="128"/>
          </rPr>
          <t>算定資料の「その他ガス」シートK列の各排出量を入力してください。</t>
        </r>
      </text>
    </comment>
    <comment ref="U57" authorId="0" shapeId="0" xr:uid="{07ECF39B-E169-447B-AFBC-992EFA4DFBB0}">
      <text>
        <r>
          <rPr>
            <b/>
            <sz val="9"/>
            <color indexed="81"/>
            <rFont val="ＭＳ Ｐ明朝"/>
            <family val="1"/>
            <charset val="128"/>
          </rPr>
          <t>算定資料の「その他ガス」シートK列の各排出量を入力してください。</t>
        </r>
      </text>
    </comment>
    <comment ref="Y57" authorId="0" shapeId="0" xr:uid="{05EBC9D9-1BE0-465D-A313-C41E2DCA0266}">
      <text>
        <r>
          <rPr>
            <b/>
            <sz val="9"/>
            <color indexed="81"/>
            <rFont val="ＭＳ Ｐ明朝"/>
            <family val="1"/>
            <charset val="128"/>
          </rPr>
          <t>算定資料の「その他ガス」シートK列の各排出量を入力してください。</t>
        </r>
      </text>
    </comment>
    <comment ref="AC57" authorId="0" shapeId="0" xr:uid="{DF02CDE3-FEA0-4BFA-B0E4-B8355FA1B131}">
      <text>
        <r>
          <rPr>
            <b/>
            <sz val="9"/>
            <color indexed="81"/>
            <rFont val="ＭＳ Ｐ明朝"/>
            <family val="1"/>
            <charset val="128"/>
          </rPr>
          <t>算定資料の「その他ガス」シートK列の各排出量を入力してください。</t>
        </r>
      </text>
    </comment>
    <comment ref="AG57" authorId="0" shapeId="0" xr:uid="{D37AA458-EC6B-4F4F-ADAD-632F2A798EBF}">
      <text>
        <r>
          <rPr>
            <b/>
            <sz val="9"/>
            <color indexed="81"/>
            <rFont val="ＭＳ Ｐ明朝"/>
            <family val="1"/>
            <charset val="128"/>
          </rPr>
          <t>算定資料の「その他ガス」シートK列の各排出量を入力してください。</t>
        </r>
      </text>
    </comment>
    <comment ref="Q58" authorId="0" shapeId="0" xr:uid="{61CFC8EC-EA9D-4AFF-BB0A-0E5962D639DD}">
      <text>
        <r>
          <rPr>
            <b/>
            <sz val="9"/>
            <color indexed="81"/>
            <rFont val="ＭＳ Ｐ明朝"/>
            <family val="1"/>
            <charset val="128"/>
          </rPr>
          <t>算定資料の「その他ガス」シートK列の各排出量を入力してください。</t>
        </r>
      </text>
    </comment>
    <comment ref="U58" authorId="0" shapeId="0" xr:uid="{06795234-3E72-4614-AD88-BC05C5455EA6}">
      <text>
        <r>
          <rPr>
            <b/>
            <sz val="9"/>
            <color indexed="81"/>
            <rFont val="ＭＳ Ｐ明朝"/>
            <family val="1"/>
            <charset val="128"/>
          </rPr>
          <t>算定資料の「その他ガス」シートK列の各排出量を入力してください。</t>
        </r>
      </text>
    </comment>
    <comment ref="Y58" authorId="0" shapeId="0" xr:uid="{9A6E155C-8134-4E39-8F99-CB94CAF176FA}">
      <text>
        <r>
          <rPr>
            <b/>
            <sz val="9"/>
            <color indexed="81"/>
            <rFont val="ＭＳ Ｐ明朝"/>
            <family val="1"/>
            <charset val="128"/>
          </rPr>
          <t>算定資料の「その他ガス」シートK列の各排出量を入力してください。</t>
        </r>
      </text>
    </comment>
    <comment ref="AC58" authorId="0" shapeId="0" xr:uid="{48625CEB-0624-47B9-9B24-98E4D0099DE1}">
      <text>
        <r>
          <rPr>
            <b/>
            <sz val="9"/>
            <color indexed="81"/>
            <rFont val="ＭＳ Ｐ明朝"/>
            <family val="1"/>
            <charset val="128"/>
          </rPr>
          <t>算定資料の「その他ガス」シートK列の各排出量を入力してください。</t>
        </r>
      </text>
    </comment>
    <comment ref="AG58" authorId="0" shapeId="0" xr:uid="{10D1FB5E-9212-435A-8E16-E057880F6B86}">
      <text>
        <r>
          <rPr>
            <b/>
            <sz val="9"/>
            <color indexed="81"/>
            <rFont val="ＭＳ Ｐ明朝"/>
            <family val="1"/>
            <charset val="128"/>
          </rPr>
          <t>算定資料の「その他ガス」シートK列の各排出量を入力してください。</t>
        </r>
      </text>
    </comment>
    <comment ref="D69" authorId="0" shapeId="0" xr:uid="{B236D1F4-75A7-4C77-B838-074B7FE04F58}">
      <text>
        <r>
          <rPr>
            <b/>
            <sz val="9"/>
            <color indexed="81"/>
            <rFont val="ＭＳ Ｐ明朝"/>
            <family val="1"/>
            <charset val="128"/>
          </rPr>
          <t>CO2排出量に影響を及ぼす指標を設定してください。</t>
        </r>
      </text>
    </comment>
    <comment ref="M69" authorId="0" shapeId="0" xr:uid="{57BC12FE-53AF-4022-B137-59E9495DF9C2}">
      <text>
        <r>
          <rPr>
            <b/>
            <sz val="9"/>
            <color indexed="81"/>
            <rFont val="ＭＳ Ｐ明朝"/>
            <family val="1"/>
            <charset val="128"/>
          </rPr>
          <t>左の指標の単位を入力してください。</t>
        </r>
      </text>
    </comment>
    <comment ref="P124" authorId="0" shapeId="0" xr:uid="{CF634B71-3A20-41C8-8FCE-391F0BABA3A5}">
      <text>
        <r>
          <rPr>
            <b/>
            <sz val="9"/>
            <color indexed="81"/>
            <rFont val="ＭＳ Ｐ明朝"/>
            <family val="1"/>
            <charset val="128"/>
          </rPr>
          <t>第４計画期間開始時の基準排出量を入力してください。</t>
        </r>
      </text>
    </comment>
    <comment ref="L129" authorId="0" shapeId="0" xr:uid="{588233D5-C8F1-4148-A728-7D567A524EEC}">
      <text>
        <r>
          <rPr>
            <b/>
            <sz val="9"/>
            <color indexed="81"/>
            <rFont val="MS P ゴシック"/>
            <family val="3"/>
            <charset val="128"/>
          </rPr>
          <t>半角数字で入力してください。</t>
        </r>
      </text>
    </comment>
    <comment ref="L130" authorId="0" shapeId="0" xr:uid="{398A1FAC-7F27-43E6-8B9C-17E26FFEE0A5}">
      <text>
        <r>
          <rPr>
            <b/>
            <sz val="9"/>
            <color indexed="81"/>
            <rFont val="MS P ゴシック"/>
            <family val="3"/>
            <charset val="128"/>
          </rPr>
          <t>半角数字で入力してください。</t>
        </r>
      </text>
    </comment>
    <comment ref="L131" authorId="0" shapeId="0" xr:uid="{1FDA94C3-68E2-4B93-ADD3-31616F4F58DA}">
      <text>
        <r>
          <rPr>
            <b/>
            <sz val="9"/>
            <color indexed="81"/>
            <rFont val="MS P ゴシック"/>
            <family val="3"/>
            <charset val="128"/>
          </rPr>
          <t>半角数字で入力してください。</t>
        </r>
      </text>
    </comment>
    <comment ref="L132" authorId="0" shapeId="0" xr:uid="{C11749FD-4FB6-4117-B247-3B26BA3CF91C}">
      <text>
        <r>
          <rPr>
            <b/>
            <sz val="9"/>
            <color indexed="81"/>
            <rFont val="MS P ゴシック"/>
            <family val="3"/>
            <charset val="128"/>
          </rPr>
          <t>半角数字で入力してください。</t>
        </r>
      </text>
    </comment>
    <comment ref="L133" authorId="0" shapeId="0" xr:uid="{A6354929-F20B-4617-8487-13B47A3C2152}">
      <text>
        <r>
          <rPr>
            <b/>
            <sz val="9"/>
            <color indexed="81"/>
            <rFont val="MS P ゴシック"/>
            <family val="3"/>
            <charset val="128"/>
          </rPr>
          <t>半角数字で入力してください。</t>
        </r>
      </text>
    </comment>
    <comment ref="L165" authorId="0" shapeId="0" xr:uid="{A1B93134-414E-46B7-9A10-D45ACF84D4C5}">
      <text>
        <r>
          <rPr>
            <b/>
            <sz val="9"/>
            <color indexed="81"/>
            <rFont val="ＭＳ Ｐ明朝"/>
            <family val="1"/>
            <charset val="128"/>
          </rPr>
          <t>「業務部門」は11から18番台、「産業部門」は31から49番台から選択してください。</t>
        </r>
      </text>
    </comment>
    <comment ref="AH165" authorId="0" shapeId="0" xr:uid="{812C603A-6238-49C4-997A-46727ED8F9EE}">
      <text>
        <r>
          <rPr>
            <b/>
            <sz val="9"/>
            <color indexed="81"/>
            <rFont val="ＭＳ Ｐ明朝"/>
            <family val="1"/>
            <charset val="128"/>
          </rPr>
          <t>半角数字で入力してください。</t>
        </r>
      </text>
    </comment>
    <comment ref="L166" authorId="0" shapeId="0" xr:uid="{FCE2E319-823E-491F-904B-22C0705FBDA2}">
      <text>
        <r>
          <rPr>
            <b/>
            <sz val="9"/>
            <color indexed="81"/>
            <rFont val="ＭＳ Ｐ明朝"/>
            <family val="1"/>
            <charset val="128"/>
          </rPr>
          <t>「業務部門」は11から18番台、「産業部門」は31から49番台から選択してください。</t>
        </r>
      </text>
    </comment>
    <comment ref="AH166" authorId="0" shapeId="0" xr:uid="{09BF3846-8289-496E-87DC-55D0D99C6BFC}">
      <text>
        <r>
          <rPr>
            <b/>
            <sz val="9"/>
            <color indexed="81"/>
            <rFont val="ＭＳ Ｐ明朝"/>
            <family val="1"/>
            <charset val="128"/>
          </rPr>
          <t>半角数字で入力してください。</t>
        </r>
      </text>
    </comment>
    <comment ref="L167" authorId="0" shapeId="0" xr:uid="{3AAF45BA-533A-4EF9-BC37-8C8E68CE0A1C}">
      <text>
        <r>
          <rPr>
            <b/>
            <sz val="9"/>
            <color indexed="81"/>
            <rFont val="ＭＳ Ｐ明朝"/>
            <family val="1"/>
            <charset val="128"/>
          </rPr>
          <t>「業務部門」は11から18番台、「産業部門」は31から49番台から選択してください。</t>
        </r>
      </text>
    </comment>
    <comment ref="AH167" authorId="0" shapeId="0" xr:uid="{8768830E-908E-4D89-953F-535453DDD36C}">
      <text>
        <r>
          <rPr>
            <b/>
            <sz val="9"/>
            <color indexed="81"/>
            <rFont val="ＭＳ Ｐ明朝"/>
            <family val="1"/>
            <charset val="128"/>
          </rPr>
          <t>半角数字で入力してください。</t>
        </r>
      </text>
    </comment>
    <comment ref="L168" authorId="0" shapeId="0" xr:uid="{2C13DAF5-9159-4D0D-9196-3676348FEFF2}">
      <text>
        <r>
          <rPr>
            <b/>
            <sz val="9"/>
            <color indexed="81"/>
            <rFont val="ＭＳ Ｐ明朝"/>
            <family val="1"/>
            <charset val="128"/>
          </rPr>
          <t>「業務部門」は11から18番台、「産業部門」は31から49番台から選択してください。</t>
        </r>
      </text>
    </comment>
    <comment ref="AH168" authorId="0" shapeId="0" xr:uid="{D9B87492-4B27-4D0C-90C4-AE747164EC7B}">
      <text>
        <r>
          <rPr>
            <b/>
            <sz val="9"/>
            <color indexed="81"/>
            <rFont val="ＭＳ Ｐ明朝"/>
            <family val="1"/>
            <charset val="128"/>
          </rPr>
          <t>半角数字で入力してください。</t>
        </r>
      </text>
    </comment>
    <comment ref="L169" authorId="0" shapeId="0" xr:uid="{62BD33EC-8343-45B3-8BB4-3480260D36BD}">
      <text>
        <r>
          <rPr>
            <b/>
            <sz val="9"/>
            <color indexed="81"/>
            <rFont val="ＭＳ Ｐ明朝"/>
            <family val="1"/>
            <charset val="128"/>
          </rPr>
          <t>「業務部門」は11から18番台、「産業部門」は31から49番台から選択してください。</t>
        </r>
      </text>
    </comment>
    <comment ref="AH169" authorId="0" shapeId="0" xr:uid="{41BD0057-51B5-4A72-8AB2-C1A91C3C86A8}">
      <text>
        <r>
          <rPr>
            <b/>
            <sz val="9"/>
            <color indexed="81"/>
            <rFont val="ＭＳ Ｐ明朝"/>
            <family val="1"/>
            <charset val="128"/>
          </rPr>
          <t>半角数字で入力してください。</t>
        </r>
      </text>
    </comment>
    <comment ref="L170" authorId="0" shapeId="0" xr:uid="{0DEEC340-C7AE-4D4F-A22A-7BFF61B9FAEA}">
      <text>
        <r>
          <rPr>
            <b/>
            <sz val="9"/>
            <color indexed="81"/>
            <rFont val="ＭＳ Ｐ明朝"/>
            <family val="1"/>
            <charset val="128"/>
          </rPr>
          <t>「業務部門」は11から18番台、「産業部門」は31から49番台から選択してください。</t>
        </r>
      </text>
    </comment>
    <comment ref="AH170" authorId="0" shapeId="0" xr:uid="{44A5F77C-ED86-4F60-8783-C413266A1188}">
      <text>
        <r>
          <rPr>
            <b/>
            <sz val="9"/>
            <color indexed="81"/>
            <rFont val="ＭＳ Ｐ明朝"/>
            <family val="1"/>
            <charset val="128"/>
          </rPr>
          <t>半角数字で入力してください。</t>
        </r>
      </text>
    </comment>
    <comment ref="L171" authorId="0" shapeId="0" xr:uid="{220D82C6-32B9-4CC6-9954-8C52246354F6}">
      <text>
        <r>
          <rPr>
            <b/>
            <sz val="9"/>
            <color indexed="81"/>
            <rFont val="ＭＳ Ｐ明朝"/>
            <family val="1"/>
            <charset val="128"/>
          </rPr>
          <t>「業務部門」は11から18番台、「産業部門」は31から49番台から選択してください。</t>
        </r>
      </text>
    </comment>
    <comment ref="AH171" authorId="0" shapeId="0" xr:uid="{10F6F05B-B3B3-4F9D-A935-8290338C2532}">
      <text>
        <r>
          <rPr>
            <b/>
            <sz val="9"/>
            <color indexed="81"/>
            <rFont val="ＭＳ Ｐ明朝"/>
            <family val="1"/>
            <charset val="128"/>
          </rPr>
          <t>半角数字で入力してください。</t>
        </r>
      </text>
    </comment>
    <comment ref="L172" authorId="0" shapeId="0" xr:uid="{62B1180F-629C-4155-B332-7933036743D3}">
      <text>
        <r>
          <rPr>
            <b/>
            <sz val="9"/>
            <color indexed="81"/>
            <rFont val="ＭＳ Ｐ明朝"/>
            <family val="1"/>
            <charset val="128"/>
          </rPr>
          <t>「業務部門」は11から18番台、「産業部門」は31から49番台から選択してください。</t>
        </r>
      </text>
    </comment>
    <comment ref="AH172" authorId="0" shapeId="0" xr:uid="{1DB0FA89-BE8F-4534-8878-A47B4909E9D3}">
      <text>
        <r>
          <rPr>
            <b/>
            <sz val="9"/>
            <color indexed="81"/>
            <rFont val="ＭＳ Ｐ明朝"/>
            <family val="1"/>
            <charset val="128"/>
          </rPr>
          <t>半角数字で入力してください。</t>
        </r>
      </text>
    </comment>
    <comment ref="L173" authorId="0" shapeId="0" xr:uid="{E6235737-C0FA-4391-8BC8-E82319ECF2A5}">
      <text>
        <r>
          <rPr>
            <b/>
            <sz val="9"/>
            <color indexed="81"/>
            <rFont val="ＭＳ Ｐ明朝"/>
            <family val="1"/>
            <charset val="128"/>
          </rPr>
          <t>「業務部門」は11から18番台、「産業部門」は31から49番台から選択してください。</t>
        </r>
      </text>
    </comment>
    <comment ref="AH173" authorId="0" shapeId="0" xr:uid="{53925EFF-C678-441B-B519-DA12363E2557}">
      <text>
        <r>
          <rPr>
            <b/>
            <sz val="9"/>
            <color indexed="81"/>
            <rFont val="ＭＳ Ｐ明朝"/>
            <family val="1"/>
            <charset val="128"/>
          </rPr>
          <t>半角数字で入力してください。</t>
        </r>
      </text>
    </comment>
    <comment ref="L174" authorId="0" shapeId="0" xr:uid="{9FFD7CE5-4725-4C04-8F2C-11A5977DD924}">
      <text>
        <r>
          <rPr>
            <b/>
            <sz val="9"/>
            <color indexed="81"/>
            <rFont val="ＭＳ Ｐ明朝"/>
            <family val="1"/>
            <charset val="128"/>
          </rPr>
          <t>「業務部門」は11から18番台、「産業部門」は31から49番台から選択してください。</t>
        </r>
      </text>
    </comment>
    <comment ref="AH174" authorId="0" shapeId="0" xr:uid="{7FF72756-5D5C-4988-B55C-5FB659BB4C5C}">
      <text>
        <r>
          <rPr>
            <b/>
            <sz val="9"/>
            <color indexed="81"/>
            <rFont val="ＭＳ Ｐ明朝"/>
            <family val="1"/>
            <charset val="128"/>
          </rPr>
          <t>半角数字で入力してください。</t>
        </r>
      </text>
    </comment>
    <comment ref="L175" authorId="0" shapeId="0" xr:uid="{A85D779B-2B98-4A40-B35B-30D9BADE7574}">
      <text>
        <r>
          <rPr>
            <b/>
            <sz val="9"/>
            <color indexed="81"/>
            <rFont val="ＭＳ Ｐ明朝"/>
            <family val="1"/>
            <charset val="128"/>
          </rPr>
          <t>「業務部門」は11から18番台、「産業部門」は31から49番台から選択してください。</t>
        </r>
      </text>
    </comment>
    <comment ref="AH175" authorId="0" shapeId="0" xr:uid="{11397ABD-597B-4C90-978B-D0FDC30E02D6}">
      <text>
        <r>
          <rPr>
            <b/>
            <sz val="9"/>
            <color indexed="81"/>
            <rFont val="ＭＳ Ｐ明朝"/>
            <family val="1"/>
            <charset val="128"/>
          </rPr>
          <t>半角数字で入力してください。</t>
        </r>
      </text>
    </comment>
    <comment ref="L176" authorId="0" shapeId="0" xr:uid="{CAD12BFA-E2C6-46F2-AEB9-7722EA553945}">
      <text>
        <r>
          <rPr>
            <b/>
            <sz val="9"/>
            <color indexed="81"/>
            <rFont val="ＭＳ Ｐ明朝"/>
            <family val="1"/>
            <charset val="128"/>
          </rPr>
          <t>「業務部門」は11から18番台、「産業部門」は31から49番台から選択してください。</t>
        </r>
      </text>
    </comment>
    <comment ref="AH176" authorId="0" shapeId="0" xr:uid="{64E68DCD-05FE-4752-A4E2-C75866DE5F98}">
      <text>
        <r>
          <rPr>
            <b/>
            <sz val="9"/>
            <color indexed="81"/>
            <rFont val="ＭＳ Ｐ明朝"/>
            <family val="1"/>
            <charset val="128"/>
          </rPr>
          <t>半角数字で入力してください。</t>
        </r>
      </text>
    </comment>
    <comment ref="L177" authorId="0" shapeId="0" xr:uid="{13D63509-2A5E-4431-BD26-512D924555ED}">
      <text>
        <r>
          <rPr>
            <b/>
            <sz val="9"/>
            <color indexed="81"/>
            <rFont val="ＭＳ Ｐ明朝"/>
            <family val="1"/>
            <charset val="128"/>
          </rPr>
          <t>「業務部門」は11から18番台、「産業部門」は31から49番台から選択してください。</t>
        </r>
      </text>
    </comment>
    <comment ref="AH177" authorId="0" shapeId="0" xr:uid="{EFA69030-9E7A-4895-B69A-CB3FB02FED0A}">
      <text>
        <r>
          <rPr>
            <b/>
            <sz val="9"/>
            <color indexed="81"/>
            <rFont val="ＭＳ Ｐ明朝"/>
            <family val="1"/>
            <charset val="128"/>
          </rPr>
          <t>半角数字で入力してください。</t>
        </r>
      </text>
    </comment>
    <comment ref="L178" authorId="0" shapeId="0" xr:uid="{F8E19768-4B29-4E18-B2B2-C68C9BAD3E98}">
      <text>
        <r>
          <rPr>
            <b/>
            <sz val="9"/>
            <color indexed="81"/>
            <rFont val="ＭＳ Ｐ明朝"/>
            <family val="1"/>
            <charset val="128"/>
          </rPr>
          <t>「業務部門」は11から18番台、「産業部門」は31から49番台から選択してください。</t>
        </r>
      </text>
    </comment>
    <comment ref="AH178" authorId="0" shapeId="0" xr:uid="{2C242E01-8116-4066-A407-81DE0A12A3B0}">
      <text>
        <r>
          <rPr>
            <b/>
            <sz val="9"/>
            <color indexed="81"/>
            <rFont val="ＭＳ Ｐ明朝"/>
            <family val="1"/>
            <charset val="128"/>
          </rPr>
          <t>半角数字で入力してください。</t>
        </r>
      </text>
    </comment>
    <comment ref="L179" authorId="0" shapeId="0" xr:uid="{1DDE2254-7822-4D39-8CA7-E01C2CB645DF}">
      <text>
        <r>
          <rPr>
            <b/>
            <sz val="9"/>
            <color indexed="81"/>
            <rFont val="ＭＳ Ｐ明朝"/>
            <family val="1"/>
            <charset val="128"/>
          </rPr>
          <t>「業務部門」は11から18番台、「産業部門」は31から49番台から選択してください。</t>
        </r>
      </text>
    </comment>
    <comment ref="AH179" authorId="0" shapeId="0" xr:uid="{61C0C74F-BD0C-446C-BEC3-DD3D44DB0CF5}">
      <text>
        <r>
          <rPr>
            <b/>
            <sz val="9"/>
            <color indexed="81"/>
            <rFont val="ＭＳ Ｐ明朝"/>
            <family val="1"/>
            <charset val="128"/>
          </rPr>
          <t>半角数字で入力してください。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4E49285E-E330-4F04-9220-83C727E510F3}">
      <text>
        <r>
          <rPr>
            <b/>
            <sz val="9"/>
            <color indexed="81"/>
            <rFont val="ＭＳ Ｐ明朝"/>
            <family val="1"/>
            <charset val="128"/>
          </rPr>
          <t>事業所番号は半角数字６桁で入力してください。</t>
        </r>
      </text>
    </comment>
    <comment ref="E10" authorId="0" shapeId="0" xr:uid="{AC8F8919-4064-4E68-9066-D88B525E6C59}">
      <text>
        <r>
          <rPr>
            <b/>
            <sz val="9"/>
            <color indexed="81"/>
            <rFont val="ＭＳ Ｐ明朝"/>
            <family val="1"/>
            <charset val="128"/>
          </rPr>
          <t>事業所の種別を選択してください。</t>
        </r>
      </text>
    </comment>
    <comment ref="S14" authorId="0" shapeId="0" xr:uid="{E71824C7-EF8B-4470-B3DC-821609A2CB52}">
      <text>
        <r>
          <rPr>
            <b/>
            <sz val="9"/>
            <color indexed="81"/>
            <rFont val="MS P ゴシック"/>
            <family val="3"/>
            <charset val="128"/>
          </rPr>
          <t>「埼玉県」は入力しないでください。</t>
        </r>
      </text>
    </comment>
    <comment ref="O16" authorId="0" shapeId="0" xr:uid="{DFF8F64B-AD06-4183-BF8E-727471F3F829}">
      <text>
        <r>
          <rPr>
            <b/>
            <sz val="9"/>
            <color indexed="81"/>
            <rFont val="ＭＳ Ｐ明朝"/>
            <family val="1"/>
            <charset val="128"/>
          </rPr>
          <t>産業分類を選択してください。</t>
        </r>
      </text>
    </comment>
    <comment ref="Q42" authorId="0" shapeId="0" xr:uid="{D61396F4-5B42-455F-92B8-E6F72865BAD4}">
      <text>
        <r>
          <rPr>
            <b/>
            <sz val="9"/>
            <color indexed="81"/>
            <rFont val="ＭＳ Ｐ明朝"/>
            <family val="1"/>
            <charset val="128"/>
          </rPr>
          <t>算定資料の「事業所概要_算定体制」シートの使用量(G15セル)を入力してください。</t>
        </r>
      </text>
    </comment>
    <comment ref="U42" authorId="0" shapeId="0" xr:uid="{91666FC9-D00A-4B97-A564-77D8C85FCC45}">
      <text>
        <r>
          <rPr>
            <b/>
            <sz val="9"/>
            <color indexed="81"/>
            <rFont val="ＭＳ Ｐ明朝"/>
            <family val="1"/>
            <charset val="128"/>
          </rPr>
          <t>算定資料の「事業所概要_算定体制」シートの使用量(G15セル)を入力してください。</t>
        </r>
      </text>
    </comment>
    <comment ref="Y42" authorId="0" shapeId="0" xr:uid="{C5363843-AEEF-49FD-A371-840787A6ECDB}">
      <text>
        <r>
          <rPr>
            <b/>
            <sz val="9"/>
            <color indexed="81"/>
            <rFont val="ＭＳ Ｐ明朝"/>
            <family val="1"/>
            <charset val="128"/>
          </rPr>
          <t>算定資料の「事業所概要_算定体制」シートの使用量(G15セル)を入力してください。</t>
        </r>
      </text>
    </comment>
    <comment ref="AC42" authorId="0" shapeId="0" xr:uid="{62CE3EDC-FB21-482F-BF28-6924B4909C76}">
      <text>
        <r>
          <rPr>
            <b/>
            <sz val="9"/>
            <color indexed="81"/>
            <rFont val="ＭＳ Ｐ明朝"/>
            <family val="1"/>
            <charset val="128"/>
          </rPr>
          <t>算定資料の「事業所概要_算定体制」シートの使用量(G15セル)を入力してください。</t>
        </r>
      </text>
    </comment>
    <comment ref="AG42" authorId="0" shapeId="0" xr:uid="{AEF4586C-9691-4142-9AA9-8BCBC5FA4801}">
      <text>
        <r>
          <rPr>
            <b/>
            <sz val="9"/>
            <color indexed="81"/>
            <rFont val="ＭＳ Ｐ明朝"/>
            <family val="1"/>
            <charset val="128"/>
          </rPr>
          <t>算定資料の「事業所概要_算定体制」シートの使用量(G15セル)を入力してください。</t>
        </r>
      </text>
    </comment>
    <comment ref="Q43" authorId="0" shapeId="0" xr:uid="{33E684E8-8BE7-4EB4-A330-AB9FC738CA85}">
      <text>
        <r>
          <rPr>
            <b/>
            <sz val="9"/>
            <color indexed="81"/>
            <rFont val="ＭＳ Ｐ明朝"/>
            <family val="1"/>
            <charset val="128"/>
          </rPr>
          <t>算定資料の「事業所概要_算定体制」シートの使用量(G16セル)を入力してください。</t>
        </r>
      </text>
    </comment>
    <comment ref="U43" authorId="0" shapeId="0" xr:uid="{D4603BF4-FD3B-4CE9-B3D2-4B736B14AA7F}">
      <text>
        <r>
          <rPr>
            <b/>
            <sz val="9"/>
            <color indexed="81"/>
            <rFont val="ＭＳ Ｐ明朝"/>
            <family val="1"/>
            <charset val="128"/>
          </rPr>
          <t>算定資料の「事業所概要_算定体制」シートの使用量(G16セル)を入力してください。</t>
        </r>
      </text>
    </comment>
    <comment ref="Y43" authorId="0" shapeId="0" xr:uid="{1D05ADB2-0315-4349-BBA4-9E174B7003C8}">
      <text>
        <r>
          <rPr>
            <b/>
            <sz val="9"/>
            <color indexed="81"/>
            <rFont val="ＭＳ Ｐ明朝"/>
            <family val="1"/>
            <charset val="128"/>
          </rPr>
          <t>算定資料の「事業所概要_算定体制」シートの使用量(G16セル)を入力してください。</t>
        </r>
      </text>
    </comment>
    <comment ref="AC43" authorId="0" shapeId="0" xr:uid="{B40AAEF9-7925-4E19-9637-B0A298A35198}">
      <text>
        <r>
          <rPr>
            <b/>
            <sz val="9"/>
            <color indexed="81"/>
            <rFont val="ＭＳ Ｐ明朝"/>
            <family val="1"/>
            <charset val="128"/>
          </rPr>
          <t>算定資料の「事業所概要_算定体制」シートの使用量(G16セル)を入力してください。</t>
        </r>
      </text>
    </comment>
    <comment ref="AG43" authorId="0" shapeId="0" xr:uid="{32DC8F21-2876-48BA-B9EF-E8A87A3EB801}">
      <text>
        <r>
          <rPr>
            <b/>
            <sz val="9"/>
            <color indexed="81"/>
            <rFont val="ＭＳ Ｐ明朝"/>
            <family val="1"/>
            <charset val="128"/>
          </rPr>
          <t>算定資料の「事業所概要_算定体制」シートの使用量(G16セル)を入力してください。</t>
        </r>
      </text>
    </comment>
    <comment ref="Q50" authorId="0" shapeId="0" xr:uid="{FF103572-A5B3-479C-BF48-EC7043117516}">
      <text>
        <r>
          <rPr>
            <b/>
            <sz val="9"/>
            <color indexed="81"/>
            <rFont val="ＭＳ Ｐ明朝"/>
            <family val="1"/>
            <charset val="128"/>
          </rPr>
          <t>算定資料の「事業所概要_算定体制」シートの排出量(G17セル)を入力してください。</t>
        </r>
      </text>
    </comment>
    <comment ref="U50" authorId="0" shapeId="0" xr:uid="{9E516CCC-3518-4503-829C-808C190EF0FD}">
      <text>
        <r>
          <rPr>
            <b/>
            <sz val="9"/>
            <color indexed="81"/>
            <rFont val="ＭＳ Ｐ明朝"/>
            <family val="1"/>
            <charset val="128"/>
          </rPr>
          <t>算定資料の「事業所概要_算定体制」シートの排出量(G17セル)を入力してください。</t>
        </r>
      </text>
    </comment>
    <comment ref="Y50" authorId="0" shapeId="0" xr:uid="{B492A668-CECB-4C44-9477-DBB18D6D90D9}">
      <text>
        <r>
          <rPr>
            <b/>
            <sz val="9"/>
            <color indexed="81"/>
            <rFont val="ＭＳ Ｐ明朝"/>
            <family val="1"/>
            <charset val="128"/>
          </rPr>
          <t>算定資料の「事業所概要_算定体制」シートの排出量(G17セル)を入力してください。</t>
        </r>
      </text>
    </comment>
    <comment ref="AC50" authorId="0" shapeId="0" xr:uid="{6F7896EB-8735-4A20-8EC2-F4F3FF70D34B}">
      <text>
        <r>
          <rPr>
            <b/>
            <sz val="9"/>
            <color indexed="81"/>
            <rFont val="ＭＳ Ｐ明朝"/>
            <family val="1"/>
            <charset val="128"/>
          </rPr>
          <t>算定資料の「事業所概要_算定体制」シートの排出量(G17セル)を入力してください。</t>
        </r>
      </text>
    </comment>
    <comment ref="AG50" authorId="0" shapeId="0" xr:uid="{BDD84FBF-F443-47EA-BC22-44F07D54ADA6}">
      <text>
        <r>
          <rPr>
            <b/>
            <sz val="9"/>
            <color indexed="81"/>
            <rFont val="ＭＳ Ｐ明朝"/>
            <family val="1"/>
            <charset val="128"/>
          </rPr>
          <t>算定資料の「事業所概要_算定体制」シートの排出量(G17セル)を入力してください。</t>
        </r>
      </text>
    </comment>
    <comment ref="Q52" authorId="0" shapeId="0" xr:uid="{BA4B2CF6-ED2D-4A28-A28F-26819524DC10}">
      <text>
        <r>
          <rPr>
            <b/>
            <sz val="9"/>
            <color indexed="81"/>
            <rFont val="ＭＳ Ｐ明朝"/>
            <family val="1"/>
            <charset val="128"/>
          </rPr>
          <t>算定資料の「その他ガス」シートK列の各排出量を入力してください。</t>
        </r>
      </text>
    </comment>
    <comment ref="U52" authorId="0" shapeId="0" xr:uid="{07464A89-0725-47B6-AECE-3E2D32EE241C}">
      <text>
        <r>
          <rPr>
            <b/>
            <sz val="9"/>
            <color indexed="81"/>
            <rFont val="ＭＳ Ｐ明朝"/>
            <family val="1"/>
            <charset val="128"/>
          </rPr>
          <t>算定資料の「その他ガス」シートK列の各排出量を入力してください。</t>
        </r>
      </text>
    </comment>
    <comment ref="Y52" authorId="0" shapeId="0" xr:uid="{6C6F496E-9269-45F9-B06B-BCA51A9BF98B}">
      <text>
        <r>
          <rPr>
            <b/>
            <sz val="9"/>
            <color indexed="81"/>
            <rFont val="ＭＳ Ｐ明朝"/>
            <family val="1"/>
            <charset val="128"/>
          </rPr>
          <t>算定資料の「その他ガス」シートK列の各排出量を入力してください。</t>
        </r>
      </text>
    </comment>
    <comment ref="AC52" authorId="0" shapeId="0" xr:uid="{FF77EEE6-50DE-4354-A074-5F73CAEFBA5F}">
      <text>
        <r>
          <rPr>
            <b/>
            <sz val="9"/>
            <color indexed="81"/>
            <rFont val="ＭＳ Ｐ明朝"/>
            <family val="1"/>
            <charset val="128"/>
          </rPr>
          <t>算定資料の「その他ガス」シートK列の各排出量を入力してください。</t>
        </r>
      </text>
    </comment>
    <comment ref="AG52" authorId="0" shapeId="0" xr:uid="{D444192F-1254-4400-8E55-5C754C863D7C}">
      <text>
        <r>
          <rPr>
            <b/>
            <sz val="9"/>
            <color indexed="81"/>
            <rFont val="ＭＳ Ｐ明朝"/>
            <family val="1"/>
            <charset val="128"/>
          </rPr>
          <t>算定資料の「その他ガス」シートK列の各排出量を入力してください。</t>
        </r>
      </text>
    </comment>
    <comment ref="Q53" authorId="0" shapeId="0" xr:uid="{7F42483C-16BA-4357-980C-711CEF95D5E7}">
      <text>
        <r>
          <rPr>
            <b/>
            <sz val="9"/>
            <color indexed="81"/>
            <rFont val="ＭＳ Ｐ明朝"/>
            <family val="1"/>
            <charset val="128"/>
          </rPr>
          <t>算定資料の「その他ガス」シートK列の各排出量を入力してください。</t>
        </r>
      </text>
    </comment>
    <comment ref="U53" authorId="0" shapeId="0" xr:uid="{C60DCC92-78DC-4A4E-9A39-2500C1477902}">
      <text>
        <r>
          <rPr>
            <b/>
            <sz val="9"/>
            <color indexed="81"/>
            <rFont val="ＭＳ Ｐ明朝"/>
            <family val="1"/>
            <charset val="128"/>
          </rPr>
          <t>算定資料の「その他ガス」シートK列の各排出量を入力してください。</t>
        </r>
      </text>
    </comment>
    <comment ref="Y53" authorId="0" shapeId="0" xr:uid="{8725944D-8354-4D6F-B4C2-DC87E4824383}">
      <text>
        <r>
          <rPr>
            <b/>
            <sz val="9"/>
            <color indexed="81"/>
            <rFont val="ＭＳ Ｐ明朝"/>
            <family val="1"/>
            <charset val="128"/>
          </rPr>
          <t>算定資料の「その他ガス」シートK列の各排出量を入力してください。</t>
        </r>
      </text>
    </comment>
    <comment ref="AC53" authorId="0" shapeId="0" xr:uid="{01358994-DC60-4E83-B464-ADD221369574}">
      <text>
        <r>
          <rPr>
            <b/>
            <sz val="9"/>
            <color indexed="81"/>
            <rFont val="ＭＳ Ｐ明朝"/>
            <family val="1"/>
            <charset val="128"/>
          </rPr>
          <t>算定資料の「その他ガス」シートK列の各排出量を入力してください。</t>
        </r>
      </text>
    </comment>
    <comment ref="AG53" authorId="0" shapeId="0" xr:uid="{7E5BF37D-3504-4478-A577-7BCA3508A081}">
      <text>
        <r>
          <rPr>
            <b/>
            <sz val="9"/>
            <color indexed="81"/>
            <rFont val="ＭＳ Ｐ明朝"/>
            <family val="1"/>
            <charset val="128"/>
          </rPr>
          <t>算定資料の「その他ガス」シートK列の各排出量を入力してください。</t>
        </r>
      </text>
    </comment>
    <comment ref="Q54" authorId="0" shapeId="0" xr:uid="{1D4E2663-678F-4054-96F0-623B0DBA5681}">
      <text>
        <r>
          <rPr>
            <b/>
            <sz val="9"/>
            <color indexed="81"/>
            <rFont val="ＭＳ Ｐ明朝"/>
            <family val="1"/>
            <charset val="128"/>
          </rPr>
          <t>算定資料の「その他ガス」シートK列の各排出量を入力してください。</t>
        </r>
      </text>
    </comment>
    <comment ref="U54" authorId="0" shapeId="0" xr:uid="{8FD0BA12-B799-4F7F-9729-A54C908A71E5}">
      <text>
        <r>
          <rPr>
            <b/>
            <sz val="9"/>
            <color indexed="81"/>
            <rFont val="ＭＳ Ｐ明朝"/>
            <family val="1"/>
            <charset val="128"/>
          </rPr>
          <t>算定資料の「その他ガス」シートK列の各排出量を入力してください。</t>
        </r>
      </text>
    </comment>
    <comment ref="Y54" authorId="0" shapeId="0" xr:uid="{8D129554-515F-4366-AD4D-0842F2433013}">
      <text>
        <r>
          <rPr>
            <b/>
            <sz val="9"/>
            <color indexed="81"/>
            <rFont val="ＭＳ Ｐ明朝"/>
            <family val="1"/>
            <charset val="128"/>
          </rPr>
          <t>算定資料の「その他ガス」シートK列の各排出量を入力してください。</t>
        </r>
      </text>
    </comment>
    <comment ref="AC54" authorId="0" shapeId="0" xr:uid="{56B0C0EB-4B05-4C63-90FF-3BC898AAB45E}">
      <text>
        <r>
          <rPr>
            <b/>
            <sz val="9"/>
            <color indexed="81"/>
            <rFont val="ＭＳ Ｐ明朝"/>
            <family val="1"/>
            <charset val="128"/>
          </rPr>
          <t>算定資料の「その他ガス」シートK列の各排出量を入力してください。</t>
        </r>
      </text>
    </comment>
    <comment ref="AG54" authorId="0" shapeId="0" xr:uid="{C065FA90-B8AA-4FFF-A67E-C1ED22220083}">
      <text>
        <r>
          <rPr>
            <b/>
            <sz val="9"/>
            <color indexed="81"/>
            <rFont val="ＭＳ Ｐ明朝"/>
            <family val="1"/>
            <charset val="128"/>
          </rPr>
          <t>算定資料の「その他ガス」シートK列の各排出量を入力してください。</t>
        </r>
      </text>
    </comment>
    <comment ref="Q55" authorId="0" shapeId="0" xr:uid="{F57F1E7E-22C2-450D-8273-9D8FD3F72630}">
      <text>
        <r>
          <rPr>
            <b/>
            <sz val="9"/>
            <color indexed="81"/>
            <rFont val="ＭＳ Ｐ明朝"/>
            <family val="1"/>
            <charset val="128"/>
          </rPr>
          <t>算定資料の「その他ガス」シートK列の各排出量を入力してください。</t>
        </r>
      </text>
    </comment>
    <comment ref="U55" authorId="0" shapeId="0" xr:uid="{6559893E-6E13-49D1-8C8F-DD2BFF7BBF9F}">
      <text>
        <r>
          <rPr>
            <b/>
            <sz val="9"/>
            <color indexed="81"/>
            <rFont val="ＭＳ Ｐ明朝"/>
            <family val="1"/>
            <charset val="128"/>
          </rPr>
          <t>算定資料の「その他ガス」シートK列の各排出量を入力してください。</t>
        </r>
      </text>
    </comment>
    <comment ref="Y55" authorId="0" shapeId="0" xr:uid="{9DACB9B3-6BD0-4CE7-BC01-0A586E4BF850}">
      <text>
        <r>
          <rPr>
            <b/>
            <sz val="9"/>
            <color indexed="81"/>
            <rFont val="ＭＳ Ｐ明朝"/>
            <family val="1"/>
            <charset val="128"/>
          </rPr>
          <t>算定資料の「その他ガス」シートK列の各排出量を入力してください。</t>
        </r>
      </text>
    </comment>
    <comment ref="AC55" authorId="0" shapeId="0" xr:uid="{6D810645-C3DD-4875-991A-1A21602C4A04}">
      <text>
        <r>
          <rPr>
            <b/>
            <sz val="9"/>
            <color indexed="81"/>
            <rFont val="ＭＳ Ｐ明朝"/>
            <family val="1"/>
            <charset val="128"/>
          </rPr>
          <t>算定資料の「その他ガス」シートK列の各排出量を入力してください。</t>
        </r>
      </text>
    </comment>
    <comment ref="AG55" authorId="0" shapeId="0" xr:uid="{0370273E-F1A2-47E3-9AA1-696A054ABE63}">
      <text>
        <r>
          <rPr>
            <b/>
            <sz val="9"/>
            <color indexed="81"/>
            <rFont val="ＭＳ Ｐ明朝"/>
            <family val="1"/>
            <charset val="128"/>
          </rPr>
          <t>算定資料の「その他ガス」シートK列の各排出量を入力してください。</t>
        </r>
      </text>
    </comment>
    <comment ref="Q56" authorId="0" shapeId="0" xr:uid="{ABCE1B43-6726-4BCA-A532-2F1EFBF999A7}">
      <text>
        <r>
          <rPr>
            <b/>
            <sz val="9"/>
            <color indexed="81"/>
            <rFont val="ＭＳ Ｐ明朝"/>
            <family val="1"/>
            <charset val="128"/>
          </rPr>
          <t>算定資料の「その他ガス」シートK列の各排出量を入力してください。</t>
        </r>
      </text>
    </comment>
    <comment ref="U56" authorId="0" shapeId="0" xr:uid="{3D605CA4-6638-459A-A013-8B3CF7E4C05D}">
      <text>
        <r>
          <rPr>
            <b/>
            <sz val="9"/>
            <color indexed="81"/>
            <rFont val="ＭＳ Ｐ明朝"/>
            <family val="1"/>
            <charset val="128"/>
          </rPr>
          <t>算定資料の「その他ガス」シートK列の各排出量を入力してください。</t>
        </r>
      </text>
    </comment>
    <comment ref="Y56" authorId="0" shapeId="0" xr:uid="{BDEA391F-0920-4A8A-B946-233AA9D324F8}">
      <text>
        <r>
          <rPr>
            <b/>
            <sz val="9"/>
            <color indexed="81"/>
            <rFont val="ＭＳ Ｐ明朝"/>
            <family val="1"/>
            <charset val="128"/>
          </rPr>
          <t>算定資料の「その他ガス」シートK列の各排出量を入力してください。</t>
        </r>
      </text>
    </comment>
    <comment ref="AC56" authorId="0" shapeId="0" xr:uid="{639809C7-FEAC-411F-8BE3-754A100E049B}">
      <text>
        <r>
          <rPr>
            <b/>
            <sz val="9"/>
            <color indexed="81"/>
            <rFont val="ＭＳ Ｐ明朝"/>
            <family val="1"/>
            <charset val="128"/>
          </rPr>
          <t>算定資料の「その他ガス」シートK列の各排出量を入力してください。</t>
        </r>
      </text>
    </comment>
    <comment ref="AG56" authorId="0" shapeId="0" xr:uid="{032D1476-DE36-409E-B8E7-99B579CF40B3}">
      <text>
        <r>
          <rPr>
            <b/>
            <sz val="9"/>
            <color indexed="81"/>
            <rFont val="ＭＳ Ｐ明朝"/>
            <family val="1"/>
            <charset val="128"/>
          </rPr>
          <t>算定資料の「その他ガス」シートK列の各排出量を入力してください。</t>
        </r>
      </text>
    </comment>
    <comment ref="Q57" authorId="0" shapeId="0" xr:uid="{50935D48-4CE0-40BA-93A9-A4FA8EC9535C}">
      <text>
        <r>
          <rPr>
            <b/>
            <sz val="9"/>
            <color indexed="81"/>
            <rFont val="ＭＳ Ｐ明朝"/>
            <family val="1"/>
            <charset val="128"/>
          </rPr>
          <t>算定資料の「その他ガス」シートK列の各排出量を入力してください。</t>
        </r>
      </text>
    </comment>
    <comment ref="U57" authorId="0" shapeId="0" xr:uid="{F3AA6929-1542-4420-8F0B-B3B33DDFF511}">
      <text>
        <r>
          <rPr>
            <b/>
            <sz val="9"/>
            <color indexed="81"/>
            <rFont val="ＭＳ Ｐ明朝"/>
            <family val="1"/>
            <charset val="128"/>
          </rPr>
          <t>算定資料の「その他ガス」シートK列の各排出量を入力してください。</t>
        </r>
      </text>
    </comment>
    <comment ref="Y57" authorId="0" shapeId="0" xr:uid="{520CAC53-95A8-43DB-977A-3A64D7E47AD8}">
      <text>
        <r>
          <rPr>
            <b/>
            <sz val="9"/>
            <color indexed="81"/>
            <rFont val="ＭＳ Ｐ明朝"/>
            <family val="1"/>
            <charset val="128"/>
          </rPr>
          <t>算定資料の「その他ガス」シートK列の各排出量を入力してください。</t>
        </r>
      </text>
    </comment>
    <comment ref="AC57" authorId="0" shapeId="0" xr:uid="{5133F93E-53B1-4F6F-B4DF-FEAD498CA24B}">
      <text>
        <r>
          <rPr>
            <b/>
            <sz val="9"/>
            <color indexed="81"/>
            <rFont val="ＭＳ Ｐ明朝"/>
            <family val="1"/>
            <charset val="128"/>
          </rPr>
          <t>算定資料の「その他ガス」シートK列の各排出量を入力してください。</t>
        </r>
      </text>
    </comment>
    <comment ref="AG57" authorId="0" shapeId="0" xr:uid="{3184E9A6-E5E9-439C-B732-C7FC99D3AE80}">
      <text>
        <r>
          <rPr>
            <b/>
            <sz val="9"/>
            <color indexed="81"/>
            <rFont val="ＭＳ Ｐ明朝"/>
            <family val="1"/>
            <charset val="128"/>
          </rPr>
          <t>算定資料の「その他ガス」シートK列の各排出量を入力してください。</t>
        </r>
      </text>
    </comment>
    <comment ref="Q58" authorId="0" shapeId="0" xr:uid="{37A99DCC-6ACB-4F8D-B84E-85F8AAD41FBD}">
      <text>
        <r>
          <rPr>
            <b/>
            <sz val="9"/>
            <color indexed="81"/>
            <rFont val="ＭＳ Ｐ明朝"/>
            <family val="1"/>
            <charset val="128"/>
          </rPr>
          <t>算定資料の「その他ガス」シートK列の各排出量を入力してください。</t>
        </r>
      </text>
    </comment>
    <comment ref="U58" authorId="0" shapeId="0" xr:uid="{BA4E14A2-D5ED-4A70-9043-36230F307EE1}">
      <text>
        <r>
          <rPr>
            <b/>
            <sz val="9"/>
            <color indexed="81"/>
            <rFont val="ＭＳ Ｐ明朝"/>
            <family val="1"/>
            <charset val="128"/>
          </rPr>
          <t>算定資料の「その他ガス」シートK列の各排出量を入力してください。</t>
        </r>
      </text>
    </comment>
    <comment ref="Y58" authorId="0" shapeId="0" xr:uid="{3C407608-96BD-4E42-8569-2CAA8054974E}">
      <text>
        <r>
          <rPr>
            <b/>
            <sz val="9"/>
            <color indexed="81"/>
            <rFont val="ＭＳ Ｐ明朝"/>
            <family val="1"/>
            <charset val="128"/>
          </rPr>
          <t>算定資料の「その他ガス」シートK列の各排出量を入力してください。</t>
        </r>
      </text>
    </comment>
    <comment ref="AC58" authorId="0" shapeId="0" xr:uid="{AC43771B-8396-47DF-9B57-2F786A3598BF}">
      <text>
        <r>
          <rPr>
            <b/>
            <sz val="9"/>
            <color indexed="81"/>
            <rFont val="ＭＳ Ｐ明朝"/>
            <family val="1"/>
            <charset val="128"/>
          </rPr>
          <t>算定資料の「その他ガス」シートK列の各排出量を入力してください。</t>
        </r>
      </text>
    </comment>
    <comment ref="AG58" authorId="0" shapeId="0" xr:uid="{B9F2375C-0876-4A86-8B00-5E2CB313B85E}">
      <text>
        <r>
          <rPr>
            <b/>
            <sz val="9"/>
            <color indexed="81"/>
            <rFont val="ＭＳ Ｐ明朝"/>
            <family val="1"/>
            <charset val="128"/>
          </rPr>
          <t>算定資料の「その他ガス」シートK列の各排出量を入力してください。</t>
        </r>
      </text>
    </comment>
    <comment ref="D69" authorId="0" shapeId="0" xr:uid="{2AE16B60-6A77-400F-BE7C-BE019CE653F6}">
      <text>
        <r>
          <rPr>
            <b/>
            <sz val="9"/>
            <color indexed="81"/>
            <rFont val="ＭＳ Ｐ明朝"/>
            <family val="1"/>
            <charset val="128"/>
          </rPr>
          <t>CO2排出量に影響を及ぼす指標を設定してください。</t>
        </r>
      </text>
    </comment>
    <comment ref="M69" authorId="0" shapeId="0" xr:uid="{C293E04E-6386-4D09-B747-792649E9081E}">
      <text>
        <r>
          <rPr>
            <b/>
            <sz val="9"/>
            <color indexed="81"/>
            <rFont val="ＭＳ Ｐ明朝"/>
            <family val="1"/>
            <charset val="128"/>
          </rPr>
          <t>左の指標の単位を入力してください。</t>
        </r>
      </text>
    </comment>
    <comment ref="P124" authorId="0" shapeId="0" xr:uid="{FCCACED2-B87E-4F27-9139-E3050A7DAEB4}">
      <text>
        <r>
          <rPr>
            <b/>
            <sz val="9"/>
            <color indexed="81"/>
            <rFont val="ＭＳ Ｐ明朝"/>
            <family val="1"/>
            <charset val="128"/>
          </rPr>
          <t>第４計画期間開始時の基準排出量を入力してください。</t>
        </r>
      </text>
    </comment>
    <comment ref="L129" authorId="0" shapeId="0" xr:uid="{839CC41F-FE28-4D3D-9DF9-D665D6CB98DF}">
      <text>
        <r>
          <rPr>
            <b/>
            <sz val="9"/>
            <color indexed="81"/>
            <rFont val="MS P ゴシック"/>
            <family val="3"/>
            <charset val="128"/>
          </rPr>
          <t>半角数字で入力してください。</t>
        </r>
      </text>
    </comment>
    <comment ref="L130" authorId="0" shapeId="0" xr:uid="{A886EC0D-A349-4E9F-B617-3548AF552713}">
      <text>
        <r>
          <rPr>
            <b/>
            <sz val="9"/>
            <color indexed="81"/>
            <rFont val="MS P ゴシック"/>
            <family val="3"/>
            <charset val="128"/>
          </rPr>
          <t>半角数字で入力してください。</t>
        </r>
      </text>
    </comment>
    <comment ref="L131" authorId="0" shapeId="0" xr:uid="{9F4CB436-E58C-4714-A489-E3907E231AFD}">
      <text>
        <r>
          <rPr>
            <b/>
            <sz val="9"/>
            <color indexed="81"/>
            <rFont val="MS P ゴシック"/>
            <family val="3"/>
            <charset val="128"/>
          </rPr>
          <t>半角数字で入力してください。</t>
        </r>
      </text>
    </comment>
    <comment ref="L132" authorId="0" shapeId="0" xr:uid="{8EF47A7A-4B04-4A48-BD3F-E6A9AB6A2A96}">
      <text>
        <r>
          <rPr>
            <b/>
            <sz val="9"/>
            <color indexed="81"/>
            <rFont val="MS P ゴシック"/>
            <family val="3"/>
            <charset val="128"/>
          </rPr>
          <t>半角数字で入力してください。</t>
        </r>
      </text>
    </comment>
    <comment ref="L133" authorId="0" shapeId="0" xr:uid="{4E1ECEF1-2C0B-4A6F-A670-A8C7740675B3}">
      <text>
        <r>
          <rPr>
            <b/>
            <sz val="9"/>
            <color indexed="81"/>
            <rFont val="MS P ゴシック"/>
            <family val="3"/>
            <charset val="128"/>
          </rPr>
          <t>半角数字で入力してください。</t>
        </r>
      </text>
    </comment>
    <comment ref="L165" authorId="0" shapeId="0" xr:uid="{193E42CD-596D-475B-A4BC-885C8945F606}">
      <text>
        <r>
          <rPr>
            <b/>
            <sz val="9"/>
            <color indexed="81"/>
            <rFont val="ＭＳ Ｐ明朝"/>
            <family val="1"/>
            <charset val="128"/>
          </rPr>
          <t>「業務部門」は11から18番台、「産業部門」は31から49番台から選択してください。</t>
        </r>
      </text>
    </comment>
    <comment ref="AH165" authorId="0" shapeId="0" xr:uid="{5B266A09-1435-4A30-8A93-0375BA853A7C}">
      <text>
        <r>
          <rPr>
            <b/>
            <sz val="9"/>
            <color indexed="81"/>
            <rFont val="ＭＳ Ｐ明朝"/>
            <family val="1"/>
            <charset val="128"/>
          </rPr>
          <t>半角数字で入力してください。</t>
        </r>
      </text>
    </comment>
    <comment ref="L166" authorId="0" shapeId="0" xr:uid="{524611B6-EBF5-4538-B541-7F6B8C71C1CE}">
      <text>
        <r>
          <rPr>
            <b/>
            <sz val="9"/>
            <color indexed="81"/>
            <rFont val="ＭＳ Ｐ明朝"/>
            <family val="1"/>
            <charset val="128"/>
          </rPr>
          <t>「業務部門」は11から18番台、「産業部門」は31から49番台から選択してください。</t>
        </r>
      </text>
    </comment>
    <comment ref="AH166" authorId="0" shapeId="0" xr:uid="{0844B583-D25C-401A-B478-79E5DDD64D4F}">
      <text>
        <r>
          <rPr>
            <b/>
            <sz val="9"/>
            <color indexed="81"/>
            <rFont val="ＭＳ Ｐ明朝"/>
            <family val="1"/>
            <charset val="128"/>
          </rPr>
          <t>半角数字で入力してください。</t>
        </r>
      </text>
    </comment>
    <comment ref="L167" authorId="0" shapeId="0" xr:uid="{0454C390-9612-4D2F-8D17-45AD7D3D3C76}">
      <text>
        <r>
          <rPr>
            <b/>
            <sz val="9"/>
            <color indexed="81"/>
            <rFont val="ＭＳ Ｐ明朝"/>
            <family val="1"/>
            <charset val="128"/>
          </rPr>
          <t>「業務部門」は11から18番台、「産業部門」は31から49番台から選択してください。</t>
        </r>
      </text>
    </comment>
    <comment ref="AH167" authorId="0" shapeId="0" xr:uid="{F7B52DCC-92C8-4D16-A9F1-ED4CF09B5B5C}">
      <text>
        <r>
          <rPr>
            <b/>
            <sz val="9"/>
            <color indexed="81"/>
            <rFont val="ＭＳ Ｐ明朝"/>
            <family val="1"/>
            <charset val="128"/>
          </rPr>
          <t>半角数字で入力してください。</t>
        </r>
      </text>
    </comment>
    <comment ref="L168" authorId="0" shapeId="0" xr:uid="{A96C3095-D208-4BEC-8848-4FE329FD3F5C}">
      <text>
        <r>
          <rPr>
            <b/>
            <sz val="9"/>
            <color indexed="81"/>
            <rFont val="ＭＳ Ｐ明朝"/>
            <family val="1"/>
            <charset val="128"/>
          </rPr>
          <t>「業務部門」は11から18番台、「産業部門」は31から49番台から選択してください。</t>
        </r>
      </text>
    </comment>
    <comment ref="AH168" authorId="0" shapeId="0" xr:uid="{0AAAC119-CCB1-4F85-96AB-D1B6579F7266}">
      <text>
        <r>
          <rPr>
            <b/>
            <sz val="9"/>
            <color indexed="81"/>
            <rFont val="ＭＳ Ｐ明朝"/>
            <family val="1"/>
            <charset val="128"/>
          </rPr>
          <t>半角数字で入力してください。</t>
        </r>
      </text>
    </comment>
    <comment ref="L169" authorId="0" shapeId="0" xr:uid="{0F3DD2FC-96B1-4544-B30E-1BD9FF47CBD6}">
      <text>
        <r>
          <rPr>
            <b/>
            <sz val="9"/>
            <color indexed="81"/>
            <rFont val="ＭＳ Ｐ明朝"/>
            <family val="1"/>
            <charset val="128"/>
          </rPr>
          <t>「業務部門」は11から18番台、「産業部門」は31から49番台から選択してください。</t>
        </r>
      </text>
    </comment>
    <comment ref="AH169" authorId="0" shapeId="0" xr:uid="{1F234E00-4B1E-4553-B19B-BDFAA7B5DB0C}">
      <text>
        <r>
          <rPr>
            <b/>
            <sz val="9"/>
            <color indexed="81"/>
            <rFont val="ＭＳ Ｐ明朝"/>
            <family val="1"/>
            <charset val="128"/>
          </rPr>
          <t>半角数字で入力してください。</t>
        </r>
      </text>
    </comment>
    <comment ref="L170" authorId="0" shapeId="0" xr:uid="{81061E7E-6FAD-4C88-9FC7-EDA6D864EE3D}">
      <text>
        <r>
          <rPr>
            <b/>
            <sz val="9"/>
            <color indexed="81"/>
            <rFont val="ＭＳ Ｐ明朝"/>
            <family val="1"/>
            <charset val="128"/>
          </rPr>
          <t>「業務部門」は11から18番台、「産業部門」は31から49番台から選択してください。</t>
        </r>
      </text>
    </comment>
    <comment ref="AH170" authorId="0" shapeId="0" xr:uid="{6CC84342-4E0E-4CD2-BA78-8AA2749C34A6}">
      <text>
        <r>
          <rPr>
            <b/>
            <sz val="9"/>
            <color indexed="81"/>
            <rFont val="ＭＳ Ｐ明朝"/>
            <family val="1"/>
            <charset val="128"/>
          </rPr>
          <t>半角数字で入力してください。</t>
        </r>
      </text>
    </comment>
    <comment ref="L171" authorId="0" shapeId="0" xr:uid="{22A1CBD5-81A7-44CF-A7A5-52927FDD636E}">
      <text>
        <r>
          <rPr>
            <b/>
            <sz val="9"/>
            <color indexed="81"/>
            <rFont val="ＭＳ Ｐ明朝"/>
            <family val="1"/>
            <charset val="128"/>
          </rPr>
          <t>「業務部門」は11から18番台、「産業部門」は31から49番台から選択してください。</t>
        </r>
      </text>
    </comment>
    <comment ref="AH171" authorId="0" shapeId="0" xr:uid="{3EA62DBF-C182-4875-A9EA-0E3C1E69FDE1}">
      <text>
        <r>
          <rPr>
            <b/>
            <sz val="9"/>
            <color indexed="81"/>
            <rFont val="ＭＳ Ｐ明朝"/>
            <family val="1"/>
            <charset val="128"/>
          </rPr>
          <t>半角数字で入力してください。</t>
        </r>
      </text>
    </comment>
    <comment ref="L172" authorId="0" shapeId="0" xr:uid="{CEE61C0D-FC7A-4114-AB62-E3DD77E9FEED}">
      <text>
        <r>
          <rPr>
            <b/>
            <sz val="9"/>
            <color indexed="81"/>
            <rFont val="ＭＳ Ｐ明朝"/>
            <family val="1"/>
            <charset val="128"/>
          </rPr>
          <t>「業務部門」は11から18番台、「産業部門」は31から49番台から選択してください。</t>
        </r>
      </text>
    </comment>
    <comment ref="AH172" authorId="0" shapeId="0" xr:uid="{85DE324D-FBEF-42DD-AAB6-59C5CCAD7D94}">
      <text>
        <r>
          <rPr>
            <b/>
            <sz val="9"/>
            <color indexed="81"/>
            <rFont val="ＭＳ Ｐ明朝"/>
            <family val="1"/>
            <charset val="128"/>
          </rPr>
          <t>半角数字で入力してください。</t>
        </r>
      </text>
    </comment>
    <comment ref="L173" authorId="0" shapeId="0" xr:uid="{EB5DF056-97E8-4FE9-90C8-333BCA7D2A53}">
      <text>
        <r>
          <rPr>
            <b/>
            <sz val="9"/>
            <color indexed="81"/>
            <rFont val="ＭＳ Ｐ明朝"/>
            <family val="1"/>
            <charset val="128"/>
          </rPr>
          <t>「業務部門」は11から18番台、「産業部門」は31から49番台から選択してください。</t>
        </r>
      </text>
    </comment>
    <comment ref="AH173" authorId="0" shapeId="0" xr:uid="{D470FE60-216F-4CAB-B9F1-CC092C5F5ED1}">
      <text>
        <r>
          <rPr>
            <b/>
            <sz val="9"/>
            <color indexed="81"/>
            <rFont val="ＭＳ Ｐ明朝"/>
            <family val="1"/>
            <charset val="128"/>
          </rPr>
          <t>半角数字で入力してください。</t>
        </r>
      </text>
    </comment>
    <comment ref="L174" authorId="0" shapeId="0" xr:uid="{BDD02226-27CE-4CC9-B262-F6B848FAB4C9}">
      <text>
        <r>
          <rPr>
            <b/>
            <sz val="9"/>
            <color indexed="81"/>
            <rFont val="ＭＳ Ｐ明朝"/>
            <family val="1"/>
            <charset val="128"/>
          </rPr>
          <t>「業務部門」は11から18番台、「産業部門」は31から49番台から選択してください。</t>
        </r>
      </text>
    </comment>
    <comment ref="AH174" authorId="0" shapeId="0" xr:uid="{1AB5B55A-BCB5-4766-BD5D-E9F5224D2EE8}">
      <text>
        <r>
          <rPr>
            <b/>
            <sz val="9"/>
            <color indexed="81"/>
            <rFont val="ＭＳ Ｐ明朝"/>
            <family val="1"/>
            <charset val="128"/>
          </rPr>
          <t>半角数字で入力してください。</t>
        </r>
      </text>
    </comment>
    <comment ref="L175" authorId="0" shapeId="0" xr:uid="{B61E6CAE-1B04-4943-A1C0-A5CD35072840}">
      <text>
        <r>
          <rPr>
            <b/>
            <sz val="9"/>
            <color indexed="81"/>
            <rFont val="ＭＳ Ｐ明朝"/>
            <family val="1"/>
            <charset val="128"/>
          </rPr>
          <t>「業務部門」は11から18番台、「産業部門」は31から49番台から選択してください。</t>
        </r>
      </text>
    </comment>
    <comment ref="AH175" authorId="0" shapeId="0" xr:uid="{90A3AB94-DB65-45A4-824D-D993979E903B}">
      <text>
        <r>
          <rPr>
            <b/>
            <sz val="9"/>
            <color indexed="81"/>
            <rFont val="ＭＳ Ｐ明朝"/>
            <family val="1"/>
            <charset val="128"/>
          </rPr>
          <t>半角数字で入力してください。</t>
        </r>
      </text>
    </comment>
    <comment ref="L176" authorId="0" shapeId="0" xr:uid="{BA1C4096-7E6A-40DC-B0AA-BFCD43FCAE67}">
      <text>
        <r>
          <rPr>
            <b/>
            <sz val="9"/>
            <color indexed="81"/>
            <rFont val="ＭＳ Ｐ明朝"/>
            <family val="1"/>
            <charset val="128"/>
          </rPr>
          <t>「業務部門」は11から18番台、「産業部門」は31から49番台から選択してください。</t>
        </r>
      </text>
    </comment>
    <comment ref="AH176" authorId="0" shapeId="0" xr:uid="{09DB1BCD-EAC5-4EFE-AF72-1EE23837A4B4}">
      <text>
        <r>
          <rPr>
            <b/>
            <sz val="9"/>
            <color indexed="81"/>
            <rFont val="ＭＳ Ｐ明朝"/>
            <family val="1"/>
            <charset val="128"/>
          </rPr>
          <t>半角数字で入力してください。</t>
        </r>
      </text>
    </comment>
    <comment ref="L177" authorId="0" shapeId="0" xr:uid="{F2C71C5F-A8BA-41B9-9CEA-F4328842F459}">
      <text>
        <r>
          <rPr>
            <b/>
            <sz val="9"/>
            <color indexed="81"/>
            <rFont val="ＭＳ Ｐ明朝"/>
            <family val="1"/>
            <charset val="128"/>
          </rPr>
          <t>「業務部門」は11から18番台、「産業部門」は31から49番台から選択してください。</t>
        </r>
      </text>
    </comment>
    <comment ref="AH177" authorId="0" shapeId="0" xr:uid="{DC925D75-91F0-4A4B-987B-951F74BCE0DA}">
      <text>
        <r>
          <rPr>
            <b/>
            <sz val="9"/>
            <color indexed="81"/>
            <rFont val="ＭＳ Ｐ明朝"/>
            <family val="1"/>
            <charset val="128"/>
          </rPr>
          <t>半角数字で入力してください。</t>
        </r>
      </text>
    </comment>
    <comment ref="L178" authorId="0" shapeId="0" xr:uid="{7B1D4FAA-001F-49BA-9391-12847F133760}">
      <text>
        <r>
          <rPr>
            <b/>
            <sz val="9"/>
            <color indexed="81"/>
            <rFont val="ＭＳ Ｐ明朝"/>
            <family val="1"/>
            <charset val="128"/>
          </rPr>
          <t>「業務部門」は11から18番台、「産業部門」は31から49番台から選択してください。</t>
        </r>
      </text>
    </comment>
    <comment ref="AH178" authorId="0" shapeId="0" xr:uid="{E2D066C0-4DF5-44F6-841B-5E599F4740A0}">
      <text>
        <r>
          <rPr>
            <b/>
            <sz val="9"/>
            <color indexed="81"/>
            <rFont val="ＭＳ Ｐ明朝"/>
            <family val="1"/>
            <charset val="128"/>
          </rPr>
          <t>半角数字で入力してください。</t>
        </r>
      </text>
    </comment>
    <comment ref="L179" authorId="0" shapeId="0" xr:uid="{15DEA37D-CEB4-40C3-AFF7-717C753AF87A}">
      <text>
        <r>
          <rPr>
            <b/>
            <sz val="9"/>
            <color indexed="81"/>
            <rFont val="ＭＳ Ｐ明朝"/>
            <family val="1"/>
            <charset val="128"/>
          </rPr>
          <t>「業務部門」は11から18番台、「産業部門」は31から49番台から選択してください。</t>
        </r>
      </text>
    </comment>
    <comment ref="AH179" authorId="0" shapeId="0" xr:uid="{D79DDC4F-8737-4288-A710-132DB968361D}">
      <text>
        <r>
          <rPr>
            <b/>
            <sz val="9"/>
            <color indexed="81"/>
            <rFont val="ＭＳ Ｐ明朝"/>
            <family val="1"/>
            <charset val="128"/>
          </rPr>
          <t>半角数字で入力してください。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D7629C51-7176-43BF-AFF6-604D5ED7BCCF}">
      <text>
        <r>
          <rPr>
            <b/>
            <sz val="9"/>
            <color indexed="81"/>
            <rFont val="ＭＳ Ｐ明朝"/>
            <family val="1"/>
            <charset val="128"/>
          </rPr>
          <t>事業所番号は半角数字６桁で入力してください。</t>
        </r>
      </text>
    </comment>
    <comment ref="E10" authorId="0" shapeId="0" xr:uid="{22B1515D-A46B-444C-9ED2-8057473310EA}">
      <text>
        <r>
          <rPr>
            <b/>
            <sz val="9"/>
            <color indexed="81"/>
            <rFont val="ＭＳ Ｐ明朝"/>
            <family val="1"/>
            <charset val="128"/>
          </rPr>
          <t>事業所の種別を選択してください。</t>
        </r>
      </text>
    </comment>
    <comment ref="S14" authorId="0" shapeId="0" xr:uid="{073DDA63-98FA-4178-81C9-ED0BDA3D8CD3}">
      <text>
        <r>
          <rPr>
            <b/>
            <sz val="9"/>
            <color indexed="81"/>
            <rFont val="MS P ゴシック"/>
            <family val="3"/>
            <charset val="128"/>
          </rPr>
          <t>「埼玉県」は入力しないでください。</t>
        </r>
      </text>
    </comment>
    <comment ref="O16" authorId="0" shapeId="0" xr:uid="{922CEFAD-702B-4684-B8D6-0339C0C6F496}">
      <text>
        <r>
          <rPr>
            <b/>
            <sz val="9"/>
            <color indexed="81"/>
            <rFont val="ＭＳ Ｐ明朝"/>
            <family val="1"/>
            <charset val="128"/>
          </rPr>
          <t>産業分類を選択してください。</t>
        </r>
      </text>
    </comment>
    <comment ref="Q42" authorId="0" shapeId="0" xr:uid="{9BA373E1-2ACF-4DA3-AB1D-5D7B74FCBF40}">
      <text>
        <r>
          <rPr>
            <b/>
            <sz val="9"/>
            <color indexed="81"/>
            <rFont val="ＭＳ Ｐ明朝"/>
            <family val="1"/>
            <charset val="128"/>
          </rPr>
          <t>算定資料の「事業所概要_算定体制」シートの使用量(G15セル)を入力してください。</t>
        </r>
      </text>
    </comment>
    <comment ref="U42" authorId="0" shapeId="0" xr:uid="{2EA8FAD5-3A3E-4F02-9AA2-944D80B32193}">
      <text>
        <r>
          <rPr>
            <b/>
            <sz val="9"/>
            <color indexed="81"/>
            <rFont val="ＭＳ Ｐ明朝"/>
            <family val="1"/>
            <charset val="128"/>
          </rPr>
          <t>算定資料の「事業所概要_算定体制」シートの使用量(G15セル)を入力してください。</t>
        </r>
      </text>
    </comment>
    <comment ref="Y42" authorId="0" shapeId="0" xr:uid="{6F684428-0849-43B6-A50F-2540C78AD857}">
      <text>
        <r>
          <rPr>
            <b/>
            <sz val="9"/>
            <color indexed="81"/>
            <rFont val="ＭＳ Ｐ明朝"/>
            <family val="1"/>
            <charset val="128"/>
          </rPr>
          <t>算定資料の「事業所概要_算定体制」シートの使用量(G15セル)を入力してください。</t>
        </r>
      </text>
    </comment>
    <comment ref="AC42" authorId="0" shapeId="0" xr:uid="{36BD263B-B4E6-453B-864C-C6E2D019E51A}">
      <text>
        <r>
          <rPr>
            <b/>
            <sz val="9"/>
            <color indexed="81"/>
            <rFont val="ＭＳ Ｐ明朝"/>
            <family val="1"/>
            <charset val="128"/>
          </rPr>
          <t>算定資料の「事業所概要_算定体制」シートの使用量(G15セル)を入力してください。</t>
        </r>
      </text>
    </comment>
    <comment ref="AG42" authorId="0" shapeId="0" xr:uid="{65425DB6-5306-4F23-BB09-C46A8ECE1D66}">
      <text>
        <r>
          <rPr>
            <b/>
            <sz val="9"/>
            <color indexed="81"/>
            <rFont val="ＭＳ Ｐ明朝"/>
            <family val="1"/>
            <charset val="128"/>
          </rPr>
          <t>算定資料の「事業所概要_算定体制」シートの使用量(G15セル)を入力してください。</t>
        </r>
      </text>
    </comment>
    <comment ref="Q43" authorId="0" shapeId="0" xr:uid="{C7C7AC89-F9C0-44D6-A913-70B5227D6F45}">
      <text>
        <r>
          <rPr>
            <b/>
            <sz val="9"/>
            <color indexed="81"/>
            <rFont val="ＭＳ Ｐ明朝"/>
            <family val="1"/>
            <charset val="128"/>
          </rPr>
          <t>算定資料の「事業所概要_算定体制」シートの使用量(G16セル)を入力してください。</t>
        </r>
      </text>
    </comment>
    <comment ref="U43" authorId="0" shapeId="0" xr:uid="{971B47BC-0560-4A48-8A39-6CAE8A66B5D8}">
      <text>
        <r>
          <rPr>
            <b/>
            <sz val="9"/>
            <color indexed="81"/>
            <rFont val="ＭＳ Ｐ明朝"/>
            <family val="1"/>
            <charset val="128"/>
          </rPr>
          <t>算定資料の「事業所概要_算定体制」シートの使用量(G16セル)を入力してください。</t>
        </r>
      </text>
    </comment>
    <comment ref="Y43" authorId="0" shapeId="0" xr:uid="{DAB76E7D-B282-46D5-89EF-1A624346FC0E}">
      <text>
        <r>
          <rPr>
            <b/>
            <sz val="9"/>
            <color indexed="81"/>
            <rFont val="ＭＳ Ｐ明朝"/>
            <family val="1"/>
            <charset val="128"/>
          </rPr>
          <t>算定資料の「事業所概要_算定体制」シートの使用量(G16セル)を入力してください。</t>
        </r>
      </text>
    </comment>
    <comment ref="AC43" authorId="0" shapeId="0" xr:uid="{EA8FAAC2-D76B-4395-A84D-4449BC5516B9}">
      <text>
        <r>
          <rPr>
            <b/>
            <sz val="9"/>
            <color indexed="81"/>
            <rFont val="ＭＳ Ｐ明朝"/>
            <family val="1"/>
            <charset val="128"/>
          </rPr>
          <t>算定資料の「事業所概要_算定体制」シートの使用量(G16セル)を入力してください。</t>
        </r>
      </text>
    </comment>
    <comment ref="AG43" authorId="0" shapeId="0" xr:uid="{B13C8749-2230-483A-88AA-360C14C895FB}">
      <text>
        <r>
          <rPr>
            <b/>
            <sz val="9"/>
            <color indexed="81"/>
            <rFont val="ＭＳ Ｐ明朝"/>
            <family val="1"/>
            <charset val="128"/>
          </rPr>
          <t>算定資料の「事業所概要_算定体制」シートの使用量(G16セル)を入力してください。</t>
        </r>
      </text>
    </comment>
    <comment ref="Q50" authorId="0" shapeId="0" xr:uid="{C42C7AAC-3C94-423D-A306-AE1DD0BEA80A}">
      <text>
        <r>
          <rPr>
            <b/>
            <sz val="9"/>
            <color indexed="81"/>
            <rFont val="ＭＳ Ｐ明朝"/>
            <family val="1"/>
            <charset val="128"/>
          </rPr>
          <t>算定資料の「事業所概要_算定体制」シートの排出量(G17セル)を入力してください。</t>
        </r>
      </text>
    </comment>
    <comment ref="U50" authorId="0" shapeId="0" xr:uid="{25B55F78-6A0C-41CD-8D5A-5A25B6CD6F1F}">
      <text>
        <r>
          <rPr>
            <b/>
            <sz val="9"/>
            <color indexed="81"/>
            <rFont val="ＭＳ Ｐ明朝"/>
            <family val="1"/>
            <charset val="128"/>
          </rPr>
          <t>算定資料の「事業所概要_算定体制」シートの排出量(G17セル)を入力してください。</t>
        </r>
      </text>
    </comment>
    <comment ref="Y50" authorId="0" shapeId="0" xr:uid="{38BEA256-252F-41BE-9587-2FD369B49599}">
      <text>
        <r>
          <rPr>
            <b/>
            <sz val="9"/>
            <color indexed="81"/>
            <rFont val="ＭＳ Ｐ明朝"/>
            <family val="1"/>
            <charset val="128"/>
          </rPr>
          <t>算定資料の「事業所概要_算定体制」シートの排出量(G17セル)を入力してください。</t>
        </r>
      </text>
    </comment>
    <comment ref="AC50" authorId="0" shapeId="0" xr:uid="{0F7A3454-ADB2-4ADF-BD67-76CEB4950C94}">
      <text>
        <r>
          <rPr>
            <b/>
            <sz val="9"/>
            <color indexed="81"/>
            <rFont val="ＭＳ Ｐ明朝"/>
            <family val="1"/>
            <charset val="128"/>
          </rPr>
          <t>算定資料の「事業所概要_算定体制」シートの排出量(G17セル)を入力してください。</t>
        </r>
      </text>
    </comment>
    <comment ref="AG50" authorId="0" shapeId="0" xr:uid="{1A10F86B-5F76-4EBD-976A-0075CA6332DE}">
      <text>
        <r>
          <rPr>
            <b/>
            <sz val="9"/>
            <color indexed="81"/>
            <rFont val="ＭＳ Ｐ明朝"/>
            <family val="1"/>
            <charset val="128"/>
          </rPr>
          <t>算定資料の「事業所概要_算定体制」シートの排出量(G17セル)を入力してください。</t>
        </r>
      </text>
    </comment>
    <comment ref="Q52" authorId="0" shapeId="0" xr:uid="{C25A6BC4-2C68-477A-9BEE-BBD7957B659D}">
      <text>
        <r>
          <rPr>
            <b/>
            <sz val="9"/>
            <color indexed="81"/>
            <rFont val="ＭＳ Ｐ明朝"/>
            <family val="1"/>
            <charset val="128"/>
          </rPr>
          <t>算定資料の「その他ガス」シートK列の各排出量を入力してください。</t>
        </r>
      </text>
    </comment>
    <comment ref="U52" authorId="0" shapeId="0" xr:uid="{3350AD69-4795-427F-A5CE-E760D94D48E1}">
      <text>
        <r>
          <rPr>
            <b/>
            <sz val="9"/>
            <color indexed="81"/>
            <rFont val="ＭＳ Ｐ明朝"/>
            <family val="1"/>
            <charset val="128"/>
          </rPr>
          <t>算定資料の「その他ガス」シートK列の各排出量を入力してください。</t>
        </r>
      </text>
    </comment>
    <comment ref="Y52" authorId="0" shapeId="0" xr:uid="{FE3EAF3A-FC5E-480D-8F13-036030B458C5}">
      <text>
        <r>
          <rPr>
            <b/>
            <sz val="9"/>
            <color indexed="81"/>
            <rFont val="ＭＳ Ｐ明朝"/>
            <family val="1"/>
            <charset val="128"/>
          </rPr>
          <t>算定資料の「その他ガス」シートK列の各排出量を入力してください。</t>
        </r>
      </text>
    </comment>
    <comment ref="AC52" authorId="0" shapeId="0" xr:uid="{9F4AC780-762E-439A-8450-3625E434DF55}">
      <text>
        <r>
          <rPr>
            <b/>
            <sz val="9"/>
            <color indexed="81"/>
            <rFont val="ＭＳ Ｐ明朝"/>
            <family val="1"/>
            <charset val="128"/>
          </rPr>
          <t>算定資料の「その他ガス」シートK列の各排出量を入力してください。</t>
        </r>
      </text>
    </comment>
    <comment ref="AG52" authorId="0" shapeId="0" xr:uid="{BD11985E-027E-47D4-917B-E002C916527E}">
      <text>
        <r>
          <rPr>
            <b/>
            <sz val="9"/>
            <color indexed="81"/>
            <rFont val="ＭＳ Ｐ明朝"/>
            <family val="1"/>
            <charset val="128"/>
          </rPr>
          <t>算定資料の「その他ガス」シートK列の各排出量を入力してください。</t>
        </r>
      </text>
    </comment>
    <comment ref="Q53" authorId="0" shapeId="0" xr:uid="{63F5A706-DDD7-4719-8DA4-F024D9CD0F7B}">
      <text>
        <r>
          <rPr>
            <b/>
            <sz val="9"/>
            <color indexed="81"/>
            <rFont val="ＭＳ Ｐ明朝"/>
            <family val="1"/>
            <charset val="128"/>
          </rPr>
          <t>算定資料の「その他ガス」シートK列の各排出量を入力してください。</t>
        </r>
      </text>
    </comment>
    <comment ref="U53" authorId="0" shapeId="0" xr:uid="{998DD0DF-2988-46B7-9DDA-2F71B6F9ADF3}">
      <text>
        <r>
          <rPr>
            <b/>
            <sz val="9"/>
            <color indexed="81"/>
            <rFont val="ＭＳ Ｐ明朝"/>
            <family val="1"/>
            <charset val="128"/>
          </rPr>
          <t>算定資料の「その他ガス」シートK列の各排出量を入力してください。</t>
        </r>
      </text>
    </comment>
    <comment ref="Y53" authorId="0" shapeId="0" xr:uid="{F3E17A81-FAA1-4163-B2A5-33F86E81D4E2}">
      <text>
        <r>
          <rPr>
            <b/>
            <sz val="9"/>
            <color indexed="81"/>
            <rFont val="ＭＳ Ｐ明朝"/>
            <family val="1"/>
            <charset val="128"/>
          </rPr>
          <t>算定資料の「その他ガス」シートK列の各排出量を入力してください。</t>
        </r>
      </text>
    </comment>
    <comment ref="AC53" authorId="0" shapeId="0" xr:uid="{C9377AD0-05FA-4939-BED1-DDBD6162AB1C}">
      <text>
        <r>
          <rPr>
            <b/>
            <sz val="9"/>
            <color indexed="81"/>
            <rFont val="ＭＳ Ｐ明朝"/>
            <family val="1"/>
            <charset val="128"/>
          </rPr>
          <t>算定資料の「その他ガス」シートK列の各排出量を入力してください。</t>
        </r>
      </text>
    </comment>
    <comment ref="AG53" authorId="0" shapeId="0" xr:uid="{2E9AC791-C605-44F7-9374-75AEAD26CF07}">
      <text>
        <r>
          <rPr>
            <b/>
            <sz val="9"/>
            <color indexed="81"/>
            <rFont val="ＭＳ Ｐ明朝"/>
            <family val="1"/>
            <charset val="128"/>
          </rPr>
          <t>算定資料の「その他ガス」シートK列の各排出量を入力してください。</t>
        </r>
      </text>
    </comment>
    <comment ref="Q54" authorId="0" shapeId="0" xr:uid="{CC1DEAA9-0F85-440D-95E5-85AE68523B0B}">
      <text>
        <r>
          <rPr>
            <b/>
            <sz val="9"/>
            <color indexed="81"/>
            <rFont val="ＭＳ Ｐ明朝"/>
            <family val="1"/>
            <charset val="128"/>
          </rPr>
          <t>算定資料の「その他ガス」シートK列の各排出量を入力してください。</t>
        </r>
      </text>
    </comment>
    <comment ref="U54" authorId="0" shapeId="0" xr:uid="{BD13C2A1-40B6-4590-8D7D-0EEF0E41FD8B}">
      <text>
        <r>
          <rPr>
            <b/>
            <sz val="9"/>
            <color indexed="81"/>
            <rFont val="ＭＳ Ｐ明朝"/>
            <family val="1"/>
            <charset val="128"/>
          </rPr>
          <t>算定資料の「その他ガス」シートK列の各排出量を入力してください。</t>
        </r>
      </text>
    </comment>
    <comment ref="Y54" authorId="0" shapeId="0" xr:uid="{D83BEBA6-981C-4FE3-86D0-285986FE785F}">
      <text>
        <r>
          <rPr>
            <b/>
            <sz val="9"/>
            <color indexed="81"/>
            <rFont val="ＭＳ Ｐ明朝"/>
            <family val="1"/>
            <charset val="128"/>
          </rPr>
          <t>算定資料の「その他ガス」シートK列の各排出量を入力してください。</t>
        </r>
      </text>
    </comment>
    <comment ref="AC54" authorId="0" shapeId="0" xr:uid="{34947AC0-ED32-4F64-9A67-AC621D522632}">
      <text>
        <r>
          <rPr>
            <b/>
            <sz val="9"/>
            <color indexed="81"/>
            <rFont val="ＭＳ Ｐ明朝"/>
            <family val="1"/>
            <charset val="128"/>
          </rPr>
          <t>算定資料の「その他ガス」シートK列の各排出量を入力してください。</t>
        </r>
      </text>
    </comment>
    <comment ref="AG54" authorId="0" shapeId="0" xr:uid="{AD4A0DF0-7D6C-4172-BB98-C4EE930D0749}">
      <text>
        <r>
          <rPr>
            <b/>
            <sz val="9"/>
            <color indexed="81"/>
            <rFont val="ＭＳ Ｐ明朝"/>
            <family val="1"/>
            <charset val="128"/>
          </rPr>
          <t>算定資料の「その他ガス」シートK列の各排出量を入力してください。</t>
        </r>
      </text>
    </comment>
    <comment ref="Q55" authorId="0" shapeId="0" xr:uid="{D0B1F0B1-3A8C-45B1-A441-2288FADA7096}">
      <text>
        <r>
          <rPr>
            <b/>
            <sz val="9"/>
            <color indexed="81"/>
            <rFont val="ＭＳ Ｐ明朝"/>
            <family val="1"/>
            <charset val="128"/>
          </rPr>
          <t>算定資料の「その他ガス」シートK列の各排出量を入力してください。</t>
        </r>
      </text>
    </comment>
    <comment ref="U55" authorId="0" shapeId="0" xr:uid="{DAC004D1-E69A-43DD-9341-0E2F72CCE4D1}">
      <text>
        <r>
          <rPr>
            <b/>
            <sz val="9"/>
            <color indexed="81"/>
            <rFont val="ＭＳ Ｐ明朝"/>
            <family val="1"/>
            <charset val="128"/>
          </rPr>
          <t>算定資料の「その他ガス」シートK列の各排出量を入力してください。</t>
        </r>
      </text>
    </comment>
    <comment ref="Y55" authorId="0" shapeId="0" xr:uid="{D297773E-1DAD-4403-80C8-80019B1AFF13}">
      <text>
        <r>
          <rPr>
            <b/>
            <sz val="9"/>
            <color indexed="81"/>
            <rFont val="ＭＳ Ｐ明朝"/>
            <family val="1"/>
            <charset val="128"/>
          </rPr>
          <t>算定資料の「その他ガス」シートK列の各排出量を入力してください。</t>
        </r>
      </text>
    </comment>
    <comment ref="AC55" authorId="0" shapeId="0" xr:uid="{70DDB04C-E995-4226-8345-2C0428AE81CE}">
      <text>
        <r>
          <rPr>
            <b/>
            <sz val="9"/>
            <color indexed="81"/>
            <rFont val="ＭＳ Ｐ明朝"/>
            <family val="1"/>
            <charset val="128"/>
          </rPr>
          <t>算定資料の「その他ガス」シートK列の各排出量を入力してください。</t>
        </r>
      </text>
    </comment>
    <comment ref="AG55" authorId="0" shapeId="0" xr:uid="{6CA5AE0E-FDBE-40B1-BB34-89304F94AA7A}">
      <text>
        <r>
          <rPr>
            <b/>
            <sz val="9"/>
            <color indexed="81"/>
            <rFont val="ＭＳ Ｐ明朝"/>
            <family val="1"/>
            <charset val="128"/>
          </rPr>
          <t>算定資料の「その他ガス」シートK列の各排出量を入力してください。</t>
        </r>
      </text>
    </comment>
    <comment ref="Q56" authorId="0" shapeId="0" xr:uid="{B25B63DC-FF86-443E-845C-4621CEC35E8D}">
      <text>
        <r>
          <rPr>
            <b/>
            <sz val="9"/>
            <color indexed="81"/>
            <rFont val="ＭＳ Ｐ明朝"/>
            <family val="1"/>
            <charset val="128"/>
          </rPr>
          <t>算定資料の「その他ガス」シートK列の各排出量を入力してください。</t>
        </r>
      </text>
    </comment>
    <comment ref="U56" authorId="0" shapeId="0" xr:uid="{C48DB6F0-92D4-4912-8A25-03A51A9835E8}">
      <text>
        <r>
          <rPr>
            <b/>
            <sz val="9"/>
            <color indexed="81"/>
            <rFont val="ＭＳ Ｐ明朝"/>
            <family val="1"/>
            <charset val="128"/>
          </rPr>
          <t>算定資料の「その他ガス」シートK列の各排出量を入力してください。</t>
        </r>
      </text>
    </comment>
    <comment ref="Y56" authorId="0" shapeId="0" xr:uid="{8C502A9D-0031-4DE2-A863-06810F29037F}">
      <text>
        <r>
          <rPr>
            <b/>
            <sz val="9"/>
            <color indexed="81"/>
            <rFont val="ＭＳ Ｐ明朝"/>
            <family val="1"/>
            <charset val="128"/>
          </rPr>
          <t>算定資料の「その他ガス」シートK列の各排出量を入力してください。</t>
        </r>
      </text>
    </comment>
    <comment ref="AC56" authorId="0" shapeId="0" xr:uid="{663F6BFD-1032-42DC-B028-476DD4B96D38}">
      <text>
        <r>
          <rPr>
            <b/>
            <sz val="9"/>
            <color indexed="81"/>
            <rFont val="ＭＳ Ｐ明朝"/>
            <family val="1"/>
            <charset val="128"/>
          </rPr>
          <t>算定資料の「その他ガス」シートK列の各排出量を入力してください。</t>
        </r>
      </text>
    </comment>
    <comment ref="AG56" authorId="0" shapeId="0" xr:uid="{812407D7-EE07-4694-A651-E810ECE2C2BC}">
      <text>
        <r>
          <rPr>
            <b/>
            <sz val="9"/>
            <color indexed="81"/>
            <rFont val="ＭＳ Ｐ明朝"/>
            <family val="1"/>
            <charset val="128"/>
          </rPr>
          <t>算定資料の「その他ガス」シートK列の各排出量を入力してください。</t>
        </r>
      </text>
    </comment>
    <comment ref="Q57" authorId="0" shapeId="0" xr:uid="{2D35DAF3-5683-4C5E-B44E-369B8DF22570}">
      <text>
        <r>
          <rPr>
            <b/>
            <sz val="9"/>
            <color indexed="81"/>
            <rFont val="ＭＳ Ｐ明朝"/>
            <family val="1"/>
            <charset val="128"/>
          </rPr>
          <t>算定資料の「その他ガス」シートK列の各排出量を入力してください。</t>
        </r>
      </text>
    </comment>
    <comment ref="U57" authorId="0" shapeId="0" xr:uid="{13BD985A-591B-4FA9-9978-7AFA6E88BD9A}">
      <text>
        <r>
          <rPr>
            <b/>
            <sz val="9"/>
            <color indexed="81"/>
            <rFont val="ＭＳ Ｐ明朝"/>
            <family val="1"/>
            <charset val="128"/>
          </rPr>
          <t>算定資料の「その他ガス」シートK列の各排出量を入力してください。</t>
        </r>
      </text>
    </comment>
    <comment ref="Y57" authorId="0" shapeId="0" xr:uid="{06306D91-DABF-476E-B792-720F15F20EB9}">
      <text>
        <r>
          <rPr>
            <b/>
            <sz val="9"/>
            <color indexed="81"/>
            <rFont val="ＭＳ Ｐ明朝"/>
            <family val="1"/>
            <charset val="128"/>
          </rPr>
          <t>算定資料の「その他ガス」シートK列の各排出量を入力してください。</t>
        </r>
      </text>
    </comment>
    <comment ref="AC57" authorId="0" shapeId="0" xr:uid="{033AE9AB-37AD-444F-B843-47F715B1F361}">
      <text>
        <r>
          <rPr>
            <b/>
            <sz val="9"/>
            <color indexed="81"/>
            <rFont val="ＭＳ Ｐ明朝"/>
            <family val="1"/>
            <charset val="128"/>
          </rPr>
          <t>算定資料の「その他ガス」シートK列の各排出量を入力してください。</t>
        </r>
      </text>
    </comment>
    <comment ref="AG57" authorId="0" shapeId="0" xr:uid="{50DE3042-4A95-4CE7-A160-062F6F50E263}">
      <text>
        <r>
          <rPr>
            <b/>
            <sz val="9"/>
            <color indexed="81"/>
            <rFont val="ＭＳ Ｐ明朝"/>
            <family val="1"/>
            <charset val="128"/>
          </rPr>
          <t>算定資料の「その他ガス」シートK列の各排出量を入力してください。</t>
        </r>
      </text>
    </comment>
    <comment ref="Q58" authorId="0" shapeId="0" xr:uid="{BB19857F-99AD-464A-B6E3-8DE1791A72A6}">
      <text>
        <r>
          <rPr>
            <b/>
            <sz val="9"/>
            <color indexed="81"/>
            <rFont val="ＭＳ Ｐ明朝"/>
            <family val="1"/>
            <charset val="128"/>
          </rPr>
          <t>算定資料の「その他ガス」シートK列の各排出量を入力してください。</t>
        </r>
      </text>
    </comment>
    <comment ref="U58" authorId="0" shapeId="0" xr:uid="{1A329C76-41BE-498F-9E16-9AD781A0D1D2}">
      <text>
        <r>
          <rPr>
            <b/>
            <sz val="9"/>
            <color indexed="81"/>
            <rFont val="ＭＳ Ｐ明朝"/>
            <family val="1"/>
            <charset val="128"/>
          </rPr>
          <t>算定資料の「その他ガス」シートK列の各排出量を入力してください。</t>
        </r>
      </text>
    </comment>
    <comment ref="Y58" authorId="0" shapeId="0" xr:uid="{6E62CCBB-40F0-41A7-A2B4-F39AFE8B993F}">
      <text>
        <r>
          <rPr>
            <b/>
            <sz val="9"/>
            <color indexed="81"/>
            <rFont val="ＭＳ Ｐ明朝"/>
            <family val="1"/>
            <charset val="128"/>
          </rPr>
          <t>算定資料の「その他ガス」シートK列の各排出量を入力してください。</t>
        </r>
      </text>
    </comment>
    <comment ref="AC58" authorId="0" shapeId="0" xr:uid="{FD207F88-F08A-4B1A-9DA2-B437563733A9}">
      <text>
        <r>
          <rPr>
            <b/>
            <sz val="9"/>
            <color indexed="81"/>
            <rFont val="ＭＳ Ｐ明朝"/>
            <family val="1"/>
            <charset val="128"/>
          </rPr>
          <t>算定資料の「その他ガス」シートK列の各排出量を入力してください。</t>
        </r>
      </text>
    </comment>
    <comment ref="AG58" authorId="0" shapeId="0" xr:uid="{32569FD1-A9E2-4D61-8322-0BC56E2BB63A}">
      <text>
        <r>
          <rPr>
            <b/>
            <sz val="9"/>
            <color indexed="81"/>
            <rFont val="ＭＳ Ｐ明朝"/>
            <family val="1"/>
            <charset val="128"/>
          </rPr>
          <t>算定資料の「その他ガス」シートK列の各排出量を入力してください。</t>
        </r>
      </text>
    </comment>
    <comment ref="D69" authorId="0" shapeId="0" xr:uid="{D052FDB4-9A70-47D1-8F9D-8B5B913EA7B9}">
      <text>
        <r>
          <rPr>
            <b/>
            <sz val="9"/>
            <color indexed="81"/>
            <rFont val="ＭＳ Ｐ明朝"/>
            <family val="1"/>
            <charset val="128"/>
          </rPr>
          <t>CO2排出量に影響を及ぼす指標を設定してください。</t>
        </r>
      </text>
    </comment>
    <comment ref="M69" authorId="0" shapeId="0" xr:uid="{2A6DE7D1-5349-4FAC-951A-34C3E5E51F3B}">
      <text>
        <r>
          <rPr>
            <b/>
            <sz val="9"/>
            <color indexed="81"/>
            <rFont val="ＭＳ Ｐ明朝"/>
            <family val="1"/>
            <charset val="128"/>
          </rPr>
          <t>左の指標の単位を入力してください。</t>
        </r>
      </text>
    </comment>
    <comment ref="P124" authorId="0" shapeId="0" xr:uid="{A6B12F40-95E9-4720-8B02-62AFFCC24632}">
      <text>
        <r>
          <rPr>
            <b/>
            <sz val="9"/>
            <color indexed="81"/>
            <rFont val="ＭＳ Ｐ明朝"/>
            <family val="1"/>
            <charset val="128"/>
          </rPr>
          <t>第４計画期間開始時の基準排出量を入力してください。</t>
        </r>
      </text>
    </comment>
    <comment ref="L129" authorId="0" shapeId="0" xr:uid="{115AAB2C-5483-4269-BBC9-78FC15E089A2}">
      <text>
        <r>
          <rPr>
            <b/>
            <sz val="9"/>
            <color indexed="81"/>
            <rFont val="MS P ゴシック"/>
            <family val="3"/>
            <charset val="128"/>
          </rPr>
          <t>半角数字で入力してください。</t>
        </r>
      </text>
    </comment>
    <comment ref="L130" authorId="0" shapeId="0" xr:uid="{18C6A3F3-2117-486F-B840-B6266BEB5F3E}">
      <text>
        <r>
          <rPr>
            <b/>
            <sz val="9"/>
            <color indexed="81"/>
            <rFont val="MS P ゴシック"/>
            <family val="3"/>
            <charset val="128"/>
          </rPr>
          <t>半角数字で入力してください。</t>
        </r>
      </text>
    </comment>
    <comment ref="L131" authorId="0" shapeId="0" xr:uid="{9EFB167C-E501-4881-BC73-747EEEC107E7}">
      <text>
        <r>
          <rPr>
            <b/>
            <sz val="9"/>
            <color indexed="81"/>
            <rFont val="MS P ゴシック"/>
            <family val="3"/>
            <charset val="128"/>
          </rPr>
          <t>半角数字で入力してください。</t>
        </r>
      </text>
    </comment>
    <comment ref="L132" authorId="0" shapeId="0" xr:uid="{BBF7F36B-9367-4D3B-ACF9-9D810451FA42}">
      <text>
        <r>
          <rPr>
            <b/>
            <sz val="9"/>
            <color indexed="81"/>
            <rFont val="MS P ゴシック"/>
            <family val="3"/>
            <charset val="128"/>
          </rPr>
          <t>半角数字で入力してください。</t>
        </r>
      </text>
    </comment>
    <comment ref="L133" authorId="0" shapeId="0" xr:uid="{889A9691-CC2E-4B00-9DDE-2FAE93BF52E1}">
      <text>
        <r>
          <rPr>
            <b/>
            <sz val="9"/>
            <color indexed="81"/>
            <rFont val="MS P ゴシック"/>
            <family val="3"/>
            <charset val="128"/>
          </rPr>
          <t>半角数字で入力してください。</t>
        </r>
      </text>
    </comment>
    <comment ref="L165" authorId="0" shapeId="0" xr:uid="{342555CC-A7A2-4826-894C-A128FBD37B77}">
      <text>
        <r>
          <rPr>
            <b/>
            <sz val="9"/>
            <color indexed="81"/>
            <rFont val="ＭＳ Ｐ明朝"/>
            <family val="1"/>
            <charset val="128"/>
          </rPr>
          <t>「業務部門」は11から18番台、「産業部門」は31から49番台から選択してください。</t>
        </r>
      </text>
    </comment>
    <comment ref="AH165" authorId="0" shapeId="0" xr:uid="{307F02CE-1A19-42F7-B0A4-7208A4B7A7DE}">
      <text>
        <r>
          <rPr>
            <b/>
            <sz val="9"/>
            <color indexed="81"/>
            <rFont val="ＭＳ Ｐ明朝"/>
            <family val="1"/>
            <charset val="128"/>
          </rPr>
          <t>半角数字で入力してください。</t>
        </r>
      </text>
    </comment>
    <comment ref="L166" authorId="0" shapeId="0" xr:uid="{30DBE54F-6D79-4F1A-9FA0-25FFD01BEAC4}">
      <text>
        <r>
          <rPr>
            <b/>
            <sz val="9"/>
            <color indexed="81"/>
            <rFont val="ＭＳ Ｐ明朝"/>
            <family val="1"/>
            <charset val="128"/>
          </rPr>
          <t>「業務部門」は11から18番台、「産業部門」は31から49番台から選択してください。</t>
        </r>
      </text>
    </comment>
    <comment ref="AH166" authorId="0" shapeId="0" xr:uid="{7A7DB9B5-D82B-4054-8000-C94494731011}">
      <text>
        <r>
          <rPr>
            <b/>
            <sz val="9"/>
            <color indexed="81"/>
            <rFont val="ＭＳ Ｐ明朝"/>
            <family val="1"/>
            <charset val="128"/>
          </rPr>
          <t>半角数字で入力してください。</t>
        </r>
      </text>
    </comment>
    <comment ref="L167" authorId="0" shapeId="0" xr:uid="{2CE53CB9-B8A7-4D44-B940-1A94A2E051CC}">
      <text>
        <r>
          <rPr>
            <b/>
            <sz val="9"/>
            <color indexed="81"/>
            <rFont val="ＭＳ Ｐ明朝"/>
            <family val="1"/>
            <charset val="128"/>
          </rPr>
          <t>「業務部門」は11から18番台、「産業部門」は31から49番台から選択してください。</t>
        </r>
      </text>
    </comment>
    <comment ref="AH167" authorId="0" shapeId="0" xr:uid="{0C1B3957-69E7-43D8-A7D0-F05742DF3E91}">
      <text>
        <r>
          <rPr>
            <b/>
            <sz val="9"/>
            <color indexed="81"/>
            <rFont val="ＭＳ Ｐ明朝"/>
            <family val="1"/>
            <charset val="128"/>
          </rPr>
          <t>半角数字で入力してください。</t>
        </r>
      </text>
    </comment>
    <comment ref="L168" authorId="0" shapeId="0" xr:uid="{79EC8981-E491-4608-9FDE-0CD84947362D}">
      <text>
        <r>
          <rPr>
            <b/>
            <sz val="9"/>
            <color indexed="81"/>
            <rFont val="ＭＳ Ｐ明朝"/>
            <family val="1"/>
            <charset val="128"/>
          </rPr>
          <t>「業務部門」は11から18番台、「産業部門」は31から49番台から選択してください。</t>
        </r>
      </text>
    </comment>
    <comment ref="AH168" authorId="0" shapeId="0" xr:uid="{6C183629-1C05-472B-9720-58C4D72A672E}">
      <text>
        <r>
          <rPr>
            <b/>
            <sz val="9"/>
            <color indexed="81"/>
            <rFont val="ＭＳ Ｐ明朝"/>
            <family val="1"/>
            <charset val="128"/>
          </rPr>
          <t>半角数字で入力してください。</t>
        </r>
      </text>
    </comment>
    <comment ref="L169" authorId="0" shapeId="0" xr:uid="{2671E280-DC5E-4EE7-A20B-DB5F6E0D566E}">
      <text>
        <r>
          <rPr>
            <b/>
            <sz val="9"/>
            <color indexed="81"/>
            <rFont val="ＭＳ Ｐ明朝"/>
            <family val="1"/>
            <charset val="128"/>
          </rPr>
          <t>「業務部門」は11から18番台、「産業部門」は31から49番台から選択してください。</t>
        </r>
      </text>
    </comment>
    <comment ref="AH169" authorId="0" shapeId="0" xr:uid="{956F3674-CF1C-4358-A40B-B19BE786BA31}">
      <text>
        <r>
          <rPr>
            <b/>
            <sz val="9"/>
            <color indexed="81"/>
            <rFont val="ＭＳ Ｐ明朝"/>
            <family val="1"/>
            <charset val="128"/>
          </rPr>
          <t>半角数字で入力してください。</t>
        </r>
      </text>
    </comment>
    <comment ref="L170" authorId="0" shapeId="0" xr:uid="{500F753E-ADE7-46C5-B9CD-6349AF02203C}">
      <text>
        <r>
          <rPr>
            <b/>
            <sz val="9"/>
            <color indexed="81"/>
            <rFont val="ＭＳ Ｐ明朝"/>
            <family val="1"/>
            <charset val="128"/>
          </rPr>
          <t>「業務部門」は11から18番台、「産業部門」は31から49番台から選択してください。</t>
        </r>
      </text>
    </comment>
    <comment ref="AH170" authorId="0" shapeId="0" xr:uid="{60B91655-F23A-4269-A0D3-E8C3BD85FF30}">
      <text>
        <r>
          <rPr>
            <b/>
            <sz val="9"/>
            <color indexed="81"/>
            <rFont val="ＭＳ Ｐ明朝"/>
            <family val="1"/>
            <charset val="128"/>
          </rPr>
          <t>半角数字で入力してください。</t>
        </r>
      </text>
    </comment>
    <comment ref="L171" authorId="0" shapeId="0" xr:uid="{7736E86A-F1EE-418A-B1FB-B2EC3F50E7E8}">
      <text>
        <r>
          <rPr>
            <b/>
            <sz val="9"/>
            <color indexed="81"/>
            <rFont val="ＭＳ Ｐ明朝"/>
            <family val="1"/>
            <charset val="128"/>
          </rPr>
          <t>「業務部門」は11から18番台、「産業部門」は31から49番台から選択してください。</t>
        </r>
      </text>
    </comment>
    <comment ref="AH171" authorId="0" shapeId="0" xr:uid="{93948510-F76C-453E-B150-FEF68AC4ACAA}">
      <text>
        <r>
          <rPr>
            <b/>
            <sz val="9"/>
            <color indexed="81"/>
            <rFont val="ＭＳ Ｐ明朝"/>
            <family val="1"/>
            <charset val="128"/>
          </rPr>
          <t>半角数字で入力してください。</t>
        </r>
      </text>
    </comment>
    <comment ref="L172" authorId="0" shapeId="0" xr:uid="{2F027B2B-B638-437C-8D5B-EAC831244E7A}">
      <text>
        <r>
          <rPr>
            <b/>
            <sz val="9"/>
            <color indexed="81"/>
            <rFont val="ＭＳ Ｐ明朝"/>
            <family val="1"/>
            <charset val="128"/>
          </rPr>
          <t>「業務部門」は11から18番台、「産業部門」は31から49番台から選択してください。</t>
        </r>
      </text>
    </comment>
    <comment ref="AH172" authorId="0" shapeId="0" xr:uid="{0B65A3F0-9DAA-4686-9806-86ABE55D9790}">
      <text>
        <r>
          <rPr>
            <b/>
            <sz val="9"/>
            <color indexed="81"/>
            <rFont val="ＭＳ Ｐ明朝"/>
            <family val="1"/>
            <charset val="128"/>
          </rPr>
          <t>半角数字で入力してください。</t>
        </r>
      </text>
    </comment>
    <comment ref="L173" authorId="0" shapeId="0" xr:uid="{6E5C352E-DD64-43BB-841A-B12CFA41B776}">
      <text>
        <r>
          <rPr>
            <b/>
            <sz val="9"/>
            <color indexed="81"/>
            <rFont val="ＭＳ Ｐ明朝"/>
            <family val="1"/>
            <charset val="128"/>
          </rPr>
          <t>「業務部門」は11から18番台、「産業部門」は31から49番台から選択してください。</t>
        </r>
      </text>
    </comment>
    <comment ref="AH173" authorId="0" shapeId="0" xr:uid="{AF0A74C1-4317-45B5-A204-2C42ADE3DFB5}">
      <text>
        <r>
          <rPr>
            <b/>
            <sz val="9"/>
            <color indexed="81"/>
            <rFont val="ＭＳ Ｐ明朝"/>
            <family val="1"/>
            <charset val="128"/>
          </rPr>
          <t>半角数字で入力してください。</t>
        </r>
      </text>
    </comment>
    <comment ref="L174" authorId="0" shapeId="0" xr:uid="{E76D27A1-A6C1-4431-BBF2-D6C1F545291C}">
      <text>
        <r>
          <rPr>
            <b/>
            <sz val="9"/>
            <color indexed="81"/>
            <rFont val="ＭＳ Ｐ明朝"/>
            <family val="1"/>
            <charset val="128"/>
          </rPr>
          <t>「業務部門」は11から18番台、「産業部門」は31から49番台から選択してください。</t>
        </r>
      </text>
    </comment>
    <comment ref="AH174" authorId="0" shapeId="0" xr:uid="{ACB821F8-0FC5-4912-BED3-5E78E568AA48}">
      <text>
        <r>
          <rPr>
            <b/>
            <sz val="9"/>
            <color indexed="81"/>
            <rFont val="ＭＳ Ｐ明朝"/>
            <family val="1"/>
            <charset val="128"/>
          </rPr>
          <t>半角数字で入力してください。</t>
        </r>
      </text>
    </comment>
    <comment ref="L175" authorId="0" shapeId="0" xr:uid="{29A24D5E-8C2D-4148-A899-796EF4F61181}">
      <text>
        <r>
          <rPr>
            <b/>
            <sz val="9"/>
            <color indexed="81"/>
            <rFont val="ＭＳ Ｐ明朝"/>
            <family val="1"/>
            <charset val="128"/>
          </rPr>
          <t>「業務部門」は11から18番台、「産業部門」は31から49番台から選択してください。</t>
        </r>
      </text>
    </comment>
    <comment ref="AH175" authorId="0" shapeId="0" xr:uid="{C60E990C-BBCD-4DB3-A08B-7F8D65BBBB5F}">
      <text>
        <r>
          <rPr>
            <b/>
            <sz val="9"/>
            <color indexed="81"/>
            <rFont val="ＭＳ Ｐ明朝"/>
            <family val="1"/>
            <charset val="128"/>
          </rPr>
          <t>半角数字で入力してください。</t>
        </r>
      </text>
    </comment>
    <comment ref="L176" authorId="0" shapeId="0" xr:uid="{4B30341D-76BC-4EFD-B8B5-C145290FB530}">
      <text>
        <r>
          <rPr>
            <b/>
            <sz val="9"/>
            <color indexed="81"/>
            <rFont val="ＭＳ Ｐ明朝"/>
            <family val="1"/>
            <charset val="128"/>
          </rPr>
          <t>「業務部門」は11から18番台、「産業部門」は31から49番台から選択してください。</t>
        </r>
      </text>
    </comment>
    <comment ref="AH176" authorId="0" shapeId="0" xr:uid="{EEF73B87-9221-4A7D-8B28-184C980A3B87}">
      <text>
        <r>
          <rPr>
            <b/>
            <sz val="9"/>
            <color indexed="81"/>
            <rFont val="ＭＳ Ｐ明朝"/>
            <family val="1"/>
            <charset val="128"/>
          </rPr>
          <t>半角数字で入力してください。</t>
        </r>
      </text>
    </comment>
    <comment ref="L177" authorId="0" shapeId="0" xr:uid="{985C5D11-5222-401C-AE7F-77D55A4441B2}">
      <text>
        <r>
          <rPr>
            <b/>
            <sz val="9"/>
            <color indexed="81"/>
            <rFont val="ＭＳ Ｐ明朝"/>
            <family val="1"/>
            <charset val="128"/>
          </rPr>
          <t>「業務部門」は11から18番台、「産業部門」は31から49番台から選択してください。</t>
        </r>
      </text>
    </comment>
    <comment ref="AH177" authorId="0" shapeId="0" xr:uid="{8B37A0CB-552C-4570-9112-72DF559C0E4F}">
      <text>
        <r>
          <rPr>
            <b/>
            <sz val="9"/>
            <color indexed="81"/>
            <rFont val="ＭＳ Ｐ明朝"/>
            <family val="1"/>
            <charset val="128"/>
          </rPr>
          <t>半角数字で入力してください。</t>
        </r>
      </text>
    </comment>
    <comment ref="L178" authorId="0" shapeId="0" xr:uid="{7ABD1260-8702-4C15-B3A7-C8C1A22CA729}">
      <text>
        <r>
          <rPr>
            <b/>
            <sz val="9"/>
            <color indexed="81"/>
            <rFont val="ＭＳ Ｐ明朝"/>
            <family val="1"/>
            <charset val="128"/>
          </rPr>
          <t>「業務部門」は11から18番台、「産業部門」は31から49番台から選択してください。</t>
        </r>
      </text>
    </comment>
    <comment ref="AH178" authorId="0" shapeId="0" xr:uid="{015625FF-CF4F-493A-A01E-DD36F33648DA}">
      <text>
        <r>
          <rPr>
            <b/>
            <sz val="9"/>
            <color indexed="81"/>
            <rFont val="ＭＳ Ｐ明朝"/>
            <family val="1"/>
            <charset val="128"/>
          </rPr>
          <t>半角数字で入力してください。</t>
        </r>
      </text>
    </comment>
    <comment ref="L179" authorId="0" shapeId="0" xr:uid="{51441C56-C06B-45BF-9126-711AE4B71293}">
      <text>
        <r>
          <rPr>
            <b/>
            <sz val="9"/>
            <color indexed="81"/>
            <rFont val="ＭＳ Ｐ明朝"/>
            <family val="1"/>
            <charset val="128"/>
          </rPr>
          <t>「業務部門」は11から18番台、「産業部門」は31から49番台から選択してください。</t>
        </r>
      </text>
    </comment>
    <comment ref="AH179" authorId="0" shapeId="0" xr:uid="{483E3A36-728B-4BEE-98FD-D3710E84C447}">
      <text>
        <r>
          <rPr>
            <b/>
            <sz val="9"/>
            <color indexed="81"/>
            <rFont val="ＭＳ Ｐ明朝"/>
            <family val="1"/>
            <charset val="128"/>
          </rPr>
          <t>半角数字で入力してください。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E4F3A382-94D7-45E2-93EF-1ACF28DA2E45}">
      <text>
        <r>
          <rPr>
            <b/>
            <sz val="9"/>
            <color indexed="81"/>
            <rFont val="ＭＳ Ｐ明朝"/>
            <family val="1"/>
            <charset val="128"/>
          </rPr>
          <t>事業所番号は半角数字６桁で入力してください。</t>
        </r>
      </text>
    </comment>
    <comment ref="E10" authorId="0" shapeId="0" xr:uid="{BDF0ABFF-8D94-4EAE-A3FB-7CA7C23F3FCB}">
      <text>
        <r>
          <rPr>
            <b/>
            <sz val="9"/>
            <color indexed="81"/>
            <rFont val="ＭＳ Ｐ明朝"/>
            <family val="1"/>
            <charset val="128"/>
          </rPr>
          <t>事業所の種別を選択してください。</t>
        </r>
      </text>
    </comment>
    <comment ref="S14" authorId="0" shapeId="0" xr:uid="{F200F355-2DB0-47ED-BD19-1FFDEC7CBE2F}">
      <text>
        <r>
          <rPr>
            <b/>
            <sz val="9"/>
            <color indexed="81"/>
            <rFont val="MS P ゴシック"/>
            <family val="3"/>
            <charset val="128"/>
          </rPr>
          <t>「埼玉県」は入力しないでください。</t>
        </r>
      </text>
    </comment>
    <comment ref="O16" authorId="0" shapeId="0" xr:uid="{D1BDE473-D8D2-43F3-9E01-5FCBB3F8CC09}">
      <text>
        <r>
          <rPr>
            <b/>
            <sz val="9"/>
            <color indexed="81"/>
            <rFont val="ＭＳ Ｐ明朝"/>
            <family val="1"/>
            <charset val="128"/>
          </rPr>
          <t>産業分類を選択してください。</t>
        </r>
      </text>
    </comment>
    <comment ref="Q42" authorId="0" shapeId="0" xr:uid="{2F9C1DBF-4F66-4EDE-873A-BEBB38947AF0}">
      <text>
        <r>
          <rPr>
            <b/>
            <sz val="9"/>
            <color indexed="81"/>
            <rFont val="ＭＳ Ｐ明朝"/>
            <family val="1"/>
            <charset val="128"/>
          </rPr>
          <t>算定資料の「事業所概要_算定体制」シートの使用量(G15セル)を入力してください。</t>
        </r>
      </text>
    </comment>
    <comment ref="U42" authorId="0" shapeId="0" xr:uid="{3DF85804-3742-4241-84CD-7A3DDA3C28BC}">
      <text>
        <r>
          <rPr>
            <b/>
            <sz val="9"/>
            <color indexed="81"/>
            <rFont val="ＭＳ Ｐ明朝"/>
            <family val="1"/>
            <charset val="128"/>
          </rPr>
          <t>算定資料の「事業所概要_算定体制」シートの使用量(G15セル)を入力してください。</t>
        </r>
      </text>
    </comment>
    <comment ref="Y42" authorId="0" shapeId="0" xr:uid="{FA03BCD9-20FE-4607-A4FB-9D756B3F3AB2}">
      <text>
        <r>
          <rPr>
            <b/>
            <sz val="9"/>
            <color indexed="81"/>
            <rFont val="ＭＳ Ｐ明朝"/>
            <family val="1"/>
            <charset val="128"/>
          </rPr>
          <t>算定資料の「事業所概要_算定体制」シートの使用量(G15セル)を入力してください。</t>
        </r>
      </text>
    </comment>
    <comment ref="AC42" authorId="0" shapeId="0" xr:uid="{8E3071BD-7E52-41CE-BC90-B1E4576ABB89}">
      <text>
        <r>
          <rPr>
            <b/>
            <sz val="9"/>
            <color indexed="81"/>
            <rFont val="ＭＳ Ｐ明朝"/>
            <family val="1"/>
            <charset val="128"/>
          </rPr>
          <t>算定資料の「事業所概要_算定体制」シートの使用量(G15セル)を入力してください。</t>
        </r>
      </text>
    </comment>
    <comment ref="AG42" authorId="0" shapeId="0" xr:uid="{26E5288A-9789-464B-8941-BBA8033ADB41}">
      <text>
        <r>
          <rPr>
            <b/>
            <sz val="9"/>
            <color indexed="81"/>
            <rFont val="ＭＳ Ｐ明朝"/>
            <family val="1"/>
            <charset val="128"/>
          </rPr>
          <t>算定資料の「事業所概要_算定体制」シートの使用量(G15セル)を入力してください。</t>
        </r>
      </text>
    </comment>
    <comment ref="Q43" authorId="0" shapeId="0" xr:uid="{8E942B74-BE9E-434B-9155-33AF152C7840}">
      <text>
        <r>
          <rPr>
            <b/>
            <sz val="9"/>
            <color indexed="81"/>
            <rFont val="ＭＳ Ｐ明朝"/>
            <family val="1"/>
            <charset val="128"/>
          </rPr>
          <t>算定資料の「事業所概要_算定体制」シートの使用量(G16セル)を入力してください。</t>
        </r>
      </text>
    </comment>
    <comment ref="U43" authorId="0" shapeId="0" xr:uid="{B367248F-7669-4865-84D2-10A9B8233E0B}">
      <text>
        <r>
          <rPr>
            <b/>
            <sz val="9"/>
            <color indexed="81"/>
            <rFont val="ＭＳ Ｐ明朝"/>
            <family val="1"/>
            <charset val="128"/>
          </rPr>
          <t>算定資料の「事業所概要_算定体制」シートの使用量(G16セル)を入力してください。</t>
        </r>
      </text>
    </comment>
    <comment ref="Y43" authorId="0" shapeId="0" xr:uid="{BE9D7A61-9440-4B31-B880-4BA25F4C59B9}">
      <text>
        <r>
          <rPr>
            <b/>
            <sz val="9"/>
            <color indexed="81"/>
            <rFont val="ＭＳ Ｐ明朝"/>
            <family val="1"/>
            <charset val="128"/>
          </rPr>
          <t>算定資料の「事業所概要_算定体制」シートの使用量(G16セル)を入力してください。</t>
        </r>
      </text>
    </comment>
    <comment ref="AC43" authorId="0" shapeId="0" xr:uid="{C991C613-DBB3-4766-9689-CDD135FCBF68}">
      <text>
        <r>
          <rPr>
            <b/>
            <sz val="9"/>
            <color indexed="81"/>
            <rFont val="ＭＳ Ｐ明朝"/>
            <family val="1"/>
            <charset val="128"/>
          </rPr>
          <t>算定資料の「事業所概要_算定体制」シートの使用量(G16セル)を入力してください。</t>
        </r>
      </text>
    </comment>
    <comment ref="AG43" authorId="0" shapeId="0" xr:uid="{F374130B-4261-4F4F-9168-EDAA5799BBF6}">
      <text>
        <r>
          <rPr>
            <b/>
            <sz val="9"/>
            <color indexed="81"/>
            <rFont val="ＭＳ Ｐ明朝"/>
            <family val="1"/>
            <charset val="128"/>
          </rPr>
          <t>算定資料の「事業所概要_算定体制」シートの使用量(G16セル)を入力してください。</t>
        </r>
      </text>
    </comment>
    <comment ref="Q50" authorId="0" shapeId="0" xr:uid="{5BE1FCE4-A5F3-431F-A9E2-E551451D9173}">
      <text>
        <r>
          <rPr>
            <b/>
            <sz val="9"/>
            <color indexed="81"/>
            <rFont val="ＭＳ Ｐ明朝"/>
            <family val="1"/>
            <charset val="128"/>
          </rPr>
          <t>算定資料の「事業所概要_算定体制」シートの排出量(G17セル)を入力してください。</t>
        </r>
      </text>
    </comment>
    <comment ref="U50" authorId="0" shapeId="0" xr:uid="{BC62E9D4-F01A-40D4-B53A-E890F7621DF4}">
      <text>
        <r>
          <rPr>
            <b/>
            <sz val="9"/>
            <color indexed="81"/>
            <rFont val="ＭＳ Ｐ明朝"/>
            <family val="1"/>
            <charset val="128"/>
          </rPr>
          <t>算定資料の「事業所概要_算定体制」シートの排出量(G17セル)を入力してください。</t>
        </r>
      </text>
    </comment>
    <comment ref="Y50" authorId="0" shapeId="0" xr:uid="{4A0C76BD-8B84-4D18-B822-6DAF10A2633F}">
      <text>
        <r>
          <rPr>
            <b/>
            <sz val="9"/>
            <color indexed="81"/>
            <rFont val="ＭＳ Ｐ明朝"/>
            <family val="1"/>
            <charset val="128"/>
          </rPr>
          <t>算定資料の「事業所概要_算定体制」シートの排出量(G17セル)を入力してください。</t>
        </r>
      </text>
    </comment>
    <comment ref="AC50" authorId="0" shapeId="0" xr:uid="{5D703D1E-C0D9-4687-89FD-9A24F90A5E7A}">
      <text>
        <r>
          <rPr>
            <b/>
            <sz val="9"/>
            <color indexed="81"/>
            <rFont val="ＭＳ Ｐ明朝"/>
            <family val="1"/>
            <charset val="128"/>
          </rPr>
          <t>算定資料の「事業所概要_算定体制」シートの排出量(G17セル)を入力してください。</t>
        </r>
      </text>
    </comment>
    <comment ref="AG50" authorId="0" shapeId="0" xr:uid="{29CA4718-1006-440E-B7B2-D03B550D7AC1}">
      <text>
        <r>
          <rPr>
            <b/>
            <sz val="9"/>
            <color indexed="81"/>
            <rFont val="ＭＳ Ｐ明朝"/>
            <family val="1"/>
            <charset val="128"/>
          </rPr>
          <t>算定資料の「事業所概要_算定体制」シートの排出量(G17セル)を入力してください。</t>
        </r>
      </text>
    </comment>
    <comment ref="Q52" authorId="0" shapeId="0" xr:uid="{4232EC1D-3F94-483A-8FA2-4C0ED9DAD5E6}">
      <text>
        <r>
          <rPr>
            <b/>
            <sz val="9"/>
            <color indexed="81"/>
            <rFont val="ＭＳ Ｐ明朝"/>
            <family val="1"/>
            <charset val="128"/>
          </rPr>
          <t>算定資料の「その他ガス」シートK列の各排出量を入力してください。</t>
        </r>
      </text>
    </comment>
    <comment ref="U52" authorId="0" shapeId="0" xr:uid="{15CF3EC7-84C4-41EA-952F-EE36B6E532E4}">
      <text>
        <r>
          <rPr>
            <b/>
            <sz val="9"/>
            <color indexed="81"/>
            <rFont val="ＭＳ Ｐ明朝"/>
            <family val="1"/>
            <charset val="128"/>
          </rPr>
          <t>算定資料の「その他ガス」シートK列の各排出量を入力してください。</t>
        </r>
      </text>
    </comment>
    <comment ref="Y52" authorId="0" shapeId="0" xr:uid="{FA52F170-1646-4CB8-A5D1-181300F5970B}">
      <text>
        <r>
          <rPr>
            <b/>
            <sz val="9"/>
            <color indexed="81"/>
            <rFont val="ＭＳ Ｐ明朝"/>
            <family val="1"/>
            <charset val="128"/>
          </rPr>
          <t>算定資料の「その他ガス」シートK列の各排出量を入力してください。</t>
        </r>
      </text>
    </comment>
    <comment ref="AC52" authorId="0" shapeId="0" xr:uid="{2A871262-E8F6-42C8-A32A-B4090E17CAA7}">
      <text>
        <r>
          <rPr>
            <b/>
            <sz val="9"/>
            <color indexed="81"/>
            <rFont val="ＭＳ Ｐ明朝"/>
            <family val="1"/>
            <charset val="128"/>
          </rPr>
          <t>算定資料の「その他ガス」シートK列の各排出量を入力してください。</t>
        </r>
      </text>
    </comment>
    <comment ref="AG52" authorId="0" shapeId="0" xr:uid="{D8A30BE6-C849-4357-B724-82F765BBDF46}">
      <text>
        <r>
          <rPr>
            <b/>
            <sz val="9"/>
            <color indexed="81"/>
            <rFont val="ＭＳ Ｐ明朝"/>
            <family val="1"/>
            <charset val="128"/>
          </rPr>
          <t>算定資料の「その他ガス」シートK列の各排出量を入力してください。</t>
        </r>
      </text>
    </comment>
    <comment ref="Q53" authorId="0" shapeId="0" xr:uid="{AB0C2494-F469-4821-9230-B417E3D50231}">
      <text>
        <r>
          <rPr>
            <b/>
            <sz val="9"/>
            <color indexed="81"/>
            <rFont val="ＭＳ Ｐ明朝"/>
            <family val="1"/>
            <charset val="128"/>
          </rPr>
          <t>算定資料の「その他ガス」シートK列の各排出量を入力してください。</t>
        </r>
      </text>
    </comment>
    <comment ref="U53" authorId="0" shapeId="0" xr:uid="{C61F6F5C-0AFF-40A7-9F04-359F46C09E9A}">
      <text>
        <r>
          <rPr>
            <b/>
            <sz val="9"/>
            <color indexed="81"/>
            <rFont val="ＭＳ Ｐ明朝"/>
            <family val="1"/>
            <charset val="128"/>
          </rPr>
          <t>算定資料の「その他ガス」シートK列の各排出量を入力してください。</t>
        </r>
      </text>
    </comment>
    <comment ref="Y53" authorId="0" shapeId="0" xr:uid="{CFDE1C91-92E9-4A6F-812A-88BFD437D78B}">
      <text>
        <r>
          <rPr>
            <b/>
            <sz val="9"/>
            <color indexed="81"/>
            <rFont val="ＭＳ Ｐ明朝"/>
            <family val="1"/>
            <charset val="128"/>
          </rPr>
          <t>算定資料の「その他ガス」シートK列の各排出量を入力してください。</t>
        </r>
      </text>
    </comment>
    <comment ref="AC53" authorId="0" shapeId="0" xr:uid="{66866F52-4BF2-4CEF-8512-70864466CFC5}">
      <text>
        <r>
          <rPr>
            <b/>
            <sz val="9"/>
            <color indexed="81"/>
            <rFont val="ＭＳ Ｐ明朝"/>
            <family val="1"/>
            <charset val="128"/>
          </rPr>
          <t>算定資料の「その他ガス」シートK列の各排出量を入力してください。</t>
        </r>
      </text>
    </comment>
    <comment ref="AG53" authorId="0" shapeId="0" xr:uid="{340958CD-BFCD-412D-9E6C-372D778075AB}">
      <text>
        <r>
          <rPr>
            <b/>
            <sz val="9"/>
            <color indexed="81"/>
            <rFont val="ＭＳ Ｐ明朝"/>
            <family val="1"/>
            <charset val="128"/>
          </rPr>
          <t>算定資料の「その他ガス」シートK列の各排出量を入力してください。</t>
        </r>
      </text>
    </comment>
    <comment ref="Q54" authorId="0" shapeId="0" xr:uid="{30EF6E8A-07F4-4BAA-9180-D2FBC58DEEA1}">
      <text>
        <r>
          <rPr>
            <b/>
            <sz val="9"/>
            <color indexed="81"/>
            <rFont val="ＭＳ Ｐ明朝"/>
            <family val="1"/>
            <charset val="128"/>
          </rPr>
          <t>算定資料の「その他ガス」シートK列の各排出量を入力してください。</t>
        </r>
      </text>
    </comment>
    <comment ref="U54" authorId="0" shapeId="0" xr:uid="{23339145-61D3-4232-A169-40CDD186C4D1}">
      <text>
        <r>
          <rPr>
            <b/>
            <sz val="9"/>
            <color indexed="81"/>
            <rFont val="ＭＳ Ｐ明朝"/>
            <family val="1"/>
            <charset val="128"/>
          </rPr>
          <t>算定資料の「その他ガス」シートK列の各排出量を入力してください。</t>
        </r>
      </text>
    </comment>
    <comment ref="Y54" authorId="0" shapeId="0" xr:uid="{B7FBBC9D-F9ED-43E1-AA57-8EDC253FC12D}">
      <text>
        <r>
          <rPr>
            <b/>
            <sz val="9"/>
            <color indexed="81"/>
            <rFont val="ＭＳ Ｐ明朝"/>
            <family val="1"/>
            <charset val="128"/>
          </rPr>
          <t>算定資料の「その他ガス」シートK列の各排出量を入力してください。</t>
        </r>
      </text>
    </comment>
    <comment ref="AC54" authorId="0" shapeId="0" xr:uid="{94B0A249-7C25-49C2-AA1E-C431BEE8D2DD}">
      <text>
        <r>
          <rPr>
            <b/>
            <sz val="9"/>
            <color indexed="81"/>
            <rFont val="ＭＳ Ｐ明朝"/>
            <family val="1"/>
            <charset val="128"/>
          </rPr>
          <t>算定資料の「その他ガス」シートK列の各排出量を入力してください。</t>
        </r>
      </text>
    </comment>
    <comment ref="AG54" authorId="0" shapeId="0" xr:uid="{9846627F-BD9B-46E3-B856-6F3EAC2DD4D2}">
      <text>
        <r>
          <rPr>
            <b/>
            <sz val="9"/>
            <color indexed="81"/>
            <rFont val="ＭＳ Ｐ明朝"/>
            <family val="1"/>
            <charset val="128"/>
          </rPr>
          <t>算定資料の「その他ガス」シートK列の各排出量を入力してください。</t>
        </r>
      </text>
    </comment>
    <comment ref="Q55" authorId="0" shapeId="0" xr:uid="{666D0F32-0252-4989-B1D7-AC8BA484A02D}">
      <text>
        <r>
          <rPr>
            <b/>
            <sz val="9"/>
            <color indexed="81"/>
            <rFont val="ＭＳ Ｐ明朝"/>
            <family val="1"/>
            <charset val="128"/>
          </rPr>
          <t>算定資料の「その他ガス」シートK列の各排出量を入力してください。</t>
        </r>
      </text>
    </comment>
    <comment ref="U55" authorId="0" shapeId="0" xr:uid="{42E40102-DDA5-4215-BD95-F062494BC886}">
      <text>
        <r>
          <rPr>
            <b/>
            <sz val="9"/>
            <color indexed="81"/>
            <rFont val="ＭＳ Ｐ明朝"/>
            <family val="1"/>
            <charset val="128"/>
          </rPr>
          <t>算定資料の「その他ガス」シートK列の各排出量を入力してください。</t>
        </r>
      </text>
    </comment>
    <comment ref="Y55" authorId="0" shapeId="0" xr:uid="{363AB35C-05F1-4BB0-B017-AD5C3BCAF2A3}">
      <text>
        <r>
          <rPr>
            <b/>
            <sz val="9"/>
            <color indexed="81"/>
            <rFont val="ＭＳ Ｐ明朝"/>
            <family val="1"/>
            <charset val="128"/>
          </rPr>
          <t>算定資料の「その他ガス」シートK列の各排出量を入力してください。</t>
        </r>
      </text>
    </comment>
    <comment ref="AC55" authorId="0" shapeId="0" xr:uid="{E27E9D28-56BF-4083-B465-9B4581180460}">
      <text>
        <r>
          <rPr>
            <b/>
            <sz val="9"/>
            <color indexed="81"/>
            <rFont val="ＭＳ Ｐ明朝"/>
            <family val="1"/>
            <charset val="128"/>
          </rPr>
          <t>算定資料の「その他ガス」シートK列の各排出量を入力してください。</t>
        </r>
      </text>
    </comment>
    <comment ref="AG55" authorId="0" shapeId="0" xr:uid="{0F88C75C-36AD-44D8-A66D-6FF18D027BA1}">
      <text>
        <r>
          <rPr>
            <b/>
            <sz val="9"/>
            <color indexed="81"/>
            <rFont val="ＭＳ Ｐ明朝"/>
            <family val="1"/>
            <charset val="128"/>
          </rPr>
          <t>算定資料の「その他ガス」シートK列の各排出量を入力してください。</t>
        </r>
      </text>
    </comment>
    <comment ref="Q56" authorId="0" shapeId="0" xr:uid="{16AF7DD7-FF0B-48FA-8B12-7BB23CB29B08}">
      <text>
        <r>
          <rPr>
            <b/>
            <sz val="9"/>
            <color indexed="81"/>
            <rFont val="ＭＳ Ｐ明朝"/>
            <family val="1"/>
            <charset val="128"/>
          </rPr>
          <t>算定資料の「その他ガス」シートK列の各排出量を入力してください。</t>
        </r>
      </text>
    </comment>
    <comment ref="U56" authorId="0" shapeId="0" xr:uid="{FDCB8169-05CA-4E38-BBE4-E4DAF7995F09}">
      <text>
        <r>
          <rPr>
            <b/>
            <sz val="9"/>
            <color indexed="81"/>
            <rFont val="ＭＳ Ｐ明朝"/>
            <family val="1"/>
            <charset val="128"/>
          </rPr>
          <t>算定資料の「その他ガス」シートK列の各排出量を入力してください。</t>
        </r>
      </text>
    </comment>
    <comment ref="Y56" authorId="0" shapeId="0" xr:uid="{A8378AC1-B993-40F0-A174-472C2B1B611C}">
      <text>
        <r>
          <rPr>
            <b/>
            <sz val="9"/>
            <color indexed="81"/>
            <rFont val="ＭＳ Ｐ明朝"/>
            <family val="1"/>
            <charset val="128"/>
          </rPr>
          <t>算定資料の「その他ガス」シートK列の各排出量を入力してください。</t>
        </r>
      </text>
    </comment>
    <comment ref="AC56" authorId="0" shapeId="0" xr:uid="{A5B05A67-337F-4A98-A52C-55619FFAD533}">
      <text>
        <r>
          <rPr>
            <b/>
            <sz val="9"/>
            <color indexed="81"/>
            <rFont val="ＭＳ Ｐ明朝"/>
            <family val="1"/>
            <charset val="128"/>
          </rPr>
          <t>算定資料の「その他ガス」シートK列の各排出量を入力してください。</t>
        </r>
      </text>
    </comment>
    <comment ref="AG56" authorId="0" shapeId="0" xr:uid="{966E3951-E986-4C9E-8B9D-09D21E040D82}">
      <text>
        <r>
          <rPr>
            <b/>
            <sz val="9"/>
            <color indexed="81"/>
            <rFont val="ＭＳ Ｐ明朝"/>
            <family val="1"/>
            <charset val="128"/>
          </rPr>
          <t>算定資料の「その他ガス」シートK列の各排出量を入力してください。</t>
        </r>
      </text>
    </comment>
    <comment ref="Q57" authorId="0" shapeId="0" xr:uid="{FFFA8F03-F316-48F0-9930-0A5E633038C9}">
      <text>
        <r>
          <rPr>
            <b/>
            <sz val="9"/>
            <color indexed="81"/>
            <rFont val="ＭＳ Ｐ明朝"/>
            <family val="1"/>
            <charset val="128"/>
          </rPr>
          <t>算定資料の「その他ガス」シートK列の各排出量を入力してください。</t>
        </r>
      </text>
    </comment>
    <comment ref="U57" authorId="0" shapeId="0" xr:uid="{E2A10430-1F06-4059-A978-DE8606856CEB}">
      <text>
        <r>
          <rPr>
            <b/>
            <sz val="9"/>
            <color indexed="81"/>
            <rFont val="ＭＳ Ｐ明朝"/>
            <family val="1"/>
            <charset val="128"/>
          </rPr>
          <t>算定資料の「その他ガス」シートK列の各排出量を入力してください。</t>
        </r>
      </text>
    </comment>
    <comment ref="Y57" authorId="0" shapeId="0" xr:uid="{FBD13187-60D9-4447-ADEA-D4611D7BE0BC}">
      <text>
        <r>
          <rPr>
            <b/>
            <sz val="9"/>
            <color indexed="81"/>
            <rFont val="ＭＳ Ｐ明朝"/>
            <family val="1"/>
            <charset val="128"/>
          </rPr>
          <t>算定資料の「その他ガス」シートK列の各排出量を入力してください。</t>
        </r>
      </text>
    </comment>
    <comment ref="AC57" authorId="0" shapeId="0" xr:uid="{88C1B4CD-2420-4112-9C04-1E1205A611CB}">
      <text>
        <r>
          <rPr>
            <b/>
            <sz val="9"/>
            <color indexed="81"/>
            <rFont val="ＭＳ Ｐ明朝"/>
            <family val="1"/>
            <charset val="128"/>
          </rPr>
          <t>算定資料の「その他ガス」シートK列の各排出量を入力してください。</t>
        </r>
      </text>
    </comment>
    <comment ref="AG57" authorId="0" shapeId="0" xr:uid="{C67B25D3-E2AD-4E67-8506-000C19EEA792}">
      <text>
        <r>
          <rPr>
            <b/>
            <sz val="9"/>
            <color indexed="81"/>
            <rFont val="ＭＳ Ｐ明朝"/>
            <family val="1"/>
            <charset val="128"/>
          </rPr>
          <t>算定資料の「その他ガス」シートK列の各排出量を入力してください。</t>
        </r>
      </text>
    </comment>
    <comment ref="Q58" authorId="0" shapeId="0" xr:uid="{2B2D4A82-B4EB-4E79-A24E-E17A90337294}">
      <text>
        <r>
          <rPr>
            <b/>
            <sz val="9"/>
            <color indexed="81"/>
            <rFont val="ＭＳ Ｐ明朝"/>
            <family val="1"/>
            <charset val="128"/>
          </rPr>
          <t>算定資料の「その他ガス」シートK列の各排出量を入力してください。</t>
        </r>
      </text>
    </comment>
    <comment ref="U58" authorId="0" shapeId="0" xr:uid="{527B1BE4-4A0E-4105-A104-CCFCDF9F89D3}">
      <text>
        <r>
          <rPr>
            <b/>
            <sz val="9"/>
            <color indexed="81"/>
            <rFont val="ＭＳ Ｐ明朝"/>
            <family val="1"/>
            <charset val="128"/>
          </rPr>
          <t>算定資料の「その他ガス」シートK列の各排出量を入力してください。</t>
        </r>
      </text>
    </comment>
    <comment ref="Y58" authorId="0" shapeId="0" xr:uid="{1A89D72B-44EB-49DB-9CDF-F0433231D74B}">
      <text>
        <r>
          <rPr>
            <b/>
            <sz val="9"/>
            <color indexed="81"/>
            <rFont val="ＭＳ Ｐ明朝"/>
            <family val="1"/>
            <charset val="128"/>
          </rPr>
          <t>算定資料の「その他ガス」シートK列の各排出量を入力してください。</t>
        </r>
      </text>
    </comment>
    <comment ref="AC58" authorId="0" shapeId="0" xr:uid="{73BD3E6F-B7BF-4CEC-A58B-9948CBD24B61}">
      <text>
        <r>
          <rPr>
            <b/>
            <sz val="9"/>
            <color indexed="81"/>
            <rFont val="ＭＳ Ｐ明朝"/>
            <family val="1"/>
            <charset val="128"/>
          </rPr>
          <t>算定資料の「その他ガス」シートK列の各排出量を入力してください。</t>
        </r>
      </text>
    </comment>
    <comment ref="AG58" authorId="0" shapeId="0" xr:uid="{45B56292-CA0F-4C09-B47C-56E36126ECE2}">
      <text>
        <r>
          <rPr>
            <b/>
            <sz val="9"/>
            <color indexed="81"/>
            <rFont val="ＭＳ Ｐ明朝"/>
            <family val="1"/>
            <charset val="128"/>
          </rPr>
          <t>算定資料の「その他ガス」シートK列の各排出量を入力してください。</t>
        </r>
      </text>
    </comment>
    <comment ref="D69" authorId="0" shapeId="0" xr:uid="{96065A82-7D1C-48A3-AD03-60FBC5D9422B}">
      <text>
        <r>
          <rPr>
            <b/>
            <sz val="9"/>
            <color indexed="81"/>
            <rFont val="ＭＳ Ｐ明朝"/>
            <family val="1"/>
            <charset val="128"/>
          </rPr>
          <t>CO2排出量に影響を及ぼす指標を設定してください。</t>
        </r>
      </text>
    </comment>
    <comment ref="M69" authorId="0" shapeId="0" xr:uid="{C7728B3A-5EFE-471A-8781-0FED4D631478}">
      <text>
        <r>
          <rPr>
            <b/>
            <sz val="9"/>
            <color indexed="81"/>
            <rFont val="ＭＳ Ｐ明朝"/>
            <family val="1"/>
            <charset val="128"/>
          </rPr>
          <t>左の指標の単位を入力してください。</t>
        </r>
      </text>
    </comment>
    <comment ref="P124" authorId="0" shapeId="0" xr:uid="{5799AB3D-B8AC-4ED5-B34F-7C1AEF8DEA2F}">
      <text>
        <r>
          <rPr>
            <b/>
            <sz val="9"/>
            <color indexed="81"/>
            <rFont val="ＭＳ Ｐ明朝"/>
            <family val="1"/>
            <charset val="128"/>
          </rPr>
          <t>第４計画期間開始時の基準排出量を入力してください。</t>
        </r>
      </text>
    </comment>
    <comment ref="L129" authorId="0" shapeId="0" xr:uid="{00AAED27-DD58-44CE-8798-4EE9F2C4EE21}">
      <text>
        <r>
          <rPr>
            <b/>
            <sz val="9"/>
            <color indexed="81"/>
            <rFont val="MS P ゴシック"/>
            <family val="3"/>
            <charset val="128"/>
          </rPr>
          <t>半角数字で入力してください。</t>
        </r>
      </text>
    </comment>
    <comment ref="L130" authorId="0" shapeId="0" xr:uid="{5D4C10CC-CC37-428B-AC23-618E64017CE9}">
      <text>
        <r>
          <rPr>
            <b/>
            <sz val="9"/>
            <color indexed="81"/>
            <rFont val="MS P ゴシック"/>
            <family val="3"/>
            <charset val="128"/>
          </rPr>
          <t>半角数字で入力してください。</t>
        </r>
      </text>
    </comment>
    <comment ref="L131" authorId="0" shapeId="0" xr:uid="{DD0D3E20-8031-4CD0-A743-DC21BECB23D4}">
      <text>
        <r>
          <rPr>
            <b/>
            <sz val="9"/>
            <color indexed="81"/>
            <rFont val="MS P ゴシック"/>
            <family val="3"/>
            <charset val="128"/>
          </rPr>
          <t>半角数字で入力してください。</t>
        </r>
      </text>
    </comment>
    <comment ref="L132" authorId="0" shapeId="0" xr:uid="{86D189AB-2CF1-4D93-B601-CBD9CF48E24F}">
      <text>
        <r>
          <rPr>
            <b/>
            <sz val="9"/>
            <color indexed="81"/>
            <rFont val="MS P ゴシック"/>
            <family val="3"/>
            <charset val="128"/>
          </rPr>
          <t>半角数字で入力してください。</t>
        </r>
      </text>
    </comment>
    <comment ref="L133" authorId="0" shapeId="0" xr:uid="{3498B2E7-E431-4D7F-A157-658D672B7E1E}">
      <text>
        <r>
          <rPr>
            <b/>
            <sz val="9"/>
            <color indexed="81"/>
            <rFont val="MS P ゴシック"/>
            <family val="3"/>
            <charset val="128"/>
          </rPr>
          <t>半角数字で入力してください。</t>
        </r>
      </text>
    </comment>
    <comment ref="L165" authorId="0" shapeId="0" xr:uid="{CBC87E54-D496-4F94-9748-5914676BEB44}">
      <text>
        <r>
          <rPr>
            <b/>
            <sz val="9"/>
            <color indexed="81"/>
            <rFont val="ＭＳ Ｐ明朝"/>
            <family val="1"/>
            <charset val="128"/>
          </rPr>
          <t>「業務部門」は11から18番台、「産業部門」は31から49番台から選択してください。</t>
        </r>
      </text>
    </comment>
    <comment ref="AH165" authorId="0" shapeId="0" xr:uid="{1CF525EE-B00F-4865-A98D-D141ADC1636E}">
      <text>
        <r>
          <rPr>
            <b/>
            <sz val="9"/>
            <color indexed="81"/>
            <rFont val="ＭＳ Ｐ明朝"/>
            <family val="1"/>
            <charset val="128"/>
          </rPr>
          <t>半角数字で入力してください。</t>
        </r>
      </text>
    </comment>
    <comment ref="L166" authorId="0" shapeId="0" xr:uid="{17660CEE-9F4F-4EB7-9A70-1649871BCB3F}">
      <text>
        <r>
          <rPr>
            <b/>
            <sz val="9"/>
            <color indexed="81"/>
            <rFont val="ＭＳ Ｐ明朝"/>
            <family val="1"/>
            <charset val="128"/>
          </rPr>
          <t>「業務部門」は11から18番台、「産業部門」は31から49番台から選択してください。</t>
        </r>
      </text>
    </comment>
    <comment ref="AH166" authorId="0" shapeId="0" xr:uid="{525D9D29-5045-47EF-8A0C-EA3F00DDE94F}">
      <text>
        <r>
          <rPr>
            <b/>
            <sz val="9"/>
            <color indexed="81"/>
            <rFont val="ＭＳ Ｐ明朝"/>
            <family val="1"/>
            <charset val="128"/>
          </rPr>
          <t>半角数字で入力してください。</t>
        </r>
      </text>
    </comment>
    <comment ref="L167" authorId="0" shapeId="0" xr:uid="{62ADFB7A-DB6D-4443-8BF0-F45042572522}">
      <text>
        <r>
          <rPr>
            <b/>
            <sz val="9"/>
            <color indexed="81"/>
            <rFont val="ＭＳ Ｐ明朝"/>
            <family val="1"/>
            <charset val="128"/>
          </rPr>
          <t>「業務部門」は11から18番台、「産業部門」は31から49番台から選択してください。</t>
        </r>
      </text>
    </comment>
    <comment ref="AH167" authorId="0" shapeId="0" xr:uid="{C635A7A1-0284-4DC7-B30E-DBB0E6B6FF12}">
      <text>
        <r>
          <rPr>
            <b/>
            <sz val="9"/>
            <color indexed="81"/>
            <rFont val="ＭＳ Ｐ明朝"/>
            <family val="1"/>
            <charset val="128"/>
          </rPr>
          <t>半角数字で入力してください。</t>
        </r>
      </text>
    </comment>
    <comment ref="L168" authorId="0" shapeId="0" xr:uid="{FBF367E4-3788-4BC1-BDE5-E786679D69A6}">
      <text>
        <r>
          <rPr>
            <b/>
            <sz val="9"/>
            <color indexed="81"/>
            <rFont val="ＭＳ Ｐ明朝"/>
            <family val="1"/>
            <charset val="128"/>
          </rPr>
          <t>「業務部門」は11から18番台、「産業部門」は31から49番台から選択してください。</t>
        </r>
      </text>
    </comment>
    <comment ref="AH168" authorId="0" shapeId="0" xr:uid="{31B2EE9C-3B81-4381-B46D-510FAAECD89E}">
      <text>
        <r>
          <rPr>
            <b/>
            <sz val="9"/>
            <color indexed="81"/>
            <rFont val="ＭＳ Ｐ明朝"/>
            <family val="1"/>
            <charset val="128"/>
          </rPr>
          <t>半角数字で入力してください。</t>
        </r>
      </text>
    </comment>
    <comment ref="L169" authorId="0" shapeId="0" xr:uid="{66ADFDF6-3736-4F6B-8448-CDEFEBE79E46}">
      <text>
        <r>
          <rPr>
            <b/>
            <sz val="9"/>
            <color indexed="81"/>
            <rFont val="ＭＳ Ｐ明朝"/>
            <family val="1"/>
            <charset val="128"/>
          </rPr>
          <t>「業務部門」は11から18番台、「産業部門」は31から49番台から選択してください。</t>
        </r>
      </text>
    </comment>
    <comment ref="AH169" authorId="0" shapeId="0" xr:uid="{E16936EE-1999-4308-9A53-467E541BAFC3}">
      <text>
        <r>
          <rPr>
            <b/>
            <sz val="9"/>
            <color indexed="81"/>
            <rFont val="ＭＳ Ｐ明朝"/>
            <family val="1"/>
            <charset val="128"/>
          </rPr>
          <t>半角数字で入力してください。</t>
        </r>
      </text>
    </comment>
    <comment ref="L170" authorId="0" shapeId="0" xr:uid="{F17790C2-4D41-4D64-A51E-80DA95BEBA3A}">
      <text>
        <r>
          <rPr>
            <b/>
            <sz val="9"/>
            <color indexed="81"/>
            <rFont val="ＭＳ Ｐ明朝"/>
            <family val="1"/>
            <charset val="128"/>
          </rPr>
          <t>「業務部門」は11から18番台、「産業部門」は31から49番台から選択してください。</t>
        </r>
      </text>
    </comment>
    <comment ref="AH170" authorId="0" shapeId="0" xr:uid="{425E8E47-478B-415E-A953-F2473F425AAF}">
      <text>
        <r>
          <rPr>
            <b/>
            <sz val="9"/>
            <color indexed="81"/>
            <rFont val="ＭＳ Ｐ明朝"/>
            <family val="1"/>
            <charset val="128"/>
          </rPr>
          <t>半角数字で入力してください。</t>
        </r>
      </text>
    </comment>
    <comment ref="L171" authorId="0" shapeId="0" xr:uid="{A813DCA0-DD2E-4A35-B71D-5890EC130FFC}">
      <text>
        <r>
          <rPr>
            <b/>
            <sz val="9"/>
            <color indexed="81"/>
            <rFont val="ＭＳ Ｐ明朝"/>
            <family val="1"/>
            <charset val="128"/>
          </rPr>
          <t>「業務部門」は11から18番台、「産業部門」は31から49番台から選択してください。</t>
        </r>
      </text>
    </comment>
    <comment ref="AH171" authorId="0" shapeId="0" xr:uid="{7739962A-7F7F-449C-B06B-12F838FA140A}">
      <text>
        <r>
          <rPr>
            <b/>
            <sz val="9"/>
            <color indexed="81"/>
            <rFont val="ＭＳ Ｐ明朝"/>
            <family val="1"/>
            <charset val="128"/>
          </rPr>
          <t>半角数字で入力してください。</t>
        </r>
      </text>
    </comment>
    <comment ref="L172" authorId="0" shapeId="0" xr:uid="{E267879F-5243-4B43-A5CB-21DB76DC94C7}">
      <text>
        <r>
          <rPr>
            <b/>
            <sz val="9"/>
            <color indexed="81"/>
            <rFont val="ＭＳ Ｐ明朝"/>
            <family val="1"/>
            <charset val="128"/>
          </rPr>
          <t>「業務部門」は11から18番台、「産業部門」は31から49番台から選択してください。</t>
        </r>
      </text>
    </comment>
    <comment ref="AH172" authorId="0" shapeId="0" xr:uid="{42DFDE37-C2A9-42C9-AB52-6BF38FD61ECF}">
      <text>
        <r>
          <rPr>
            <b/>
            <sz val="9"/>
            <color indexed="81"/>
            <rFont val="ＭＳ Ｐ明朝"/>
            <family val="1"/>
            <charset val="128"/>
          </rPr>
          <t>半角数字で入力してください。</t>
        </r>
      </text>
    </comment>
    <comment ref="L173" authorId="0" shapeId="0" xr:uid="{366E3AB3-78EF-4949-80F2-DB482706ABCB}">
      <text>
        <r>
          <rPr>
            <b/>
            <sz val="9"/>
            <color indexed="81"/>
            <rFont val="ＭＳ Ｐ明朝"/>
            <family val="1"/>
            <charset val="128"/>
          </rPr>
          <t>「業務部門」は11から18番台、「産業部門」は31から49番台から選択してください。</t>
        </r>
      </text>
    </comment>
    <comment ref="AH173" authorId="0" shapeId="0" xr:uid="{F0B3F8A8-0ADA-4BCD-9880-CB29BF29075F}">
      <text>
        <r>
          <rPr>
            <b/>
            <sz val="9"/>
            <color indexed="81"/>
            <rFont val="ＭＳ Ｐ明朝"/>
            <family val="1"/>
            <charset val="128"/>
          </rPr>
          <t>半角数字で入力してください。</t>
        </r>
      </text>
    </comment>
    <comment ref="L174" authorId="0" shapeId="0" xr:uid="{38C02505-9613-465D-8F7B-397F552925FE}">
      <text>
        <r>
          <rPr>
            <b/>
            <sz val="9"/>
            <color indexed="81"/>
            <rFont val="ＭＳ Ｐ明朝"/>
            <family val="1"/>
            <charset val="128"/>
          </rPr>
          <t>「業務部門」は11から18番台、「産業部門」は31から49番台から選択してください。</t>
        </r>
      </text>
    </comment>
    <comment ref="AH174" authorId="0" shapeId="0" xr:uid="{AF82B1A8-A58C-4568-AAB2-5EC7CCBC66FB}">
      <text>
        <r>
          <rPr>
            <b/>
            <sz val="9"/>
            <color indexed="81"/>
            <rFont val="ＭＳ Ｐ明朝"/>
            <family val="1"/>
            <charset val="128"/>
          </rPr>
          <t>半角数字で入力してください。</t>
        </r>
      </text>
    </comment>
    <comment ref="L175" authorId="0" shapeId="0" xr:uid="{8EAD165D-B9B3-4212-93C1-7C129B6843F4}">
      <text>
        <r>
          <rPr>
            <b/>
            <sz val="9"/>
            <color indexed="81"/>
            <rFont val="ＭＳ Ｐ明朝"/>
            <family val="1"/>
            <charset val="128"/>
          </rPr>
          <t>「業務部門」は11から18番台、「産業部門」は31から49番台から選択してください。</t>
        </r>
      </text>
    </comment>
    <comment ref="AH175" authorId="0" shapeId="0" xr:uid="{B0878E34-B713-4B14-A142-B9DAFC24B166}">
      <text>
        <r>
          <rPr>
            <b/>
            <sz val="9"/>
            <color indexed="81"/>
            <rFont val="ＭＳ Ｐ明朝"/>
            <family val="1"/>
            <charset val="128"/>
          </rPr>
          <t>半角数字で入力してください。</t>
        </r>
      </text>
    </comment>
    <comment ref="L176" authorId="0" shapeId="0" xr:uid="{7C569389-4F43-4365-BA33-E5A7F903A167}">
      <text>
        <r>
          <rPr>
            <b/>
            <sz val="9"/>
            <color indexed="81"/>
            <rFont val="ＭＳ Ｐ明朝"/>
            <family val="1"/>
            <charset val="128"/>
          </rPr>
          <t>「業務部門」は11から18番台、「産業部門」は31から49番台から選択してください。</t>
        </r>
      </text>
    </comment>
    <comment ref="AH176" authorId="0" shapeId="0" xr:uid="{CDE32A7F-A6AE-4377-A899-9C6D675F500A}">
      <text>
        <r>
          <rPr>
            <b/>
            <sz val="9"/>
            <color indexed="81"/>
            <rFont val="ＭＳ Ｐ明朝"/>
            <family val="1"/>
            <charset val="128"/>
          </rPr>
          <t>半角数字で入力してください。</t>
        </r>
      </text>
    </comment>
    <comment ref="L177" authorId="0" shapeId="0" xr:uid="{3D6EB80F-38CE-4632-98B0-0E7A608E4148}">
      <text>
        <r>
          <rPr>
            <b/>
            <sz val="9"/>
            <color indexed="81"/>
            <rFont val="ＭＳ Ｐ明朝"/>
            <family val="1"/>
            <charset val="128"/>
          </rPr>
          <t>「業務部門」は11から18番台、「産業部門」は31から49番台から選択してください。</t>
        </r>
      </text>
    </comment>
    <comment ref="AH177" authorId="0" shapeId="0" xr:uid="{B8BF0374-7B4C-4964-B084-52E8437BCB11}">
      <text>
        <r>
          <rPr>
            <b/>
            <sz val="9"/>
            <color indexed="81"/>
            <rFont val="ＭＳ Ｐ明朝"/>
            <family val="1"/>
            <charset val="128"/>
          </rPr>
          <t>半角数字で入力してください。</t>
        </r>
      </text>
    </comment>
    <comment ref="L178" authorId="0" shapeId="0" xr:uid="{70291122-9504-4C85-ADF4-E8AB4CAD6942}">
      <text>
        <r>
          <rPr>
            <b/>
            <sz val="9"/>
            <color indexed="81"/>
            <rFont val="ＭＳ Ｐ明朝"/>
            <family val="1"/>
            <charset val="128"/>
          </rPr>
          <t>「業務部門」は11から18番台、「産業部門」は31から49番台から選択してください。</t>
        </r>
      </text>
    </comment>
    <comment ref="AH178" authorId="0" shapeId="0" xr:uid="{4C25A6C3-1799-4BAD-A1F5-81F70B915730}">
      <text>
        <r>
          <rPr>
            <b/>
            <sz val="9"/>
            <color indexed="81"/>
            <rFont val="ＭＳ Ｐ明朝"/>
            <family val="1"/>
            <charset val="128"/>
          </rPr>
          <t>半角数字で入力してください。</t>
        </r>
      </text>
    </comment>
    <comment ref="L179" authorId="0" shapeId="0" xr:uid="{5FFADC42-E211-449F-8586-A4840B76211F}">
      <text>
        <r>
          <rPr>
            <b/>
            <sz val="9"/>
            <color indexed="81"/>
            <rFont val="ＭＳ Ｐ明朝"/>
            <family val="1"/>
            <charset val="128"/>
          </rPr>
          <t>「業務部門」は11から18番台、「産業部門」は31から49番台から選択してください。</t>
        </r>
      </text>
    </comment>
    <comment ref="AH179" authorId="0" shapeId="0" xr:uid="{28F33520-2687-45A8-BEAA-84AF23F35471}">
      <text>
        <r>
          <rPr>
            <b/>
            <sz val="9"/>
            <color indexed="81"/>
            <rFont val="ＭＳ Ｐ明朝"/>
            <family val="1"/>
            <charset val="128"/>
          </rPr>
          <t>半角数字で入力してください。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BC2874AD-FDC8-4D96-AA90-E8E418A1DDA9}">
      <text>
        <r>
          <rPr>
            <b/>
            <sz val="9"/>
            <color indexed="81"/>
            <rFont val="ＭＳ Ｐ明朝"/>
            <family val="1"/>
            <charset val="128"/>
          </rPr>
          <t>事業所番号は半角数字６桁で入力してください。</t>
        </r>
      </text>
    </comment>
    <comment ref="E10" authorId="0" shapeId="0" xr:uid="{3184AB2C-6391-4138-A8EE-FFBBE4330B29}">
      <text>
        <r>
          <rPr>
            <b/>
            <sz val="9"/>
            <color indexed="81"/>
            <rFont val="ＭＳ Ｐ明朝"/>
            <family val="1"/>
            <charset val="128"/>
          </rPr>
          <t>事業所の種別を選択してください。</t>
        </r>
      </text>
    </comment>
    <comment ref="S14" authorId="0" shapeId="0" xr:uid="{37EB601D-3B08-4753-B917-8B6F5616788C}">
      <text>
        <r>
          <rPr>
            <b/>
            <sz val="9"/>
            <color indexed="81"/>
            <rFont val="MS P ゴシック"/>
            <family val="3"/>
            <charset val="128"/>
          </rPr>
          <t>「埼玉県」は入力しないでください。</t>
        </r>
      </text>
    </comment>
    <comment ref="O16" authorId="0" shapeId="0" xr:uid="{7EFB8510-6538-4D63-B066-AB53BACB4912}">
      <text>
        <r>
          <rPr>
            <b/>
            <sz val="9"/>
            <color indexed="81"/>
            <rFont val="ＭＳ Ｐ明朝"/>
            <family val="1"/>
            <charset val="128"/>
          </rPr>
          <t>産業分類を選択してください。</t>
        </r>
      </text>
    </comment>
    <comment ref="Q42" authorId="0" shapeId="0" xr:uid="{79A5B5DB-3591-46EE-AFEA-1817F69C9017}">
      <text>
        <r>
          <rPr>
            <b/>
            <sz val="9"/>
            <color indexed="81"/>
            <rFont val="ＭＳ Ｐ明朝"/>
            <family val="1"/>
            <charset val="128"/>
          </rPr>
          <t>算定資料の「事業所概要_算定体制」シートの使用量(G15セル)を入力してください。</t>
        </r>
      </text>
    </comment>
    <comment ref="U42" authorId="0" shapeId="0" xr:uid="{8EBF057A-9840-40F5-846A-950011FE2B1D}">
      <text>
        <r>
          <rPr>
            <b/>
            <sz val="9"/>
            <color indexed="81"/>
            <rFont val="ＭＳ Ｐ明朝"/>
            <family val="1"/>
            <charset val="128"/>
          </rPr>
          <t>算定資料の「事業所概要_算定体制」シートの使用量(G15セル)を入力してください。</t>
        </r>
      </text>
    </comment>
    <comment ref="Y42" authorId="0" shapeId="0" xr:uid="{02DC6FE9-454E-4F19-9307-C28130A4590D}">
      <text>
        <r>
          <rPr>
            <b/>
            <sz val="9"/>
            <color indexed="81"/>
            <rFont val="ＭＳ Ｐ明朝"/>
            <family val="1"/>
            <charset val="128"/>
          </rPr>
          <t>算定資料の「事業所概要_算定体制」シートの使用量(G15セル)を入力してください。</t>
        </r>
      </text>
    </comment>
    <comment ref="AC42" authorId="0" shapeId="0" xr:uid="{A6927899-B1A4-454A-B105-274123A3F0A5}">
      <text>
        <r>
          <rPr>
            <b/>
            <sz val="9"/>
            <color indexed="81"/>
            <rFont val="ＭＳ Ｐ明朝"/>
            <family val="1"/>
            <charset val="128"/>
          </rPr>
          <t>算定資料の「事業所概要_算定体制」シートの使用量(G15セル)を入力してください。</t>
        </r>
      </text>
    </comment>
    <comment ref="AG42" authorId="0" shapeId="0" xr:uid="{FA5CA637-40B2-4434-A2C9-92FFF6D32E79}">
      <text>
        <r>
          <rPr>
            <b/>
            <sz val="9"/>
            <color indexed="81"/>
            <rFont val="ＭＳ Ｐ明朝"/>
            <family val="1"/>
            <charset val="128"/>
          </rPr>
          <t>算定資料の「事業所概要_算定体制」シートの使用量(G15セル)を入力してください。</t>
        </r>
      </text>
    </comment>
    <comment ref="Q43" authorId="0" shapeId="0" xr:uid="{996515A5-E4FD-41E3-88FD-ACBAC30ECBF1}">
      <text>
        <r>
          <rPr>
            <b/>
            <sz val="9"/>
            <color indexed="81"/>
            <rFont val="ＭＳ Ｐ明朝"/>
            <family val="1"/>
            <charset val="128"/>
          </rPr>
          <t>算定資料の「事業所概要_算定体制」シートの使用量(G16セル)を入力してください。</t>
        </r>
      </text>
    </comment>
    <comment ref="U43" authorId="0" shapeId="0" xr:uid="{E1B0F0EE-8261-405F-B61C-FE2560E50814}">
      <text>
        <r>
          <rPr>
            <b/>
            <sz val="9"/>
            <color indexed="81"/>
            <rFont val="ＭＳ Ｐ明朝"/>
            <family val="1"/>
            <charset val="128"/>
          </rPr>
          <t>算定資料の「事業所概要_算定体制」シートの使用量(G16セル)を入力してください。</t>
        </r>
      </text>
    </comment>
    <comment ref="Y43" authorId="0" shapeId="0" xr:uid="{05CB295D-2E91-4BEC-BE7D-150045279154}">
      <text>
        <r>
          <rPr>
            <b/>
            <sz val="9"/>
            <color indexed="81"/>
            <rFont val="ＭＳ Ｐ明朝"/>
            <family val="1"/>
            <charset val="128"/>
          </rPr>
          <t>算定資料の「事業所概要_算定体制」シートの使用量(G16セル)を入力してください。</t>
        </r>
      </text>
    </comment>
    <comment ref="AC43" authorId="0" shapeId="0" xr:uid="{8D9A0FCA-C5D5-48D3-9640-CCD56EEB40E7}">
      <text>
        <r>
          <rPr>
            <b/>
            <sz val="9"/>
            <color indexed="81"/>
            <rFont val="ＭＳ Ｐ明朝"/>
            <family val="1"/>
            <charset val="128"/>
          </rPr>
          <t>算定資料の「事業所概要_算定体制」シートの使用量(G16セル)を入力してください。</t>
        </r>
      </text>
    </comment>
    <comment ref="AG43" authorId="0" shapeId="0" xr:uid="{297F46FD-DBCE-4C62-A52D-104DC50F49BA}">
      <text>
        <r>
          <rPr>
            <b/>
            <sz val="9"/>
            <color indexed="81"/>
            <rFont val="ＭＳ Ｐ明朝"/>
            <family val="1"/>
            <charset val="128"/>
          </rPr>
          <t>算定資料の「事業所概要_算定体制」シートの使用量(G16セル)を入力してください。</t>
        </r>
      </text>
    </comment>
    <comment ref="Q50" authorId="0" shapeId="0" xr:uid="{A0E2672C-8429-4878-B205-A5F561CEA614}">
      <text>
        <r>
          <rPr>
            <b/>
            <sz val="9"/>
            <color indexed="81"/>
            <rFont val="ＭＳ Ｐ明朝"/>
            <family val="1"/>
            <charset val="128"/>
          </rPr>
          <t>算定資料の「事業所概要_算定体制」シートの排出量(G17セル)を入力してください。</t>
        </r>
      </text>
    </comment>
    <comment ref="U50" authorId="0" shapeId="0" xr:uid="{423C3838-F5AC-4EC0-B90B-96F73DFADFC9}">
      <text>
        <r>
          <rPr>
            <b/>
            <sz val="9"/>
            <color indexed="81"/>
            <rFont val="ＭＳ Ｐ明朝"/>
            <family val="1"/>
            <charset val="128"/>
          </rPr>
          <t>算定資料の「事業所概要_算定体制」シートの排出量(G17セル)を入力してください。</t>
        </r>
      </text>
    </comment>
    <comment ref="Y50" authorId="0" shapeId="0" xr:uid="{04940275-8743-47EF-AEBC-833E91ADD301}">
      <text>
        <r>
          <rPr>
            <b/>
            <sz val="9"/>
            <color indexed="81"/>
            <rFont val="ＭＳ Ｐ明朝"/>
            <family val="1"/>
            <charset val="128"/>
          </rPr>
          <t>算定資料の「事業所概要_算定体制」シートの排出量(G17セル)を入力してください。</t>
        </r>
      </text>
    </comment>
    <comment ref="AC50" authorId="0" shapeId="0" xr:uid="{4B2478E3-456C-45EA-B3D9-42E3832184B8}">
      <text>
        <r>
          <rPr>
            <b/>
            <sz val="9"/>
            <color indexed="81"/>
            <rFont val="ＭＳ Ｐ明朝"/>
            <family val="1"/>
            <charset val="128"/>
          </rPr>
          <t>算定資料の「事業所概要_算定体制」シートの排出量(G17セル)を入力してください。</t>
        </r>
      </text>
    </comment>
    <comment ref="AG50" authorId="0" shapeId="0" xr:uid="{086A099F-BC1A-402F-A536-A855FEB14B22}">
      <text>
        <r>
          <rPr>
            <b/>
            <sz val="9"/>
            <color indexed="81"/>
            <rFont val="ＭＳ Ｐ明朝"/>
            <family val="1"/>
            <charset val="128"/>
          </rPr>
          <t>算定資料の「事業所概要_算定体制」シートの排出量(G17セル)を入力してください。</t>
        </r>
      </text>
    </comment>
    <comment ref="Q52" authorId="0" shapeId="0" xr:uid="{52EC3F92-3505-41C1-B39B-2A5A3B0294C2}">
      <text>
        <r>
          <rPr>
            <b/>
            <sz val="9"/>
            <color indexed="81"/>
            <rFont val="ＭＳ Ｐ明朝"/>
            <family val="1"/>
            <charset val="128"/>
          </rPr>
          <t>算定資料の「その他ガス」シートK列の各排出量を入力してください。</t>
        </r>
      </text>
    </comment>
    <comment ref="U52" authorId="0" shapeId="0" xr:uid="{55DC1D8C-C92E-44A5-A789-E4753A444451}">
      <text>
        <r>
          <rPr>
            <b/>
            <sz val="9"/>
            <color indexed="81"/>
            <rFont val="ＭＳ Ｐ明朝"/>
            <family val="1"/>
            <charset val="128"/>
          </rPr>
          <t>算定資料の「その他ガス」シートK列の各排出量を入力してください。</t>
        </r>
      </text>
    </comment>
    <comment ref="Y52" authorId="0" shapeId="0" xr:uid="{322BFE1D-9FE1-40D2-B1A5-CA28475B2B10}">
      <text>
        <r>
          <rPr>
            <b/>
            <sz val="9"/>
            <color indexed="81"/>
            <rFont val="ＭＳ Ｐ明朝"/>
            <family val="1"/>
            <charset val="128"/>
          </rPr>
          <t>算定資料の「その他ガス」シートK列の各排出量を入力してください。</t>
        </r>
      </text>
    </comment>
    <comment ref="AC52" authorId="0" shapeId="0" xr:uid="{984CFE91-C2D6-4C63-965D-4C0053630D11}">
      <text>
        <r>
          <rPr>
            <b/>
            <sz val="9"/>
            <color indexed="81"/>
            <rFont val="ＭＳ Ｐ明朝"/>
            <family val="1"/>
            <charset val="128"/>
          </rPr>
          <t>算定資料の「その他ガス」シートK列の各排出量を入力してください。</t>
        </r>
      </text>
    </comment>
    <comment ref="AG52" authorId="0" shapeId="0" xr:uid="{9DCD9AB0-4838-43B3-BC10-CC5ACAA955FE}">
      <text>
        <r>
          <rPr>
            <b/>
            <sz val="9"/>
            <color indexed="81"/>
            <rFont val="ＭＳ Ｐ明朝"/>
            <family val="1"/>
            <charset val="128"/>
          </rPr>
          <t>算定資料の「その他ガス」シートK列の各排出量を入力してください。</t>
        </r>
      </text>
    </comment>
    <comment ref="Q53" authorId="0" shapeId="0" xr:uid="{514D8BF5-1BA7-4A70-AD3F-48B75CCB66A6}">
      <text>
        <r>
          <rPr>
            <b/>
            <sz val="9"/>
            <color indexed="81"/>
            <rFont val="ＭＳ Ｐ明朝"/>
            <family val="1"/>
            <charset val="128"/>
          </rPr>
          <t>算定資料の「その他ガス」シートK列の各排出量を入力してください。</t>
        </r>
      </text>
    </comment>
    <comment ref="U53" authorId="0" shapeId="0" xr:uid="{7B3D9793-5A55-4EA8-9731-5BF175C3A5E9}">
      <text>
        <r>
          <rPr>
            <b/>
            <sz val="9"/>
            <color indexed="81"/>
            <rFont val="ＭＳ Ｐ明朝"/>
            <family val="1"/>
            <charset val="128"/>
          </rPr>
          <t>算定資料の「その他ガス」シートK列の各排出量を入力してください。</t>
        </r>
      </text>
    </comment>
    <comment ref="Y53" authorId="0" shapeId="0" xr:uid="{44E2F3EE-D5A6-4FA4-A41C-B95805E0BA45}">
      <text>
        <r>
          <rPr>
            <b/>
            <sz val="9"/>
            <color indexed="81"/>
            <rFont val="ＭＳ Ｐ明朝"/>
            <family val="1"/>
            <charset val="128"/>
          </rPr>
          <t>算定資料の「その他ガス」シートK列の各排出量を入力してください。</t>
        </r>
      </text>
    </comment>
    <comment ref="AC53" authorId="0" shapeId="0" xr:uid="{21F5956E-484E-4D1E-AB57-2BC0EF5B06BA}">
      <text>
        <r>
          <rPr>
            <b/>
            <sz val="9"/>
            <color indexed="81"/>
            <rFont val="ＭＳ Ｐ明朝"/>
            <family val="1"/>
            <charset val="128"/>
          </rPr>
          <t>算定資料の「その他ガス」シートK列の各排出量を入力してください。</t>
        </r>
      </text>
    </comment>
    <comment ref="AG53" authorId="0" shapeId="0" xr:uid="{29B0635F-A20A-4D9E-9004-3439D62CFA70}">
      <text>
        <r>
          <rPr>
            <b/>
            <sz val="9"/>
            <color indexed="81"/>
            <rFont val="ＭＳ Ｐ明朝"/>
            <family val="1"/>
            <charset val="128"/>
          </rPr>
          <t>算定資料の「その他ガス」シートK列の各排出量を入力してください。</t>
        </r>
      </text>
    </comment>
    <comment ref="Q54" authorId="0" shapeId="0" xr:uid="{0DEF5A32-5707-435B-9742-A34F0EF6B811}">
      <text>
        <r>
          <rPr>
            <b/>
            <sz val="9"/>
            <color indexed="81"/>
            <rFont val="ＭＳ Ｐ明朝"/>
            <family val="1"/>
            <charset val="128"/>
          </rPr>
          <t>算定資料の「その他ガス」シートK列の各排出量を入力してください。</t>
        </r>
      </text>
    </comment>
    <comment ref="U54" authorId="0" shapeId="0" xr:uid="{C1451626-8299-45F1-A287-82E7B3E73530}">
      <text>
        <r>
          <rPr>
            <b/>
            <sz val="9"/>
            <color indexed="81"/>
            <rFont val="ＭＳ Ｐ明朝"/>
            <family val="1"/>
            <charset val="128"/>
          </rPr>
          <t>算定資料の「その他ガス」シートK列の各排出量を入力してください。</t>
        </r>
      </text>
    </comment>
    <comment ref="Y54" authorId="0" shapeId="0" xr:uid="{C54684F5-068B-4CDB-B215-55DFCB0E4871}">
      <text>
        <r>
          <rPr>
            <b/>
            <sz val="9"/>
            <color indexed="81"/>
            <rFont val="ＭＳ Ｐ明朝"/>
            <family val="1"/>
            <charset val="128"/>
          </rPr>
          <t>算定資料の「その他ガス」シートK列の各排出量を入力してください。</t>
        </r>
      </text>
    </comment>
    <comment ref="AC54" authorId="0" shapeId="0" xr:uid="{D714AFAA-2BCD-450E-805F-1E0E4861191B}">
      <text>
        <r>
          <rPr>
            <b/>
            <sz val="9"/>
            <color indexed="81"/>
            <rFont val="ＭＳ Ｐ明朝"/>
            <family val="1"/>
            <charset val="128"/>
          </rPr>
          <t>算定資料の「その他ガス」シートK列の各排出量を入力してください。</t>
        </r>
      </text>
    </comment>
    <comment ref="AG54" authorId="0" shapeId="0" xr:uid="{520DE6E3-C7AD-4131-8467-45769471FB85}">
      <text>
        <r>
          <rPr>
            <b/>
            <sz val="9"/>
            <color indexed="81"/>
            <rFont val="ＭＳ Ｐ明朝"/>
            <family val="1"/>
            <charset val="128"/>
          </rPr>
          <t>算定資料の「その他ガス」シートK列の各排出量を入力してください。</t>
        </r>
      </text>
    </comment>
    <comment ref="Q55" authorId="0" shapeId="0" xr:uid="{A41E459E-2ACB-4973-9311-518981177AF6}">
      <text>
        <r>
          <rPr>
            <b/>
            <sz val="9"/>
            <color indexed="81"/>
            <rFont val="ＭＳ Ｐ明朝"/>
            <family val="1"/>
            <charset val="128"/>
          </rPr>
          <t>算定資料の「その他ガス」シートK列の各排出量を入力してください。</t>
        </r>
      </text>
    </comment>
    <comment ref="U55" authorId="0" shapeId="0" xr:uid="{C9E3C6CD-3AF6-4ECF-88FE-DA949A8E79EF}">
      <text>
        <r>
          <rPr>
            <b/>
            <sz val="9"/>
            <color indexed="81"/>
            <rFont val="ＭＳ Ｐ明朝"/>
            <family val="1"/>
            <charset val="128"/>
          </rPr>
          <t>算定資料の「その他ガス」シートK列の各排出量を入力してください。</t>
        </r>
      </text>
    </comment>
    <comment ref="Y55" authorId="0" shapeId="0" xr:uid="{E0413A74-2AD9-40EA-B25D-BC83449EC232}">
      <text>
        <r>
          <rPr>
            <b/>
            <sz val="9"/>
            <color indexed="81"/>
            <rFont val="ＭＳ Ｐ明朝"/>
            <family val="1"/>
            <charset val="128"/>
          </rPr>
          <t>算定資料の「その他ガス」シートK列の各排出量を入力してください。</t>
        </r>
      </text>
    </comment>
    <comment ref="AC55" authorId="0" shapeId="0" xr:uid="{45905DC6-027B-499F-8F7D-5269B285BF56}">
      <text>
        <r>
          <rPr>
            <b/>
            <sz val="9"/>
            <color indexed="81"/>
            <rFont val="ＭＳ Ｐ明朝"/>
            <family val="1"/>
            <charset val="128"/>
          </rPr>
          <t>算定資料の「その他ガス」シートK列の各排出量を入力してください。</t>
        </r>
      </text>
    </comment>
    <comment ref="AG55" authorId="0" shapeId="0" xr:uid="{D4FFCA2E-4977-4303-A9B3-45FFFB07D58A}">
      <text>
        <r>
          <rPr>
            <b/>
            <sz val="9"/>
            <color indexed="81"/>
            <rFont val="ＭＳ Ｐ明朝"/>
            <family val="1"/>
            <charset val="128"/>
          </rPr>
          <t>算定資料の「その他ガス」シートK列の各排出量を入力してください。</t>
        </r>
      </text>
    </comment>
    <comment ref="Q56" authorId="0" shapeId="0" xr:uid="{4387675A-A698-4875-A0B2-94171E3853E8}">
      <text>
        <r>
          <rPr>
            <b/>
            <sz val="9"/>
            <color indexed="81"/>
            <rFont val="ＭＳ Ｐ明朝"/>
            <family val="1"/>
            <charset val="128"/>
          </rPr>
          <t>算定資料の「その他ガス」シートK列の各排出量を入力してください。</t>
        </r>
      </text>
    </comment>
    <comment ref="U56" authorId="0" shapeId="0" xr:uid="{0FE4CBF8-4E01-42DB-9438-517A24AAD9DA}">
      <text>
        <r>
          <rPr>
            <b/>
            <sz val="9"/>
            <color indexed="81"/>
            <rFont val="ＭＳ Ｐ明朝"/>
            <family val="1"/>
            <charset val="128"/>
          </rPr>
          <t>算定資料の「その他ガス」シートK列の各排出量を入力してください。</t>
        </r>
      </text>
    </comment>
    <comment ref="Y56" authorId="0" shapeId="0" xr:uid="{09A79398-92A2-4E6F-A76D-26AF032FD150}">
      <text>
        <r>
          <rPr>
            <b/>
            <sz val="9"/>
            <color indexed="81"/>
            <rFont val="ＭＳ Ｐ明朝"/>
            <family val="1"/>
            <charset val="128"/>
          </rPr>
          <t>算定資料の「その他ガス」シートK列の各排出量を入力してください。</t>
        </r>
      </text>
    </comment>
    <comment ref="AC56" authorId="0" shapeId="0" xr:uid="{17630EFC-E2FD-44F4-B726-9C48CFC77B35}">
      <text>
        <r>
          <rPr>
            <b/>
            <sz val="9"/>
            <color indexed="81"/>
            <rFont val="ＭＳ Ｐ明朝"/>
            <family val="1"/>
            <charset val="128"/>
          </rPr>
          <t>算定資料の「その他ガス」シートK列の各排出量を入力してください。</t>
        </r>
      </text>
    </comment>
    <comment ref="AG56" authorId="0" shapeId="0" xr:uid="{FC90B948-189D-4649-AA6C-78BFF6B3AC00}">
      <text>
        <r>
          <rPr>
            <b/>
            <sz val="9"/>
            <color indexed="81"/>
            <rFont val="ＭＳ Ｐ明朝"/>
            <family val="1"/>
            <charset val="128"/>
          </rPr>
          <t>算定資料の「その他ガス」シートK列の各排出量を入力してください。</t>
        </r>
      </text>
    </comment>
    <comment ref="Q57" authorId="0" shapeId="0" xr:uid="{66CFBCB4-2D0E-4E47-B2AD-30EEE82BAD17}">
      <text>
        <r>
          <rPr>
            <b/>
            <sz val="9"/>
            <color indexed="81"/>
            <rFont val="ＭＳ Ｐ明朝"/>
            <family val="1"/>
            <charset val="128"/>
          </rPr>
          <t>算定資料の「その他ガス」シートK列の各排出量を入力してください。</t>
        </r>
      </text>
    </comment>
    <comment ref="U57" authorId="0" shapeId="0" xr:uid="{EE5A32A0-1B11-40F3-9B6D-013EE5781E78}">
      <text>
        <r>
          <rPr>
            <b/>
            <sz val="9"/>
            <color indexed="81"/>
            <rFont val="ＭＳ Ｐ明朝"/>
            <family val="1"/>
            <charset val="128"/>
          </rPr>
          <t>算定資料の「その他ガス」シートK列の各排出量を入力してください。</t>
        </r>
      </text>
    </comment>
    <comment ref="Y57" authorId="0" shapeId="0" xr:uid="{7A1355F0-7A43-4FDC-904F-32815FC98108}">
      <text>
        <r>
          <rPr>
            <b/>
            <sz val="9"/>
            <color indexed="81"/>
            <rFont val="ＭＳ Ｐ明朝"/>
            <family val="1"/>
            <charset val="128"/>
          </rPr>
          <t>算定資料の「その他ガス」シートK列の各排出量を入力してください。</t>
        </r>
      </text>
    </comment>
    <comment ref="AC57" authorId="0" shapeId="0" xr:uid="{14609620-0671-42C7-93DE-9389CDAC3ACB}">
      <text>
        <r>
          <rPr>
            <b/>
            <sz val="9"/>
            <color indexed="81"/>
            <rFont val="ＭＳ Ｐ明朝"/>
            <family val="1"/>
            <charset val="128"/>
          </rPr>
          <t>算定資料の「その他ガス」シートK列の各排出量を入力してください。</t>
        </r>
      </text>
    </comment>
    <comment ref="AG57" authorId="0" shapeId="0" xr:uid="{A7EB4C93-45F5-44E5-89AF-82A03EB49B65}">
      <text>
        <r>
          <rPr>
            <b/>
            <sz val="9"/>
            <color indexed="81"/>
            <rFont val="ＭＳ Ｐ明朝"/>
            <family val="1"/>
            <charset val="128"/>
          </rPr>
          <t>算定資料の「その他ガス」シートK列の各排出量を入力してください。</t>
        </r>
      </text>
    </comment>
    <comment ref="Q58" authorId="0" shapeId="0" xr:uid="{8D72ED35-3046-4E3A-9C7A-F81FB1A8E95D}">
      <text>
        <r>
          <rPr>
            <b/>
            <sz val="9"/>
            <color indexed="81"/>
            <rFont val="ＭＳ Ｐ明朝"/>
            <family val="1"/>
            <charset val="128"/>
          </rPr>
          <t>算定資料の「その他ガス」シートK列の各排出量を入力してください。</t>
        </r>
      </text>
    </comment>
    <comment ref="U58" authorId="0" shapeId="0" xr:uid="{74B4DE47-7FB3-4A5F-A11D-B8CA6DB4C978}">
      <text>
        <r>
          <rPr>
            <b/>
            <sz val="9"/>
            <color indexed="81"/>
            <rFont val="ＭＳ Ｐ明朝"/>
            <family val="1"/>
            <charset val="128"/>
          </rPr>
          <t>算定資料の「その他ガス」シートK列の各排出量を入力してください。</t>
        </r>
      </text>
    </comment>
    <comment ref="Y58" authorId="0" shapeId="0" xr:uid="{9F110328-A27C-4677-BA38-AB54B9677F95}">
      <text>
        <r>
          <rPr>
            <b/>
            <sz val="9"/>
            <color indexed="81"/>
            <rFont val="ＭＳ Ｐ明朝"/>
            <family val="1"/>
            <charset val="128"/>
          </rPr>
          <t>算定資料の「その他ガス」シートK列の各排出量を入力してください。</t>
        </r>
      </text>
    </comment>
    <comment ref="AC58" authorId="0" shapeId="0" xr:uid="{0618E89B-54FA-4B89-B2BC-AB2117354A44}">
      <text>
        <r>
          <rPr>
            <b/>
            <sz val="9"/>
            <color indexed="81"/>
            <rFont val="ＭＳ Ｐ明朝"/>
            <family val="1"/>
            <charset val="128"/>
          </rPr>
          <t>算定資料の「その他ガス」シートK列の各排出量を入力してください。</t>
        </r>
      </text>
    </comment>
    <comment ref="AG58" authorId="0" shapeId="0" xr:uid="{2654D848-C42D-4764-A088-EA01B096471E}">
      <text>
        <r>
          <rPr>
            <b/>
            <sz val="9"/>
            <color indexed="81"/>
            <rFont val="ＭＳ Ｐ明朝"/>
            <family val="1"/>
            <charset val="128"/>
          </rPr>
          <t>算定資料の「その他ガス」シートK列の各排出量を入力してください。</t>
        </r>
      </text>
    </comment>
    <comment ref="D69" authorId="0" shapeId="0" xr:uid="{25DE03FC-3EBC-4CF8-8680-5D3B6100A4B0}">
      <text>
        <r>
          <rPr>
            <b/>
            <sz val="9"/>
            <color indexed="81"/>
            <rFont val="ＭＳ Ｐ明朝"/>
            <family val="1"/>
            <charset val="128"/>
          </rPr>
          <t>CO2排出量に影響を及ぼす指標を設定してください。</t>
        </r>
      </text>
    </comment>
    <comment ref="M69" authorId="0" shapeId="0" xr:uid="{E4885622-D14B-4E48-AED2-50B2F41F9A3C}">
      <text>
        <r>
          <rPr>
            <b/>
            <sz val="9"/>
            <color indexed="81"/>
            <rFont val="ＭＳ Ｐ明朝"/>
            <family val="1"/>
            <charset val="128"/>
          </rPr>
          <t>左の指標の単位を入力してください。</t>
        </r>
      </text>
    </comment>
    <comment ref="P124" authorId="0" shapeId="0" xr:uid="{81CC3ED4-7B0A-4EB7-8A8F-969641133672}">
      <text>
        <r>
          <rPr>
            <b/>
            <sz val="9"/>
            <color indexed="81"/>
            <rFont val="ＭＳ Ｐ明朝"/>
            <family val="1"/>
            <charset val="128"/>
          </rPr>
          <t>第４計画期間開始時の基準排出量を入力してください。</t>
        </r>
      </text>
    </comment>
    <comment ref="L129" authorId="0" shapeId="0" xr:uid="{E68620C9-A310-4105-B214-5B2E2A590612}">
      <text>
        <r>
          <rPr>
            <b/>
            <sz val="9"/>
            <color indexed="81"/>
            <rFont val="MS P ゴシック"/>
            <family val="3"/>
            <charset val="128"/>
          </rPr>
          <t>半角数字で入力してください。</t>
        </r>
      </text>
    </comment>
    <comment ref="L130" authorId="0" shapeId="0" xr:uid="{E4DE007C-21ED-4DB3-BBD4-A6AE72F514D7}">
      <text>
        <r>
          <rPr>
            <b/>
            <sz val="9"/>
            <color indexed="81"/>
            <rFont val="MS P ゴシック"/>
            <family val="3"/>
            <charset val="128"/>
          </rPr>
          <t>半角数字で入力してください。</t>
        </r>
      </text>
    </comment>
    <comment ref="L131" authorId="0" shapeId="0" xr:uid="{4797214C-3124-4555-93EA-3969BD8FC24D}">
      <text>
        <r>
          <rPr>
            <b/>
            <sz val="9"/>
            <color indexed="81"/>
            <rFont val="MS P ゴシック"/>
            <family val="3"/>
            <charset val="128"/>
          </rPr>
          <t>半角数字で入力してください。</t>
        </r>
      </text>
    </comment>
    <comment ref="L132" authorId="0" shapeId="0" xr:uid="{2C106FAD-F90C-4EDF-B192-C9611629222A}">
      <text>
        <r>
          <rPr>
            <b/>
            <sz val="9"/>
            <color indexed="81"/>
            <rFont val="MS P ゴシック"/>
            <family val="3"/>
            <charset val="128"/>
          </rPr>
          <t>半角数字で入力してください。</t>
        </r>
      </text>
    </comment>
    <comment ref="L133" authorId="0" shapeId="0" xr:uid="{193E60AD-96AD-433B-B203-DC240504204F}">
      <text>
        <r>
          <rPr>
            <b/>
            <sz val="9"/>
            <color indexed="81"/>
            <rFont val="MS P ゴシック"/>
            <family val="3"/>
            <charset val="128"/>
          </rPr>
          <t>半角数字で入力してください。</t>
        </r>
      </text>
    </comment>
    <comment ref="L165" authorId="0" shapeId="0" xr:uid="{6371B9AF-94FB-4734-AD97-C14D1330E191}">
      <text>
        <r>
          <rPr>
            <b/>
            <sz val="9"/>
            <color indexed="81"/>
            <rFont val="ＭＳ Ｐ明朝"/>
            <family val="1"/>
            <charset val="128"/>
          </rPr>
          <t>「業務部門」は11から18番台、「産業部門」は31から49番台から選択してください。</t>
        </r>
      </text>
    </comment>
    <comment ref="AH165" authorId="0" shapeId="0" xr:uid="{AA719E97-A2AC-44B1-8912-930FD09EA3F6}">
      <text>
        <r>
          <rPr>
            <b/>
            <sz val="9"/>
            <color indexed="81"/>
            <rFont val="ＭＳ Ｐ明朝"/>
            <family val="1"/>
            <charset val="128"/>
          </rPr>
          <t>半角数字で入力してください。</t>
        </r>
      </text>
    </comment>
    <comment ref="L166" authorId="0" shapeId="0" xr:uid="{0E2B5079-6634-4559-964D-462AE0E2C36F}">
      <text>
        <r>
          <rPr>
            <b/>
            <sz val="9"/>
            <color indexed="81"/>
            <rFont val="ＭＳ Ｐ明朝"/>
            <family val="1"/>
            <charset val="128"/>
          </rPr>
          <t>「業務部門」は11から18番台、「産業部門」は31から49番台から選択してください。</t>
        </r>
      </text>
    </comment>
    <comment ref="AH166" authorId="0" shapeId="0" xr:uid="{136B2251-9731-486F-8EB4-4CD6CB246043}">
      <text>
        <r>
          <rPr>
            <b/>
            <sz val="9"/>
            <color indexed="81"/>
            <rFont val="ＭＳ Ｐ明朝"/>
            <family val="1"/>
            <charset val="128"/>
          </rPr>
          <t>半角数字で入力してください。</t>
        </r>
      </text>
    </comment>
    <comment ref="L167" authorId="0" shapeId="0" xr:uid="{DA4CC5F5-20EE-4263-A9CB-DF927AF651A5}">
      <text>
        <r>
          <rPr>
            <b/>
            <sz val="9"/>
            <color indexed="81"/>
            <rFont val="ＭＳ Ｐ明朝"/>
            <family val="1"/>
            <charset val="128"/>
          </rPr>
          <t>「業務部門」は11から18番台、「産業部門」は31から49番台から選択してください。</t>
        </r>
      </text>
    </comment>
    <comment ref="AH167" authorId="0" shapeId="0" xr:uid="{130487EA-4577-4EAB-9407-0D55DD475BE2}">
      <text>
        <r>
          <rPr>
            <b/>
            <sz val="9"/>
            <color indexed="81"/>
            <rFont val="ＭＳ Ｐ明朝"/>
            <family val="1"/>
            <charset val="128"/>
          </rPr>
          <t>半角数字で入力してください。</t>
        </r>
      </text>
    </comment>
    <comment ref="L168" authorId="0" shapeId="0" xr:uid="{BFC7286C-139E-44F9-98B9-825D906B97A3}">
      <text>
        <r>
          <rPr>
            <b/>
            <sz val="9"/>
            <color indexed="81"/>
            <rFont val="ＭＳ Ｐ明朝"/>
            <family val="1"/>
            <charset val="128"/>
          </rPr>
          <t>「業務部門」は11から18番台、「産業部門」は31から49番台から選択してください。</t>
        </r>
      </text>
    </comment>
    <comment ref="AH168" authorId="0" shapeId="0" xr:uid="{8582407D-72AE-4BFE-B166-76DC14C1E22C}">
      <text>
        <r>
          <rPr>
            <b/>
            <sz val="9"/>
            <color indexed="81"/>
            <rFont val="ＭＳ Ｐ明朝"/>
            <family val="1"/>
            <charset val="128"/>
          </rPr>
          <t>半角数字で入力してください。</t>
        </r>
      </text>
    </comment>
    <comment ref="L169" authorId="0" shapeId="0" xr:uid="{133EE958-7752-45BF-B375-0B344D91FC06}">
      <text>
        <r>
          <rPr>
            <b/>
            <sz val="9"/>
            <color indexed="81"/>
            <rFont val="ＭＳ Ｐ明朝"/>
            <family val="1"/>
            <charset val="128"/>
          </rPr>
          <t>「業務部門」は11から18番台、「産業部門」は31から49番台から選択してください。</t>
        </r>
      </text>
    </comment>
    <comment ref="AH169" authorId="0" shapeId="0" xr:uid="{67472F4F-7BA0-41DD-960D-628729ADEC55}">
      <text>
        <r>
          <rPr>
            <b/>
            <sz val="9"/>
            <color indexed="81"/>
            <rFont val="ＭＳ Ｐ明朝"/>
            <family val="1"/>
            <charset val="128"/>
          </rPr>
          <t>半角数字で入力してください。</t>
        </r>
      </text>
    </comment>
    <comment ref="L170" authorId="0" shapeId="0" xr:uid="{28A5388A-B6A6-4B70-AE31-BA9C6DA79833}">
      <text>
        <r>
          <rPr>
            <b/>
            <sz val="9"/>
            <color indexed="81"/>
            <rFont val="ＭＳ Ｐ明朝"/>
            <family val="1"/>
            <charset val="128"/>
          </rPr>
          <t>「業務部門」は11から18番台、「産業部門」は31から49番台から選択してください。</t>
        </r>
      </text>
    </comment>
    <comment ref="AH170" authorId="0" shapeId="0" xr:uid="{DA158672-017F-43A2-A759-62682299C626}">
      <text>
        <r>
          <rPr>
            <b/>
            <sz val="9"/>
            <color indexed="81"/>
            <rFont val="ＭＳ Ｐ明朝"/>
            <family val="1"/>
            <charset val="128"/>
          </rPr>
          <t>半角数字で入力してください。</t>
        </r>
      </text>
    </comment>
    <comment ref="L171" authorId="0" shapeId="0" xr:uid="{6EFE964B-A8D6-4BC5-8949-4FCB74FC099D}">
      <text>
        <r>
          <rPr>
            <b/>
            <sz val="9"/>
            <color indexed="81"/>
            <rFont val="ＭＳ Ｐ明朝"/>
            <family val="1"/>
            <charset val="128"/>
          </rPr>
          <t>「業務部門」は11から18番台、「産業部門」は31から49番台から選択してください。</t>
        </r>
      </text>
    </comment>
    <comment ref="AH171" authorId="0" shapeId="0" xr:uid="{AA785A59-F99F-4598-88D2-AFF52D7049AC}">
      <text>
        <r>
          <rPr>
            <b/>
            <sz val="9"/>
            <color indexed="81"/>
            <rFont val="ＭＳ Ｐ明朝"/>
            <family val="1"/>
            <charset val="128"/>
          </rPr>
          <t>半角数字で入力してください。</t>
        </r>
      </text>
    </comment>
    <comment ref="L172" authorId="0" shapeId="0" xr:uid="{4EF076E4-F083-435C-B7F5-488A421B4026}">
      <text>
        <r>
          <rPr>
            <b/>
            <sz val="9"/>
            <color indexed="81"/>
            <rFont val="ＭＳ Ｐ明朝"/>
            <family val="1"/>
            <charset val="128"/>
          </rPr>
          <t>「業務部門」は11から18番台、「産業部門」は31から49番台から選択してください。</t>
        </r>
      </text>
    </comment>
    <comment ref="AH172" authorId="0" shapeId="0" xr:uid="{0E8B75C2-655F-426F-A674-F3EA6C73C480}">
      <text>
        <r>
          <rPr>
            <b/>
            <sz val="9"/>
            <color indexed="81"/>
            <rFont val="ＭＳ Ｐ明朝"/>
            <family val="1"/>
            <charset val="128"/>
          </rPr>
          <t>半角数字で入力してください。</t>
        </r>
      </text>
    </comment>
    <comment ref="L173" authorId="0" shapeId="0" xr:uid="{5DDE5D28-2740-409C-9B38-056DDCBBC2AC}">
      <text>
        <r>
          <rPr>
            <b/>
            <sz val="9"/>
            <color indexed="81"/>
            <rFont val="ＭＳ Ｐ明朝"/>
            <family val="1"/>
            <charset val="128"/>
          </rPr>
          <t>「業務部門」は11から18番台、「産業部門」は31から49番台から選択してください。</t>
        </r>
      </text>
    </comment>
    <comment ref="AH173" authorId="0" shapeId="0" xr:uid="{2E0FA9AC-527A-4C45-81DE-FF34C1D63894}">
      <text>
        <r>
          <rPr>
            <b/>
            <sz val="9"/>
            <color indexed="81"/>
            <rFont val="ＭＳ Ｐ明朝"/>
            <family val="1"/>
            <charset val="128"/>
          </rPr>
          <t>半角数字で入力してください。</t>
        </r>
      </text>
    </comment>
    <comment ref="L174" authorId="0" shapeId="0" xr:uid="{19BF59FC-3CEA-4BB5-8800-4FC095D3E07F}">
      <text>
        <r>
          <rPr>
            <b/>
            <sz val="9"/>
            <color indexed="81"/>
            <rFont val="ＭＳ Ｐ明朝"/>
            <family val="1"/>
            <charset val="128"/>
          </rPr>
          <t>「業務部門」は11から18番台、「産業部門」は31から49番台から選択してください。</t>
        </r>
      </text>
    </comment>
    <comment ref="AH174" authorId="0" shapeId="0" xr:uid="{4CD23318-47E7-403A-843B-47F0D022F532}">
      <text>
        <r>
          <rPr>
            <b/>
            <sz val="9"/>
            <color indexed="81"/>
            <rFont val="ＭＳ Ｐ明朝"/>
            <family val="1"/>
            <charset val="128"/>
          </rPr>
          <t>半角数字で入力してください。</t>
        </r>
      </text>
    </comment>
    <comment ref="L175" authorId="0" shapeId="0" xr:uid="{FEFDA12A-DA36-4C89-8A38-C2668573FFDE}">
      <text>
        <r>
          <rPr>
            <b/>
            <sz val="9"/>
            <color indexed="81"/>
            <rFont val="ＭＳ Ｐ明朝"/>
            <family val="1"/>
            <charset val="128"/>
          </rPr>
          <t>「業務部門」は11から18番台、「産業部門」は31から49番台から選択してください。</t>
        </r>
      </text>
    </comment>
    <comment ref="AH175" authorId="0" shapeId="0" xr:uid="{2ED0910E-5EE4-4404-BB0A-AFD69E379E88}">
      <text>
        <r>
          <rPr>
            <b/>
            <sz val="9"/>
            <color indexed="81"/>
            <rFont val="ＭＳ Ｐ明朝"/>
            <family val="1"/>
            <charset val="128"/>
          </rPr>
          <t>半角数字で入力してください。</t>
        </r>
      </text>
    </comment>
    <comment ref="L176" authorId="0" shapeId="0" xr:uid="{EA06D6BF-1487-4AA6-936D-61B5FD18D965}">
      <text>
        <r>
          <rPr>
            <b/>
            <sz val="9"/>
            <color indexed="81"/>
            <rFont val="ＭＳ Ｐ明朝"/>
            <family val="1"/>
            <charset val="128"/>
          </rPr>
          <t>「業務部門」は11から18番台、「産業部門」は31から49番台から選択してください。</t>
        </r>
      </text>
    </comment>
    <comment ref="AH176" authorId="0" shapeId="0" xr:uid="{17E59F0D-81BF-4268-A425-1961AD940DA6}">
      <text>
        <r>
          <rPr>
            <b/>
            <sz val="9"/>
            <color indexed="81"/>
            <rFont val="ＭＳ Ｐ明朝"/>
            <family val="1"/>
            <charset val="128"/>
          </rPr>
          <t>半角数字で入力してください。</t>
        </r>
      </text>
    </comment>
    <comment ref="L177" authorId="0" shapeId="0" xr:uid="{B1AC3CD0-E2EC-4894-88C4-981A392F2D9F}">
      <text>
        <r>
          <rPr>
            <b/>
            <sz val="9"/>
            <color indexed="81"/>
            <rFont val="ＭＳ Ｐ明朝"/>
            <family val="1"/>
            <charset val="128"/>
          </rPr>
          <t>「業務部門」は11から18番台、「産業部門」は31から49番台から選択してください。</t>
        </r>
      </text>
    </comment>
    <comment ref="AH177" authorId="0" shapeId="0" xr:uid="{B319CB97-1DF0-43A0-B251-79CD833614CF}">
      <text>
        <r>
          <rPr>
            <b/>
            <sz val="9"/>
            <color indexed="81"/>
            <rFont val="ＭＳ Ｐ明朝"/>
            <family val="1"/>
            <charset val="128"/>
          </rPr>
          <t>半角数字で入力してください。</t>
        </r>
      </text>
    </comment>
    <comment ref="L178" authorId="0" shapeId="0" xr:uid="{F1075BC9-9E8D-4E97-AAFD-3832EEEDA180}">
      <text>
        <r>
          <rPr>
            <b/>
            <sz val="9"/>
            <color indexed="81"/>
            <rFont val="ＭＳ Ｐ明朝"/>
            <family val="1"/>
            <charset val="128"/>
          </rPr>
          <t>「業務部門」は11から18番台、「産業部門」は31から49番台から選択してください。</t>
        </r>
      </text>
    </comment>
    <comment ref="AH178" authorId="0" shapeId="0" xr:uid="{EA3DCE98-C65C-4343-9042-306EECE12E3C}">
      <text>
        <r>
          <rPr>
            <b/>
            <sz val="9"/>
            <color indexed="81"/>
            <rFont val="ＭＳ Ｐ明朝"/>
            <family val="1"/>
            <charset val="128"/>
          </rPr>
          <t>半角数字で入力してください。</t>
        </r>
      </text>
    </comment>
    <comment ref="L179" authorId="0" shapeId="0" xr:uid="{A124C41B-0751-4641-948D-FE61298086B2}">
      <text>
        <r>
          <rPr>
            <b/>
            <sz val="9"/>
            <color indexed="81"/>
            <rFont val="ＭＳ Ｐ明朝"/>
            <family val="1"/>
            <charset val="128"/>
          </rPr>
          <t>「業務部門」は11から18番台、「産業部門」は31から49番台から選択してください。</t>
        </r>
      </text>
    </comment>
    <comment ref="AH179" authorId="0" shapeId="0" xr:uid="{C4DB70F8-8AF7-4816-B4C1-CA4C03E2E1AC}">
      <text>
        <r>
          <rPr>
            <b/>
            <sz val="9"/>
            <color indexed="81"/>
            <rFont val="ＭＳ Ｐ明朝"/>
            <family val="1"/>
            <charset val="128"/>
          </rPr>
          <t>半角数字で入力してください。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33F0F8C4-B472-4D86-82DC-6B734C0DE900}">
      <text>
        <r>
          <rPr>
            <b/>
            <sz val="9"/>
            <color indexed="81"/>
            <rFont val="ＭＳ Ｐ明朝"/>
            <family val="1"/>
            <charset val="128"/>
          </rPr>
          <t>事業所番号は半角数字６桁で入力してください。</t>
        </r>
      </text>
    </comment>
    <comment ref="E10" authorId="0" shapeId="0" xr:uid="{9FB0F18C-0A0D-4771-B6E7-18350B7CAAF6}">
      <text>
        <r>
          <rPr>
            <b/>
            <sz val="9"/>
            <color indexed="81"/>
            <rFont val="ＭＳ Ｐ明朝"/>
            <family val="1"/>
            <charset val="128"/>
          </rPr>
          <t>事業所の種別を選択してください。</t>
        </r>
      </text>
    </comment>
    <comment ref="S14" authorId="0" shapeId="0" xr:uid="{34B7E35A-B9F5-4C9F-A761-F97F4228C9F3}">
      <text>
        <r>
          <rPr>
            <b/>
            <sz val="9"/>
            <color indexed="81"/>
            <rFont val="MS P ゴシック"/>
            <family val="3"/>
            <charset val="128"/>
          </rPr>
          <t>「埼玉県」は入力しないでください。</t>
        </r>
      </text>
    </comment>
    <comment ref="O16" authorId="0" shapeId="0" xr:uid="{9F2D3C7E-A1E4-47F3-8971-9B0DC0504232}">
      <text>
        <r>
          <rPr>
            <b/>
            <sz val="9"/>
            <color indexed="81"/>
            <rFont val="ＭＳ Ｐ明朝"/>
            <family val="1"/>
            <charset val="128"/>
          </rPr>
          <t>産業分類を選択してください。</t>
        </r>
      </text>
    </comment>
    <comment ref="Q42" authorId="0" shapeId="0" xr:uid="{91FE8CFC-7445-4689-B872-09C311497BC6}">
      <text>
        <r>
          <rPr>
            <b/>
            <sz val="9"/>
            <color indexed="81"/>
            <rFont val="ＭＳ Ｐ明朝"/>
            <family val="1"/>
            <charset val="128"/>
          </rPr>
          <t>算定資料の「事業所概要_算定体制」シートの使用量(G15セル)を入力してください。</t>
        </r>
      </text>
    </comment>
    <comment ref="U42" authorId="0" shapeId="0" xr:uid="{7310DBC4-6A52-47AA-ADCC-57710106C829}">
      <text>
        <r>
          <rPr>
            <b/>
            <sz val="9"/>
            <color indexed="81"/>
            <rFont val="ＭＳ Ｐ明朝"/>
            <family val="1"/>
            <charset val="128"/>
          </rPr>
          <t>算定資料の「事業所概要_算定体制」シートの使用量(G15セル)を入力してください。</t>
        </r>
      </text>
    </comment>
    <comment ref="Y42" authorId="0" shapeId="0" xr:uid="{05F1BF4E-304C-4FD2-A6F5-878E13B49E43}">
      <text>
        <r>
          <rPr>
            <b/>
            <sz val="9"/>
            <color indexed="81"/>
            <rFont val="ＭＳ Ｐ明朝"/>
            <family val="1"/>
            <charset val="128"/>
          </rPr>
          <t>算定資料の「事業所概要_算定体制」シートの使用量(G15セル)を入力してください。</t>
        </r>
      </text>
    </comment>
    <comment ref="AC42" authorId="0" shapeId="0" xr:uid="{783593D3-B950-487E-B8A8-5F6F915E6BE0}">
      <text>
        <r>
          <rPr>
            <b/>
            <sz val="9"/>
            <color indexed="81"/>
            <rFont val="ＭＳ Ｐ明朝"/>
            <family val="1"/>
            <charset val="128"/>
          </rPr>
          <t>算定資料の「事業所概要_算定体制」シートの使用量(G15セル)を入力してください。</t>
        </r>
      </text>
    </comment>
    <comment ref="AG42" authorId="0" shapeId="0" xr:uid="{06D1C1DF-4336-4DD6-8EE3-DB6CFD1CF893}">
      <text>
        <r>
          <rPr>
            <b/>
            <sz val="9"/>
            <color indexed="81"/>
            <rFont val="ＭＳ Ｐ明朝"/>
            <family val="1"/>
            <charset val="128"/>
          </rPr>
          <t>算定資料の「事業所概要_算定体制」シートの使用量(G15セル)を入力してください。</t>
        </r>
      </text>
    </comment>
    <comment ref="Q43" authorId="0" shapeId="0" xr:uid="{451B6A4B-7F65-401F-B361-37DC88CBFD44}">
      <text>
        <r>
          <rPr>
            <b/>
            <sz val="9"/>
            <color indexed="81"/>
            <rFont val="ＭＳ Ｐ明朝"/>
            <family val="1"/>
            <charset val="128"/>
          </rPr>
          <t>算定資料の「事業所概要_算定体制」シートの使用量(G16セル)を入力してください。</t>
        </r>
      </text>
    </comment>
    <comment ref="U43" authorId="0" shapeId="0" xr:uid="{CCFBF65F-CFBA-44CE-A2BD-8C7B6DA732D8}">
      <text>
        <r>
          <rPr>
            <b/>
            <sz val="9"/>
            <color indexed="81"/>
            <rFont val="ＭＳ Ｐ明朝"/>
            <family val="1"/>
            <charset val="128"/>
          </rPr>
          <t>算定資料の「事業所概要_算定体制」シートの使用量(G16セル)を入力してください。</t>
        </r>
      </text>
    </comment>
    <comment ref="Y43" authorId="0" shapeId="0" xr:uid="{2DEA8854-3110-403B-9B1C-68EE7C8ECFE8}">
      <text>
        <r>
          <rPr>
            <b/>
            <sz val="9"/>
            <color indexed="81"/>
            <rFont val="ＭＳ Ｐ明朝"/>
            <family val="1"/>
            <charset val="128"/>
          </rPr>
          <t>算定資料の「事業所概要_算定体制」シートの使用量(G16セル)を入力してください。</t>
        </r>
      </text>
    </comment>
    <comment ref="AC43" authorId="0" shapeId="0" xr:uid="{AB4D660C-0F0A-4018-8AA6-F10A6A853679}">
      <text>
        <r>
          <rPr>
            <b/>
            <sz val="9"/>
            <color indexed="81"/>
            <rFont val="ＭＳ Ｐ明朝"/>
            <family val="1"/>
            <charset val="128"/>
          </rPr>
          <t>算定資料の「事業所概要_算定体制」シートの使用量(G16セル)を入力してください。</t>
        </r>
      </text>
    </comment>
    <comment ref="AG43" authorId="0" shapeId="0" xr:uid="{546A85FC-080D-47D3-AABF-FA1D079652C6}">
      <text>
        <r>
          <rPr>
            <b/>
            <sz val="9"/>
            <color indexed="81"/>
            <rFont val="ＭＳ Ｐ明朝"/>
            <family val="1"/>
            <charset val="128"/>
          </rPr>
          <t>算定資料の「事業所概要_算定体制」シートの使用量(G16セル)を入力してください。</t>
        </r>
      </text>
    </comment>
    <comment ref="Q50" authorId="0" shapeId="0" xr:uid="{CD048828-83F8-4212-A451-99D631B7B44B}">
      <text>
        <r>
          <rPr>
            <b/>
            <sz val="9"/>
            <color indexed="81"/>
            <rFont val="ＭＳ Ｐ明朝"/>
            <family val="1"/>
            <charset val="128"/>
          </rPr>
          <t>算定資料の「事業所概要_算定体制」シートの排出量(G17セル)を入力してください。</t>
        </r>
      </text>
    </comment>
    <comment ref="U50" authorId="0" shapeId="0" xr:uid="{A2914479-C8CC-45B2-A7CF-1E691ABC5576}">
      <text>
        <r>
          <rPr>
            <b/>
            <sz val="9"/>
            <color indexed="81"/>
            <rFont val="ＭＳ Ｐ明朝"/>
            <family val="1"/>
            <charset val="128"/>
          </rPr>
          <t>算定資料の「事業所概要_算定体制」シートの排出量(G17セル)を入力してください。</t>
        </r>
      </text>
    </comment>
    <comment ref="Y50" authorId="0" shapeId="0" xr:uid="{02D2DAC7-E61E-4FCC-9E05-B32F51CC64E4}">
      <text>
        <r>
          <rPr>
            <b/>
            <sz val="9"/>
            <color indexed="81"/>
            <rFont val="ＭＳ Ｐ明朝"/>
            <family val="1"/>
            <charset val="128"/>
          </rPr>
          <t>算定資料の「事業所概要_算定体制」シートの排出量(G17セル)を入力してください。</t>
        </r>
      </text>
    </comment>
    <comment ref="AC50" authorId="0" shapeId="0" xr:uid="{0A88AE8C-9F27-43EF-9B0C-357536CEB5F3}">
      <text>
        <r>
          <rPr>
            <b/>
            <sz val="9"/>
            <color indexed="81"/>
            <rFont val="ＭＳ Ｐ明朝"/>
            <family val="1"/>
            <charset val="128"/>
          </rPr>
          <t>算定資料の「事業所概要_算定体制」シートの排出量(G17セル)を入力してください。</t>
        </r>
      </text>
    </comment>
    <comment ref="AG50" authorId="0" shapeId="0" xr:uid="{1FFA2A00-5D5D-429B-B5B6-902E12506929}">
      <text>
        <r>
          <rPr>
            <b/>
            <sz val="9"/>
            <color indexed="81"/>
            <rFont val="ＭＳ Ｐ明朝"/>
            <family val="1"/>
            <charset val="128"/>
          </rPr>
          <t>算定資料の「事業所概要_算定体制」シートの排出量(G17セル)を入力してください。</t>
        </r>
      </text>
    </comment>
    <comment ref="Q52" authorId="0" shapeId="0" xr:uid="{3D4CFFA7-8D2D-4039-9E1E-3A3045B44817}">
      <text>
        <r>
          <rPr>
            <b/>
            <sz val="9"/>
            <color indexed="81"/>
            <rFont val="ＭＳ Ｐ明朝"/>
            <family val="1"/>
            <charset val="128"/>
          </rPr>
          <t>算定資料の「その他ガス」シートK列の各排出量を入力してください。</t>
        </r>
      </text>
    </comment>
    <comment ref="U52" authorId="0" shapeId="0" xr:uid="{BE18F3BC-FEE3-48BA-AF3C-6799186A791E}">
      <text>
        <r>
          <rPr>
            <b/>
            <sz val="9"/>
            <color indexed="81"/>
            <rFont val="ＭＳ Ｐ明朝"/>
            <family val="1"/>
            <charset val="128"/>
          </rPr>
          <t>算定資料の「その他ガス」シートK列の各排出量を入力してください。</t>
        </r>
      </text>
    </comment>
    <comment ref="Y52" authorId="0" shapeId="0" xr:uid="{89FAF0D8-0405-4F03-BE07-996E3D02E546}">
      <text>
        <r>
          <rPr>
            <b/>
            <sz val="9"/>
            <color indexed="81"/>
            <rFont val="ＭＳ Ｐ明朝"/>
            <family val="1"/>
            <charset val="128"/>
          </rPr>
          <t>算定資料の「その他ガス」シートK列の各排出量を入力してください。</t>
        </r>
      </text>
    </comment>
    <comment ref="AC52" authorId="0" shapeId="0" xr:uid="{D82A0293-CF72-44C7-B33A-68681B1E501F}">
      <text>
        <r>
          <rPr>
            <b/>
            <sz val="9"/>
            <color indexed="81"/>
            <rFont val="ＭＳ Ｐ明朝"/>
            <family val="1"/>
            <charset val="128"/>
          </rPr>
          <t>算定資料の「その他ガス」シートK列の各排出量を入力してください。</t>
        </r>
      </text>
    </comment>
    <comment ref="AG52" authorId="0" shapeId="0" xr:uid="{A57871C3-733D-41F2-BD4B-E2D437568E54}">
      <text>
        <r>
          <rPr>
            <b/>
            <sz val="9"/>
            <color indexed="81"/>
            <rFont val="ＭＳ Ｐ明朝"/>
            <family val="1"/>
            <charset val="128"/>
          </rPr>
          <t>算定資料の「その他ガス」シートK列の各排出量を入力してください。</t>
        </r>
      </text>
    </comment>
    <comment ref="Q53" authorId="0" shapeId="0" xr:uid="{5B9E0B11-0C26-433A-8544-449620A0AE0C}">
      <text>
        <r>
          <rPr>
            <b/>
            <sz val="9"/>
            <color indexed="81"/>
            <rFont val="ＭＳ Ｐ明朝"/>
            <family val="1"/>
            <charset val="128"/>
          </rPr>
          <t>算定資料の「その他ガス」シートK列の各排出量を入力してください。</t>
        </r>
      </text>
    </comment>
    <comment ref="U53" authorId="0" shapeId="0" xr:uid="{2BDE9DB0-6CB1-42EC-B5BA-2476D0E57975}">
      <text>
        <r>
          <rPr>
            <b/>
            <sz val="9"/>
            <color indexed="81"/>
            <rFont val="ＭＳ Ｐ明朝"/>
            <family val="1"/>
            <charset val="128"/>
          </rPr>
          <t>算定資料の「その他ガス」シートK列の各排出量を入力してください。</t>
        </r>
      </text>
    </comment>
    <comment ref="Y53" authorId="0" shapeId="0" xr:uid="{132DF439-CBB4-46C2-8879-273A839B95F6}">
      <text>
        <r>
          <rPr>
            <b/>
            <sz val="9"/>
            <color indexed="81"/>
            <rFont val="ＭＳ Ｐ明朝"/>
            <family val="1"/>
            <charset val="128"/>
          </rPr>
          <t>算定資料の「その他ガス」シートK列の各排出量を入力してください。</t>
        </r>
      </text>
    </comment>
    <comment ref="AC53" authorId="0" shapeId="0" xr:uid="{D182F022-E482-4A62-888D-171B06D7EE51}">
      <text>
        <r>
          <rPr>
            <b/>
            <sz val="9"/>
            <color indexed="81"/>
            <rFont val="ＭＳ Ｐ明朝"/>
            <family val="1"/>
            <charset val="128"/>
          </rPr>
          <t>算定資料の「その他ガス」シートK列の各排出量を入力してください。</t>
        </r>
      </text>
    </comment>
    <comment ref="AG53" authorId="0" shapeId="0" xr:uid="{EBF595E8-88BE-47AE-9336-0F1E595FA3CE}">
      <text>
        <r>
          <rPr>
            <b/>
            <sz val="9"/>
            <color indexed="81"/>
            <rFont val="ＭＳ Ｐ明朝"/>
            <family val="1"/>
            <charset val="128"/>
          </rPr>
          <t>算定資料の「その他ガス」シートK列の各排出量を入力してください。</t>
        </r>
      </text>
    </comment>
    <comment ref="Q54" authorId="0" shapeId="0" xr:uid="{C24BB13F-F35C-44CA-A6F5-84452CA1282F}">
      <text>
        <r>
          <rPr>
            <b/>
            <sz val="9"/>
            <color indexed="81"/>
            <rFont val="ＭＳ Ｐ明朝"/>
            <family val="1"/>
            <charset val="128"/>
          </rPr>
          <t>算定資料の「その他ガス」シートK列の各排出量を入力してください。</t>
        </r>
      </text>
    </comment>
    <comment ref="U54" authorId="0" shapeId="0" xr:uid="{6161EFEB-AD4A-4A6B-B196-76E93CBB9CD2}">
      <text>
        <r>
          <rPr>
            <b/>
            <sz val="9"/>
            <color indexed="81"/>
            <rFont val="ＭＳ Ｐ明朝"/>
            <family val="1"/>
            <charset val="128"/>
          </rPr>
          <t>算定資料の「その他ガス」シートK列の各排出量を入力してください。</t>
        </r>
      </text>
    </comment>
    <comment ref="Y54" authorId="0" shapeId="0" xr:uid="{AE9BA56D-99C8-4F42-86DF-F93431D68BDB}">
      <text>
        <r>
          <rPr>
            <b/>
            <sz val="9"/>
            <color indexed="81"/>
            <rFont val="ＭＳ Ｐ明朝"/>
            <family val="1"/>
            <charset val="128"/>
          </rPr>
          <t>算定資料の「その他ガス」シートK列の各排出量を入力してください。</t>
        </r>
      </text>
    </comment>
    <comment ref="AC54" authorId="0" shapeId="0" xr:uid="{ADD29FFF-7C7C-4A04-B617-73BA8ABED235}">
      <text>
        <r>
          <rPr>
            <b/>
            <sz val="9"/>
            <color indexed="81"/>
            <rFont val="ＭＳ Ｐ明朝"/>
            <family val="1"/>
            <charset val="128"/>
          </rPr>
          <t>算定資料の「その他ガス」シートK列の各排出量を入力してください。</t>
        </r>
      </text>
    </comment>
    <comment ref="AG54" authorId="0" shapeId="0" xr:uid="{C414B7EE-6EE5-48A8-9996-A07266A58728}">
      <text>
        <r>
          <rPr>
            <b/>
            <sz val="9"/>
            <color indexed="81"/>
            <rFont val="ＭＳ Ｐ明朝"/>
            <family val="1"/>
            <charset val="128"/>
          </rPr>
          <t>算定資料の「その他ガス」シートK列の各排出量を入力してください。</t>
        </r>
      </text>
    </comment>
    <comment ref="Q55" authorId="0" shapeId="0" xr:uid="{5908E805-6B95-4E33-A2D8-80A53F4AD234}">
      <text>
        <r>
          <rPr>
            <b/>
            <sz val="9"/>
            <color indexed="81"/>
            <rFont val="ＭＳ Ｐ明朝"/>
            <family val="1"/>
            <charset val="128"/>
          </rPr>
          <t>算定資料の「その他ガス」シートK列の各排出量を入力してください。</t>
        </r>
      </text>
    </comment>
    <comment ref="U55" authorId="0" shapeId="0" xr:uid="{7619B05A-513F-486E-9802-2DDAF1CADABF}">
      <text>
        <r>
          <rPr>
            <b/>
            <sz val="9"/>
            <color indexed="81"/>
            <rFont val="ＭＳ Ｐ明朝"/>
            <family val="1"/>
            <charset val="128"/>
          </rPr>
          <t>算定資料の「その他ガス」シートK列の各排出量を入力してください。</t>
        </r>
      </text>
    </comment>
    <comment ref="Y55" authorId="0" shapeId="0" xr:uid="{90D732C9-EF22-4F26-9C95-998F57D41098}">
      <text>
        <r>
          <rPr>
            <b/>
            <sz val="9"/>
            <color indexed="81"/>
            <rFont val="ＭＳ Ｐ明朝"/>
            <family val="1"/>
            <charset val="128"/>
          </rPr>
          <t>算定資料の「その他ガス」シートK列の各排出量を入力してください。</t>
        </r>
      </text>
    </comment>
    <comment ref="AC55" authorId="0" shapeId="0" xr:uid="{446AAE7F-B24E-4305-9CA5-4C1A6366CB17}">
      <text>
        <r>
          <rPr>
            <b/>
            <sz val="9"/>
            <color indexed="81"/>
            <rFont val="ＭＳ Ｐ明朝"/>
            <family val="1"/>
            <charset val="128"/>
          </rPr>
          <t>算定資料の「その他ガス」シートK列の各排出量を入力してください。</t>
        </r>
      </text>
    </comment>
    <comment ref="AG55" authorId="0" shapeId="0" xr:uid="{3E79DDA8-C3F5-4029-9256-581057A4C374}">
      <text>
        <r>
          <rPr>
            <b/>
            <sz val="9"/>
            <color indexed="81"/>
            <rFont val="ＭＳ Ｐ明朝"/>
            <family val="1"/>
            <charset val="128"/>
          </rPr>
          <t>算定資料の「その他ガス」シートK列の各排出量を入力してください。</t>
        </r>
      </text>
    </comment>
    <comment ref="Q56" authorId="0" shapeId="0" xr:uid="{874C76D9-31CC-4ECA-B6C4-46D8BD492C5A}">
      <text>
        <r>
          <rPr>
            <b/>
            <sz val="9"/>
            <color indexed="81"/>
            <rFont val="ＭＳ Ｐ明朝"/>
            <family val="1"/>
            <charset val="128"/>
          </rPr>
          <t>算定資料の「その他ガス」シートK列の各排出量を入力してください。</t>
        </r>
      </text>
    </comment>
    <comment ref="U56" authorId="0" shapeId="0" xr:uid="{087703C8-B3D8-4653-999B-15AE363E2FF7}">
      <text>
        <r>
          <rPr>
            <b/>
            <sz val="9"/>
            <color indexed="81"/>
            <rFont val="ＭＳ Ｐ明朝"/>
            <family val="1"/>
            <charset val="128"/>
          </rPr>
          <t>算定資料の「その他ガス」シートK列の各排出量を入力してください。</t>
        </r>
      </text>
    </comment>
    <comment ref="Y56" authorId="0" shapeId="0" xr:uid="{629833B6-3F3B-4E94-A51B-C70392C501D1}">
      <text>
        <r>
          <rPr>
            <b/>
            <sz val="9"/>
            <color indexed="81"/>
            <rFont val="ＭＳ Ｐ明朝"/>
            <family val="1"/>
            <charset val="128"/>
          </rPr>
          <t>算定資料の「その他ガス」シートK列の各排出量を入力してください。</t>
        </r>
      </text>
    </comment>
    <comment ref="AC56" authorId="0" shapeId="0" xr:uid="{EC9654BE-9877-45C5-85F6-7F2FB7887688}">
      <text>
        <r>
          <rPr>
            <b/>
            <sz val="9"/>
            <color indexed="81"/>
            <rFont val="ＭＳ Ｐ明朝"/>
            <family val="1"/>
            <charset val="128"/>
          </rPr>
          <t>算定資料の「その他ガス」シートK列の各排出量を入力してください。</t>
        </r>
      </text>
    </comment>
    <comment ref="AG56" authorId="0" shapeId="0" xr:uid="{38D04DDD-DB09-48F5-AF9D-309099D24B9A}">
      <text>
        <r>
          <rPr>
            <b/>
            <sz val="9"/>
            <color indexed="81"/>
            <rFont val="ＭＳ Ｐ明朝"/>
            <family val="1"/>
            <charset val="128"/>
          </rPr>
          <t>算定資料の「その他ガス」シートK列の各排出量を入力してください。</t>
        </r>
      </text>
    </comment>
    <comment ref="Q57" authorId="0" shapeId="0" xr:uid="{87F392F8-2D32-4B30-92CE-2A0A73F594ED}">
      <text>
        <r>
          <rPr>
            <b/>
            <sz val="9"/>
            <color indexed="81"/>
            <rFont val="ＭＳ Ｐ明朝"/>
            <family val="1"/>
            <charset val="128"/>
          </rPr>
          <t>算定資料の「その他ガス」シートK列の各排出量を入力してください。</t>
        </r>
      </text>
    </comment>
    <comment ref="U57" authorId="0" shapeId="0" xr:uid="{A0197C24-C97E-48D1-B0ED-AEF671E6048C}">
      <text>
        <r>
          <rPr>
            <b/>
            <sz val="9"/>
            <color indexed="81"/>
            <rFont val="ＭＳ Ｐ明朝"/>
            <family val="1"/>
            <charset val="128"/>
          </rPr>
          <t>算定資料の「その他ガス」シートK列の各排出量を入力してください。</t>
        </r>
      </text>
    </comment>
    <comment ref="Y57" authorId="0" shapeId="0" xr:uid="{0E2A804B-6D50-4779-A09A-70EFD176D057}">
      <text>
        <r>
          <rPr>
            <b/>
            <sz val="9"/>
            <color indexed="81"/>
            <rFont val="ＭＳ Ｐ明朝"/>
            <family val="1"/>
            <charset val="128"/>
          </rPr>
          <t>算定資料の「その他ガス」シートK列の各排出量を入力してください。</t>
        </r>
      </text>
    </comment>
    <comment ref="AC57" authorId="0" shapeId="0" xr:uid="{8E3278AA-10A2-4C7F-8A05-3E09DFEF9C27}">
      <text>
        <r>
          <rPr>
            <b/>
            <sz val="9"/>
            <color indexed="81"/>
            <rFont val="ＭＳ Ｐ明朝"/>
            <family val="1"/>
            <charset val="128"/>
          </rPr>
          <t>算定資料の「その他ガス」シートK列の各排出量を入力してください。</t>
        </r>
      </text>
    </comment>
    <comment ref="AG57" authorId="0" shapeId="0" xr:uid="{981953D9-2F11-48F6-BD8D-A5086032B487}">
      <text>
        <r>
          <rPr>
            <b/>
            <sz val="9"/>
            <color indexed="81"/>
            <rFont val="ＭＳ Ｐ明朝"/>
            <family val="1"/>
            <charset val="128"/>
          </rPr>
          <t>算定資料の「その他ガス」シートK列の各排出量を入力してください。</t>
        </r>
      </text>
    </comment>
    <comment ref="Q58" authorId="0" shapeId="0" xr:uid="{37A2A36B-36BD-4F48-BD5E-28FD31F3E7A2}">
      <text>
        <r>
          <rPr>
            <b/>
            <sz val="9"/>
            <color indexed="81"/>
            <rFont val="ＭＳ Ｐ明朝"/>
            <family val="1"/>
            <charset val="128"/>
          </rPr>
          <t>算定資料の「その他ガス」シートK列の各排出量を入力してください。</t>
        </r>
      </text>
    </comment>
    <comment ref="U58" authorId="0" shapeId="0" xr:uid="{0241A787-9D15-4B08-93DB-1308E28FF477}">
      <text>
        <r>
          <rPr>
            <b/>
            <sz val="9"/>
            <color indexed="81"/>
            <rFont val="ＭＳ Ｐ明朝"/>
            <family val="1"/>
            <charset val="128"/>
          </rPr>
          <t>算定資料の「その他ガス」シートK列の各排出量を入力してください。</t>
        </r>
      </text>
    </comment>
    <comment ref="Y58" authorId="0" shapeId="0" xr:uid="{2FA26180-63CC-4919-88F6-1D742596994F}">
      <text>
        <r>
          <rPr>
            <b/>
            <sz val="9"/>
            <color indexed="81"/>
            <rFont val="ＭＳ Ｐ明朝"/>
            <family val="1"/>
            <charset val="128"/>
          </rPr>
          <t>算定資料の「その他ガス」シートK列の各排出量を入力してください。</t>
        </r>
      </text>
    </comment>
    <comment ref="AC58" authorId="0" shapeId="0" xr:uid="{13542DE8-AA8A-496C-809C-0C4CF363D72E}">
      <text>
        <r>
          <rPr>
            <b/>
            <sz val="9"/>
            <color indexed="81"/>
            <rFont val="ＭＳ Ｐ明朝"/>
            <family val="1"/>
            <charset val="128"/>
          </rPr>
          <t>算定資料の「その他ガス」シートK列の各排出量を入力してください。</t>
        </r>
      </text>
    </comment>
    <comment ref="AG58" authorId="0" shapeId="0" xr:uid="{0C913B69-291F-4606-95D2-539F1653A69E}">
      <text>
        <r>
          <rPr>
            <b/>
            <sz val="9"/>
            <color indexed="81"/>
            <rFont val="ＭＳ Ｐ明朝"/>
            <family val="1"/>
            <charset val="128"/>
          </rPr>
          <t>算定資料の「その他ガス」シートK列の各排出量を入力してください。</t>
        </r>
      </text>
    </comment>
    <comment ref="D69" authorId="0" shapeId="0" xr:uid="{775A5768-692E-4671-A17D-DA3F114794F0}">
      <text>
        <r>
          <rPr>
            <b/>
            <sz val="9"/>
            <color indexed="81"/>
            <rFont val="ＭＳ Ｐ明朝"/>
            <family val="1"/>
            <charset val="128"/>
          </rPr>
          <t>CO2排出量に影響を及ぼす指標を設定してください。</t>
        </r>
      </text>
    </comment>
    <comment ref="M69" authorId="0" shapeId="0" xr:uid="{9C281C5D-8B8A-4792-AC64-38FD6E2F65C7}">
      <text>
        <r>
          <rPr>
            <b/>
            <sz val="9"/>
            <color indexed="81"/>
            <rFont val="ＭＳ Ｐ明朝"/>
            <family val="1"/>
            <charset val="128"/>
          </rPr>
          <t>左の指標の単位を入力してください。</t>
        </r>
      </text>
    </comment>
    <comment ref="P124" authorId="0" shapeId="0" xr:uid="{3F354A55-CDFE-4FC0-A277-614F273F9980}">
      <text>
        <r>
          <rPr>
            <b/>
            <sz val="9"/>
            <color indexed="81"/>
            <rFont val="ＭＳ Ｐ明朝"/>
            <family val="1"/>
            <charset val="128"/>
          </rPr>
          <t>第４計画期間開始時の基準排出量を入力してください。</t>
        </r>
      </text>
    </comment>
    <comment ref="L129" authorId="0" shapeId="0" xr:uid="{78E2B208-88BA-41BE-941E-521833B8D51C}">
      <text>
        <r>
          <rPr>
            <b/>
            <sz val="9"/>
            <color indexed="81"/>
            <rFont val="MS P ゴシック"/>
            <family val="3"/>
            <charset val="128"/>
          </rPr>
          <t>半角数字で入力してください。</t>
        </r>
      </text>
    </comment>
    <comment ref="L130" authorId="0" shapeId="0" xr:uid="{F71CC2F3-B844-4917-BCFC-1380B44E1B6A}">
      <text>
        <r>
          <rPr>
            <b/>
            <sz val="9"/>
            <color indexed="81"/>
            <rFont val="MS P ゴシック"/>
            <family val="3"/>
            <charset val="128"/>
          </rPr>
          <t>半角数字で入力してください。</t>
        </r>
      </text>
    </comment>
    <comment ref="L131" authorId="0" shapeId="0" xr:uid="{06DEF1AC-B5BB-4AF4-882E-7CE1A855EA8B}">
      <text>
        <r>
          <rPr>
            <b/>
            <sz val="9"/>
            <color indexed="81"/>
            <rFont val="MS P ゴシック"/>
            <family val="3"/>
            <charset val="128"/>
          </rPr>
          <t>半角数字で入力してください。</t>
        </r>
      </text>
    </comment>
    <comment ref="L132" authorId="0" shapeId="0" xr:uid="{D53762AC-C5D0-4689-9026-AA69D7FA12A1}">
      <text>
        <r>
          <rPr>
            <b/>
            <sz val="9"/>
            <color indexed="81"/>
            <rFont val="MS P ゴシック"/>
            <family val="3"/>
            <charset val="128"/>
          </rPr>
          <t>半角数字で入力してください。</t>
        </r>
      </text>
    </comment>
    <comment ref="L133" authorId="0" shapeId="0" xr:uid="{AFA3143E-8FBF-43E7-90B9-135D9401E0DF}">
      <text>
        <r>
          <rPr>
            <b/>
            <sz val="9"/>
            <color indexed="81"/>
            <rFont val="MS P ゴシック"/>
            <family val="3"/>
            <charset val="128"/>
          </rPr>
          <t>半角数字で入力してください。</t>
        </r>
      </text>
    </comment>
    <comment ref="L165" authorId="0" shapeId="0" xr:uid="{F2BFDC76-FC2C-46F6-85FA-B43EDC2A5CB3}">
      <text>
        <r>
          <rPr>
            <b/>
            <sz val="9"/>
            <color indexed="81"/>
            <rFont val="ＭＳ Ｐ明朝"/>
            <family val="1"/>
            <charset val="128"/>
          </rPr>
          <t>「業務部門」は11から18番台、「産業部門」は31から49番台から選択してください。</t>
        </r>
      </text>
    </comment>
    <comment ref="AH165" authorId="0" shapeId="0" xr:uid="{D19FD6FE-E87C-4734-878D-CBCE73396A60}">
      <text>
        <r>
          <rPr>
            <b/>
            <sz val="9"/>
            <color indexed="81"/>
            <rFont val="ＭＳ Ｐ明朝"/>
            <family val="1"/>
            <charset val="128"/>
          </rPr>
          <t>半角数字で入力してください。</t>
        </r>
      </text>
    </comment>
    <comment ref="L166" authorId="0" shapeId="0" xr:uid="{D85CADE4-A85F-4D5B-8823-19F777F72B58}">
      <text>
        <r>
          <rPr>
            <b/>
            <sz val="9"/>
            <color indexed="81"/>
            <rFont val="ＭＳ Ｐ明朝"/>
            <family val="1"/>
            <charset val="128"/>
          </rPr>
          <t>「業務部門」は11から18番台、「産業部門」は31から49番台から選択してください。</t>
        </r>
      </text>
    </comment>
    <comment ref="AH166" authorId="0" shapeId="0" xr:uid="{3907169A-9908-49B1-8238-CE962CF440F8}">
      <text>
        <r>
          <rPr>
            <b/>
            <sz val="9"/>
            <color indexed="81"/>
            <rFont val="ＭＳ Ｐ明朝"/>
            <family val="1"/>
            <charset val="128"/>
          </rPr>
          <t>半角数字で入力してください。</t>
        </r>
      </text>
    </comment>
    <comment ref="L167" authorId="0" shapeId="0" xr:uid="{1C8A73A6-E87A-46DF-BFDA-2FB740301A64}">
      <text>
        <r>
          <rPr>
            <b/>
            <sz val="9"/>
            <color indexed="81"/>
            <rFont val="ＭＳ Ｐ明朝"/>
            <family val="1"/>
            <charset val="128"/>
          </rPr>
          <t>「業務部門」は11から18番台、「産業部門」は31から49番台から選択してください。</t>
        </r>
      </text>
    </comment>
    <comment ref="AH167" authorId="0" shapeId="0" xr:uid="{CB87FB00-79DF-4361-8766-C0B1EC9705C2}">
      <text>
        <r>
          <rPr>
            <b/>
            <sz val="9"/>
            <color indexed="81"/>
            <rFont val="ＭＳ Ｐ明朝"/>
            <family val="1"/>
            <charset val="128"/>
          </rPr>
          <t>半角数字で入力してください。</t>
        </r>
      </text>
    </comment>
    <comment ref="L168" authorId="0" shapeId="0" xr:uid="{D0257202-158A-4E59-AE12-52823C89A911}">
      <text>
        <r>
          <rPr>
            <b/>
            <sz val="9"/>
            <color indexed="81"/>
            <rFont val="ＭＳ Ｐ明朝"/>
            <family val="1"/>
            <charset val="128"/>
          </rPr>
          <t>「業務部門」は11から18番台、「産業部門」は31から49番台から選択してください。</t>
        </r>
      </text>
    </comment>
    <comment ref="AH168" authorId="0" shapeId="0" xr:uid="{7861838C-89E8-4FCC-9BAB-B496C8BDA858}">
      <text>
        <r>
          <rPr>
            <b/>
            <sz val="9"/>
            <color indexed="81"/>
            <rFont val="ＭＳ Ｐ明朝"/>
            <family val="1"/>
            <charset val="128"/>
          </rPr>
          <t>半角数字で入力してください。</t>
        </r>
      </text>
    </comment>
    <comment ref="L169" authorId="0" shapeId="0" xr:uid="{86ECBBDC-3385-40A3-A563-8BD45EE0037F}">
      <text>
        <r>
          <rPr>
            <b/>
            <sz val="9"/>
            <color indexed="81"/>
            <rFont val="ＭＳ Ｐ明朝"/>
            <family val="1"/>
            <charset val="128"/>
          </rPr>
          <t>「業務部門」は11から18番台、「産業部門」は31から49番台から選択してください。</t>
        </r>
      </text>
    </comment>
    <comment ref="AH169" authorId="0" shapeId="0" xr:uid="{434ABA7F-291A-4F22-970E-847310504675}">
      <text>
        <r>
          <rPr>
            <b/>
            <sz val="9"/>
            <color indexed="81"/>
            <rFont val="ＭＳ Ｐ明朝"/>
            <family val="1"/>
            <charset val="128"/>
          </rPr>
          <t>半角数字で入力してください。</t>
        </r>
      </text>
    </comment>
    <comment ref="L170" authorId="0" shapeId="0" xr:uid="{A9D94530-9EDB-4C82-B384-0340F528CC16}">
      <text>
        <r>
          <rPr>
            <b/>
            <sz val="9"/>
            <color indexed="81"/>
            <rFont val="ＭＳ Ｐ明朝"/>
            <family val="1"/>
            <charset val="128"/>
          </rPr>
          <t>「業務部門」は11から18番台、「産業部門」は31から49番台から選択してください。</t>
        </r>
      </text>
    </comment>
    <comment ref="AH170" authorId="0" shapeId="0" xr:uid="{EA196215-9F71-4A18-AB56-34A1FDFAE6B5}">
      <text>
        <r>
          <rPr>
            <b/>
            <sz val="9"/>
            <color indexed="81"/>
            <rFont val="ＭＳ Ｐ明朝"/>
            <family val="1"/>
            <charset val="128"/>
          </rPr>
          <t>半角数字で入力してください。</t>
        </r>
      </text>
    </comment>
    <comment ref="L171" authorId="0" shapeId="0" xr:uid="{435DF83C-4FE1-4B4D-9AB1-B40750B436A1}">
      <text>
        <r>
          <rPr>
            <b/>
            <sz val="9"/>
            <color indexed="81"/>
            <rFont val="ＭＳ Ｐ明朝"/>
            <family val="1"/>
            <charset val="128"/>
          </rPr>
          <t>「業務部門」は11から18番台、「産業部門」は31から49番台から選択してください。</t>
        </r>
      </text>
    </comment>
    <comment ref="AH171" authorId="0" shapeId="0" xr:uid="{931107F3-75A0-4936-AEDC-F4EF9B7B6630}">
      <text>
        <r>
          <rPr>
            <b/>
            <sz val="9"/>
            <color indexed="81"/>
            <rFont val="ＭＳ Ｐ明朝"/>
            <family val="1"/>
            <charset val="128"/>
          </rPr>
          <t>半角数字で入力してください。</t>
        </r>
      </text>
    </comment>
    <comment ref="L172" authorId="0" shapeId="0" xr:uid="{32E4DAAD-BE25-4422-960D-952FBE94165D}">
      <text>
        <r>
          <rPr>
            <b/>
            <sz val="9"/>
            <color indexed="81"/>
            <rFont val="ＭＳ Ｐ明朝"/>
            <family val="1"/>
            <charset val="128"/>
          </rPr>
          <t>「業務部門」は11から18番台、「産業部門」は31から49番台から選択してください。</t>
        </r>
      </text>
    </comment>
    <comment ref="AH172" authorId="0" shapeId="0" xr:uid="{5456FA56-610E-4A9D-A065-415ADACCE324}">
      <text>
        <r>
          <rPr>
            <b/>
            <sz val="9"/>
            <color indexed="81"/>
            <rFont val="ＭＳ Ｐ明朝"/>
            <family val="1"/>
            <charset val="128"/>
          </rPr>
          <t>半角数字で入力してください。</t>
        </r>
      </text>
    </comment>
    <comment ref="L173" authorId="0" shapeId="0" xr:uid="{B8887B3B-EFDD-4308-AE81-6D510992E82C}">
      <text>
        <r>
          <rPr>
            <b/>
            <sz val="9"/>
            <color indexed="81"/>
            <rFont val="ＭＳ Ｐ明朝"/>
            <family val="1"/>
            <charset val="128"/>
          </rPr>
          <t>「業務部門」は11から18番台、「産業部門」は31から49番台から選択してください。</t>
        </r>
      </text>
    </comment>
    <comment ref="AH173" authorId="0" shapeId="0" xr:uid="{1832D553-53EA-4E20-A001-349CEE12D3E9}">
      <text>
        <r>
          <rPr>
            <b/>
            <sz val="9"/>
            <color indexed="81"/>
            <rFont val="ＭＳ Ｐ明朝"/>
            <family val="1"/>
            <charset val="128"/>
          </rPr>
          <t>半角数字で入力してください。</t>
        </r>
      </text>
    </comment>
    <comment ref="L174" authorId="0" shapeId="0" xr:uid="{EE1ADA62-0F41-4FF9-AB4D-BB908291B72B}">
      <text>
        <r>
          <rPr>
            <b/>
            <sz val="9"/>
            <color indexed="81"/>
            <rFont val="ＭＳ Ｐ明朝"/>
            <family val="1"/>
            <charset val="128"/>
          </rPr>
          <t>「業務部門」は11から18番台、「産業部門」は31から49番台から選択してください。</t>
        </r>
      </text>
    </comment>
    <comment ref="AH174" authorId="0" shapeId="0" xr:uid="{045B390A-43C3-4521-B095-41BDDA2A4330}">
      <text>
        <r>
          <rPr>
            <b/>
            <sz val="9"/>
            <color indexed="81"/>
            <rFont val="ＭＳ Ｐ明朝"/>
            <family val="1"/>
            <charset val="128"/>
          </rPr>
          <t>半角数字で入力してください。</t>
        </r>
      </text>
    </comment>
    <comment ref="L175" authorId="0" shapeId="0" xr:uid="{1D261BB2-7073-417F-A720-EE810BBE0A8B}">
      <text>
        <r>
          <rPr>
            <b/>
            <sz val="9"/>
            <color indexed="81"/>
            <rFont val="ＭＳ Ｐ明朝"/>
            <family val="1"/>
            <charset val="128"/>
          </rPr>
          <t>「業務部門」は11から18番台、「産業部門」は31から49番台から選択してください。</t>
        </r>
      </text>
    </comment>
    <comment ref="AH175" authorId="0" shapeId="0" xr:uid="{2BFD5696-A0C7-4E55-A9D5-45121E3A5298}">
      <text>
        <r>
          <rPr>
            <b/>
            <sz val="9"/>
            <color indexed="81"/>
            <rFont val="ＭＳ Ｐ明朝"/>
            <family val="1"/>
            <charset val="128"/>
          </rPr>
          <t>半角数字で入力してください。</t>
        </r>
      </text>
    </comment>
    <comment ref="L176" authorId="0" shapeId="0" xr:uid="{F5D134D5-3562-401F-BF9F-7B5BFB054CB7}">
      <text>
        <r>
          <rPr>
            <b/>
            <sz val="9"/>
            <color indexed="81"/>
            <rFont val="ＭＳ Ｐ明朝"/>
            <family val="1"/>
            <charset val="128"/>
          </rPr>
          <t>「業務部門」は11から18番台、「産業部門」は31から49番台から選択してください。</t>
        </r>
      </text>
    </comment>
    <comment ref="AH176" authorId="0" shapeId="0" xr:uid="{03D84B88-E6CE-44B1-914D-AF234D7A03BA}">
      <text>
        <r>
          <rPr>
            <b/>
            <sz val="9"/>
            <color indexed="81"/>
            <rFont val="ＭＳ Ｐ明朝"/>
            <family val="1"/>
            <charset val="128"/>
          </rPr>
          <t>半角数字で入力してください。</t>
        </r>
      </text>
    </comment>
    <comment ref="L177" authorId="0" shapeId="0" xr:uid="{A5694098-7720-4360-BEB9-6A04080EB44E}">
      <text>
        <r>
          <rPr>
            <b/>
            <sz val="9"/>
            <color indexed="81"/>
            <rFont val="ＭＳ Ｐ明朝"/>
            <family val="1"/>
            <charset val="128"/>
          </rPr>
          <t>「業務部門」は11から18番台、「産業部門」は31から49番台から選択してください。</t>
        </r>
      </text>
    </comment>
    <comment ref="AH177" authorId="0" shapeId="0" xr:uid="{87B92409-4FDC-4882-9A10-3B55777BFBE2}">
      <text>
        <r>
          <rPr>
            <b/>
            <sz val="9"/>
            <color indexed="81"/>
            <rFont val="ＭＳ Ｐ明朝"/>
            <family val="1"/>
            <charset val="128"/>
          </rPr>
          <t>半角数字で入力してください。</t>
        </r>
      </text>
    </comment>
    <comment ref="L178" authorId="0" shapeId="0" xr:uid="{B70EEAB5-3341-44FA-AAC7-DB31418DCF45}">
      <text>
        <r>
          <rPr>
            <b/>
            <sz val="9"/>
            <color indexed="81"/>
            <rFont val="ＭＳ Ｐ明朝"/>
            <family val="1"/>
            <charset val="128"/>
          </rPr>
          <t>「業務部門」は11から18番台、「産業部門」は31から49番台から選択してください。</t>
        </r>
      </text>
    </comment>
    <comment ref="AH178" authorId="0" shapeId="0" xr:uid="{CBAF71A9-9C48-4457-864A-7EE951A9C361}">
      <text>
        <r>
          <rPr>
            <b/>
            <sz val="9"/>
            <color indexed="81"/>
            <rFont val="ＭＳ Ｐ明朝"/>
            <family val="1"/>
            <charset val="128"/>
          </rPr>
          <t>半角数字で入力してください。</t>
        </r>
      </text>
    </comment>
    <comment ref="L179" authorId="0" shapeId="0" xr:uid="{E0E979C8-383A-4BCA-800E-5D9553EF07CB}">
      <text>
        <r>
          <rPr>
            <b/>
            <sz val="9"/>
            <color indexed="81"/>
            <rFont val="ＭＳ Ｐ明朝"/>
            <family val="1"/>
            <charset val="128"/>
          </rPr>
          <t>「業務部門」は11から18番台、「産業部門」は31から49番台から選択してください。</t>
        </r>
      </text>
    </comment>
    <comment ref="AH179" authorId="0" shapeId="0" xr:uid="{40343DB7-0F44-4AE4-AECF-96D1796D63D1}">
      <text>
        <r>
          <rPr>
            <b/>
            <sz val="9"/>
            <color indexed="81"/>
            <rFont val="ＭＳ Ｐ明朝"/>
            <family val="1"/>
            <charset val="128"/>
          </rPr>
          <t>半角数字で入力してください。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AA0C5FCF-8CF1-46D5-BEB4-0CCB7CC43E88}">
      <text>
        <r>
          <rPr>
            <b/>
            <sz val="9"/>
            <color indexed="81"/>
            <rFont val="ＭＳ Ｐ明朝"/>
            <family val="1"/>
            <charset val="128"/>
          </rPr>
          <t>事業所番号は半角数字６桁で入力してください。</t>
        </r>
      </text>
    </comment>
    <comment ref="E10" authorId="0" shapeId="0" xr:uid="{125335F2-E77B-4F11-8900-9AA2A9AFFCE1}">
      <text>
        <r>
          <rPr>
            <b/>
            <sz val="9"/>
            <color indexed="81"/>
            <rFont val="ＭＳ Ｐ明朝"/>
            <family val="1"/>
            <charset val="128"/>
          </rPr>
          <t>事業所の種別を選択してください。</t>
        </r>
      </text>
    </comment>
    <comment ref="S14" authorId="0" shapeId="0" xr:uid="{C7CAB1E6-598D-4E9E-850A-10EBBCF9F83E}">
      <text>
        <r>
          <rPr>
            <b/>
            <sz val="9"/>
            <color indexed="81"/>
            <rFont val="MS P ゴシック"/>
            <family val="3"/>
            <charset val="128"/>
          </rPr>
          <t>「埼玉県」は入力しないでください。</t>
        </r>
      </text>
    </comment>
    <comment ref="O16" authorId="0" shapeId="0" xr:uid="{1B962074-A1A4-4DC5-9230-633BA711639F}">
      <text>
        <r>
          <rPr>
            <b/>
            <sz val="9"/>
            <color indexed="81"/>
            <rFont val="ＭＳ Ｐ明朝"/>
            <family val="1"/>
            <charset val="128"/>
          </rPr>
          <t>産業分類を選択してください。</t>
        </r>
      </text>
    </comment>
    <comment ref="Q42" authorId="0" shapeId="0" xr:uid="{478ACC83-A6B2-4109-A3BD-E29B79D9BC3B}">
      <text>
        <r>
          <rPr>
            <b/>
            <sz val="9"/>
            <color indexed="81"/>
            <rFont val="ＭＳ Ｐ明朝"/>
            <family val="1"/>
            <charset val="128"/>
          </rPr>
          <t>算定資料の「事業所概要_算定体制」シートの使用量(G15セル)を入力してください。</t>
        </r>
      </text>
    </comment>
    <comment ref="U42" authorId="0" shapeId="0" xr:uid="{9A98B7FD-3280-4AB8-970F-2B20C9194C51}">
      <text>
        <r>
          <rPr>
            <b/>
            <sz val="9"/>
            <color indexed="81"/>
            <rFont val="ＭＳ Ｐ明朝"/>
            <family val="1"/>
            <charset val="128"/>
          </rPr>
          <t>算定資料の「事業所概要_算定体制」シートの使用量(G15セル)を入力してください。</t>
        </r>
      </text>
    </comment>
    <comment ref="Y42" authorId="0" shapeId="0" xr:uid="{66246A7E-8FF6-4D96-A22F-87B37607ED6B}">
      <text>
        <r>
          <rPr>
            <b/>
            <sz val="9"/>
            <color indexed="81"/>
            <rFont val="ＭＳ Ｐ明朝"/>
            <family val="1"/>
            <charset val="128"/>
          </rPr>
          <t>算定資料の「事業所概要_算定体制」シートの使用量(G15セル)を入力してください。</t>
        </r>
      </text>
    </comment>
    <comment ref="AC42" authorId="0" shapeId="0" xr:uid="{64E180B9-95AD-45E2-ADC9-A3E1E93DC6C4}">
      <text>
        <r>
          <rPr>
            <b/>
            <sz val="9"/>
            <color indexed="81"/>
            <rFont val="ＭＳ Ｐ明朝"/>
            <family val="1"/>
            <charset val="128"/>
          </rPr>
          <t>算定資料の「事業所概要_算定体制」シートの使用量(G15セル)を入力してください。</t>
        </r>
      </text>
    </comment>
    <comment ref="AG42" authorId="0" shapeId="0" xr:uid="{554490DC-7C72-4FA4-B460-7310F1F75B3E}">
      <text>
        <r>
          <rPr>
            <b/>
            <sz val="9"/>
            <color indexed="81"/>
            <rFont val="ＭＳ Ｐ明朝"/>
            <family val="1"/>
            <charset val="128"/>
          </rPr>
          <t>算定資料の「事業所概要_算定体制」シートの使用量(G15セル)を入力してください。</t>
        </r>
      </text>
    </comment>
    <comment ref="Q43" authorId="0" shapeId="0" xr:uid="{47DD25A7-0B53-4C5B-B4F7-2FF597E5BE8B}">
      <text>
        <r>
          <rPr>
            <b/>
            <sz val="9"/>
            <color indexed="81"/>
            <rFont val="ＭＳ Ｐ明朝"/>
            <family val="1"/>
            <charset val="128"/>
          </rPr>
          <t>算定資料の「事業所概要_算定体制」シートの使用量(G16セル)を入力してください。</t>
        </r>
      </text>
    </comment>
    <comment ref="U43" authorId="0" shapeId="0" xr:uid="{4DF7B2D1-A6B9-4B51-80A0-133F6389D95D}">
      <text>
        <r>
          <rPr>
            <b/>
            <sz val="9"/>
            <color indexed="81"/>
            <rFont val="ＭＳ Ｐ明朝"/>
            <family val="1"/>
            <charset val="128"/>
          </rPr>
          <t>算定資料の「事業所概要_算定体制」シートの使用量(G16セル)を入力してください。</t>
        </r>
      </text>
    </comment>
    <comment ref="Y43" authorId="0" shapeId="0" xr:uid="{4CBA730B-1460-4A18-B459-585262CE4F87}">
      <text>
        <r>
          <rPr>
            <b/>
            <sz val="9"/>
            <color indexed="81"/>
            <rFont val="ＭＳ Ｐ明朝"/>
            <family val="1"/>
            <charset val="128"/>
          </rPr>
          <t>算定資料の「事業所概要_算定体制」シートの使用量(G16セル)を入力してください。</t>
        </r>
      </text>
    </comment>
    <comment ref="AC43" authorId="0" shapeId="0" xr:uid="{74A3E531-1DE4-495B-98B4-C88FBE481E12}">
      <text>
        <r>
          <rPr>
            <b/>
            <sz val="9"/>
            <color indexed="81"/>
            <rFont val="ＭＳ Ｐ明朝"/>
            <family val="1"/>
            <charset val="128"/>
          </rPr>
          <t>算定資料の「事業所概要_算定体制」シートの使用量(G16セル)を入力してください。</t>
        </r>
      </text>
    </comment>
    <comment ref="AG43" authorId="0" shapeId="0" xr:uid="{ABDE788C-746C-401E-B445-D78EEE8EFC9D}">
      <text>
        <r>
          <rPr>
            <b/>
            <sz val="9"/>
            <color indexed="81"/>
            <rFont val="ＭＳ Ｐ明朝"/>
            <family val="1"/>
            <charset val="128"/>
          </rPr>
          <t>算定資料の「事業所概要_算定体制」シートの使用量(G16セル)を入力してください。</t>
        </r>
      </text>
    </comment>
    <comment ref="Q50" authorId="0" shapeId="0" xr:uid="{12A168AD-9AE4-4662-AB2A-23ACA4FB1C29}">
      <text>
        <r>
          <rPr>
            <b/>
            <sz val="9"/>
            <color indexed="81"/>
            <rFont val="ＭＳ Ｐ明朝"/>
            <family val="1"/>
            <charset val="128"/>
          </rPr>
          <t>算定資料の「事業所概要_算定体制」シートの排出量(G17セル)を入力してください。</t>
        </r>
      </text>
    </comment>
    <comment ref="U50" authorId="0" shapeId="0" xr:uid="{C2D629A7-7720-44D1-A481-7A1475891078}">
      <text>
        <r>
          <rPr>
            <b/>
            <sz val="9"/>
            <color indexed="81"/>
            <rFont val="ＭＳ Ｐ明朝"/>
            <family val="1"/>
            <charset val="128"/>
          </rPr>
          <t>算定資料の「事業所概要_算定体制」シートの排出量(G17セル)を入力してください。</t>
        </r>
      </text>
    </comment>
    <comment ref="Y50" authorId="0" shapeId="0" xr:uid="{D98E5117-D6C9-4367-814A-FFF7F7482FD2}">
      <text>
        <r>
          <rPr>
            <b/>
            <sz val="9"/>
            <color indexed="81"/>
            <rFont val="ＭＳ Ｐ明朝"/>
            <family val="1"/>
            <charset val="128"/>
          </rPr>
          <t>算定資料の「事業所概要_算定体制」シートの排出量(G17セル)を入力してください。</t>
        </r>
      </text>
    </comment>
    <comment ref="AC50" authorId="0" shapeId="0" xr:uid="{73936409-58A7-41AD-8497-62A9C785B115}">
      <text>
        <r>
          <rPr>
            <b/>
            <sz val="9"/>
            <color indexed="81"/>
            <rFont val="ＭＳ Ｐ明朝"/>
            <family val="1"/>
            <charset val="128"/>
          </rPr>
          <t>算定資料の「事業所概要_算定体制」シートの排出量(G17セル)を入力してください。</t>
        </r>
      </text>
    </comment>
    <comment ref="AG50" authorId="0" shapeId="0" xr:uid="{714340D4-A0A4-4BA3-A9B4-9A1D8E114F45}">
      <text>
        <r>
          <rPr>
            <b/>
            <sz val="9"/>
            <color indexed="81"/>
            <rFont val="ＭＳ Ｐ明朝"/>
            <family val="1"/>
            <charset val="128"/>
          </rPr>
          <t>算定資料の「事業所概要_算定体制」シートの排出量(G17セル)を入力してください。</t>
        </r>
      </text>
    </comment>
    <comment ref="Q52" authorId="0" shapeId="0" xr:uid="{750C454A-899D-41B1-A742-1C2E4919B6C4}">
      <text>
        <r>
          <rPr>
            <b/>
            <sz val="9"/>
            <color indexed="81"/>
            <rFont val="ＭＳ Ｐ明朝"/>
            <family val="1"/>
            <charset val="128"/>
          </rPr>
          <t>算定資料の「その他ガス」シートK列の各排出量を入力してください。</t>
        </r>
      </text>
    </comment>
    <comment ref="U52" authorId="0" shapeId="0" xr:uid="{907A84DD-5917-4452-B2D4-7D957271CFF8}">
      <text>
        <r>
          <rPr>
            <b/>
            <sz val="9"/>
            <color indexed="81"/>
            <rFont val="ＭＳ Ｐ明朝"/>
            <family val="1"/>
            <charset val="128"/>
          </rPr>
          <t>算定資料の「その他ガス」シートK列の各排出量を入力してください。</t>
        </r>
      </text>
    </comment>
    <comment ref="Y52" authorId="0" shapeId="0" xr:uid="{2D4187B3-74EF-4A62-9E0B-A48D4D2542D8}">
      <text>
        <r>
          <rPr>
            <b/>
            <sz val="9"/>
            <color indexed="81"/>
            <rFont val="ＭＳ Ｐ明朝"/>
            <family val="1"/>
            <charset val="128"/>
          </rPr>
          <t>算定資料の「その他ガス」シートK列の各排出量を入力してください。</t>
        </r>
      </text>
    </comment>
    <comment ref="AC52" authorId="0" shapeId="0" xr:uid="{07E2F895-7A60-40C0-9A5D-31B1AFADD82F}">
      <text>
        <r>
          <rPr>
            <b/>
            <sz val="9"/>
            <color indexed="81"/>
            <rFont val="ＭＳ Ｐ明朝"/>
            <family val="1"/>
            <charset val="128"/>
          </rPr>
          <t>算定資料の「その他ガス」シートK列の各排出量を入力してください。</t>
        </r>
      </text>
    </comment>
    <comment ref="AG52" authorId="0" shapeId="0" xr:uid="{926979C1-DDF0-4433-BFD0-27EB7DE539A7}">
      <text>
        <r>
          <rPr>
            <b/>
            <sz val="9"/>
            <color indexed="81"/>
            <rFont val="ＭＳ Ｐ明朝"/>
            <family val="1"/>
            <charset val="128"/>
          </rPr>
          <t>算定資料の「その他ガス」シートK列の各排出量を入力してください。</t>
        </r>
      </text>
    </comment>
    <comment ref="Q53" authorId="0" shapeId="0" xr:uid="{5F1519E4-7E6F-420B-B0D9-A9CE8A2F09C5}">
      <text>
        <r>
          <rPr>
            <b/>
            <sz val="9"/>
            <color indexed="81"/>
            <rFont val="ＭＳ Ｐ明朝"/>
            <family val="1"/>
            <charset val="128"/>
          </rPr>
          <t>算定資料の「その他ガス」シートK列の各排出量を入力してください。</t>
        </r>
      </text>
    </comment>
    <comment ref="U53" authorId="0" shapeId="0" xr:uid="{10A15391-2DF3-4487-94E6-0A640BB90049}">
      <text>
        <r>
          <rPr>
            <b/>
            <sz val="9"/>
            <color indexed="81"/>
            <rFont val="ＭＳ Ｐ明朝"/>
            <family val="1"/>
            <charset val="128"/>
          </rPr>
          <t>算定資料の「その他ガス」シートK列の各排出量を入力してください。</t>
        </r>
      </text>
    </comment>
    <comment ref="Y53" authorId="0" shapeId="0" xr:uid="{DEAD4F8B-0280-445A-8CAE-4212C67EF095}">
      <text>
        <r>
          <rPr>
            <b/>
            <sz val="9"/>
            <color indexed="81"/>
            <rFont val="ＭＳ Ｐ明朝"/>
            <family val="1"/>
            <charset val="128"/>
          </rPr>
          <t>算定資料の「その他ガス」シートK列の各排出量を入力してください。</t>
        </r>
      </text>
    </comment>
    <comment ref="AC53" authorId="0" shapeId="0" xr:uid="{B61703EC-9731-4D82-96ED-D6CB397D788B}">
      <text>
        <r>
          <rPr>
            <b/>
            <sz val="9"/>
            <color indexed="81"/>
            <rFont val="ＭＳ Ｐ明朝"/>
            <family val="1"/>
            <charset val="128"/>
          </rPr>
          <t>算定資料の「その他ガス」シートK列の各排出量を入力してください。</t>
        </r>
      </text>
    </comment>
    <comment ref="AG53" authorId="0" shapeId="0" xr:uid="{BDFA55EF-4D1A-4B0E-BA82-D2951AE14F80}">
      <text>
        <r>
          <rPr>
            <b/>
            <sz val="9"/>
            <color indexed="81"/>
            <rFont val="ＭＳ Ｐ明朝"/>
            <family val="1"/>
            <charset val="128"/>
          </rPr>
          <t>算定資料の「その他ガス」シートK列の各排出量を入力してください。</t>
        </r>
      </text>
    </comment>
    <comment ref="Q54" authorId="0" shapeId="0" xr:uid="{3A247410-4C37-4374-88AE-DAB23CC522C6}">
      <text>
        <r>
          <rPr>
            <b/>
            <sz val="9"/>
            <color indexed="81"/>
            <rFont val="ＭＳ Ｐ明朝"/>
            <family val="1"/>
            <charset val="128"/>
          </rPr>
          <t>算定資料の「その他ガス」シートK列の各排出量を入力してください。</t>
        </r>
      </text>
    </comment>
    <comment ref="U54" authorId="0" shapeId="0" xr:uid="{9B69F107-9F18-4C8C-B707-E49E98A43DA9}">
      <text>
        <r>
          <rPr>
            <b/>
            <sz val="9"/>
            <color indexed="81"/>
            <rFont val="ＭＳ Ｐ明朝"/>
            <family val="1"/>
            <charset val="128"/>
          </rPr>
          <t>算定資料の「その他ガス」シートK列の各排出量を入力してください。</t>
        </r>
      </text>
    </comment>
    <comment ref="Y54" authorId="0" shapeId="0" xr:uid="{03176B9B-9896-45B5-AF14-9AAF533ED56B}">
      <text>
        <r>
          <rPr>
            <b/>
            <sz val="9"/>
            <color indexed="81"/>
            <rFont val="ＭＳ Ｐ明朝"/>
            <family val="1"/>
            <charset val="128"/>
          </rPr>
          <t>算定資料の「その他ガス」シートK列の各排出量を入力してください。</t>
        </r>
      </text>
    </comment>
    <comment ref="AC54" authorId="0" shapeId="0" xr:uid="{5E769074-F8D0-4FA9-89C7-CFBF441ED6CB}">
      <text>
        <r>
          <rPr>
            <b/>
            <sz val="9"/>
            <color indexed="81"/>
            <rFont val="ＭＳ Ｐ明朝"/>
            <family val="1"/>
            <charset val="128"/>
          </rPr>
          <t>算定資料の「その他ガス」シートK列の各排出量を入力してください。</t>
        </r>
      </text>
    </comment>
    <comment ref="AG54" authorId="0" shapeId="0" xr:uid="{6AC5AC76-758A-451F-B3B1-A1DACB2E9C48}">
      <text>
        <r>
          <rPr>
            <b/>
            <sz val="9"/>
            <color indexed="81"/>
            <rFont val="ＭＳ Ｐ明朝"/>
            <family val="1"/>
            <charset val="128"/>
          </rPr>
          <t>算定資料の「その他ガス」シートK列の各排出量を入力してください。</t>
        </r>
      </text>
    </comment>
    <comment ref="Q55" authorId="0" shapeId="0" xr:uid="{9ABF5620-897F-40DD-92CE-4FEFA5BCD669}">
      <text>
        <r>
          <rPr>
            <b/>
            <sz val="9"/>
            <color indexed="81"/>
            <rFont val="ＭＳ Ｐ明朝"/>
            <family val="1"/>
            <charset val="128"/>
          </rPr>
          <t>算定資料の「その他ガス」シートK列の各排出量を入力してください。</t>
        </r>
      </text>
    </comment>
    <comment ref="U55" authorId="0" shapeId="0" xr:uid="{B356F5BF-12AE-4F7B-8A39-BFC4CB482078}">
      <text>
        <r>
          <rPr>
            <b/>
            <sz val="9"/>
            <color indexed="81"/>
            <rFont val="ＭＳ Ｐ明朝"/>
            <family val="1"/>
            <charset val="128"/>
          </rPr>
          <t>算定資料の「その他ガス」シートK列の各排出量を入力してください。</t>
        </r>
      </text>
    </comment>
    <comment ref="Y55" authorId="0" shapeId="0" xr:uid="{651E0646-E2BA-44FC-84B4-185DB65F0361}">
      <text>
        <r>
          <rPr>
            <b/>
            <sz val="9"/>
            <color indexed="81"/>
            <rFont val="ＭＳ Ｐ明朝"/>
            <family val="1"/>
            <charset val="128"/>
          </rPr>
          <t>算定資料の「その他ガス」シートK列の各排出量を入力してください。</t>
        </r>
      </text>
    </comment>
    <comment ref="AC55" authorId="0" shapeId="0" xr:uid="{C9575BED-E800-46F8-B3FF-619EABA2D78A}">
      <text>
        <r>
          <rPr>
            <b/>
            <sz val="9"/>
            <color indexed="81"/>
            <rFont val="ＭＳ Ｐ明朝"/>
            <family val="1"/>
            <charset val="128"/>
          </rPr>
          <t>算定資料の「その他ガス」シートK列の各排出量を入力してください。</t>
        </r>
      </text>
    </comment>
    <comment ref="AG55" authorId="0" shapeId="0" xr:uid="{8E39E107-F276-4BD8-AC40-B9A6A095C4C8}">
      <text>
        <r>
          <rPr>
            <b/>
            <sz val="9"/>
            <color indexed="81"/>
            <rFont val="ＭＳ Ｐ明朝"/>
            <family val="1"/>
            <charset val="128"/>
          </rPr>
          <t>算定資料の「その他ガス」シートK列の各排出量を入力してください。</t>
        </r>
      </text>
    </comment>
    <comment ref="Q56" authorId="0" shapeId="0" xr:uid="{57FBC92A-2DE4-42F3-A8A1-2843F5C772E1}">
      <text>
        <r>
          <rPr>
            <b/>
            <sz val="9"/>
            <color indexed="81"/>
            <rFont val="ＭＳ Ｐ明朝"/>
            <family val="1"/>
            <charset val="128"/>
          </rPr>
          <t>算定資料の「その他ガス」シートK列の各排出量を入力してください。</t>
        </r>
      </text>
    </comment>
    <comment ref="U56" authorId="0" shapeId="0" xr:uid="{FBB8285B-527C-4092-AF06-2FCDE6F9EFAD}">
      <text>
        <r>
          <rPr>
            <b/>
            <sz val="9"/>
            <color indexed="81"/>
            <rFont val="ＭＳ Ｐ明朝"/>
            <family val="1"/>
            <charset val="128"/>
          </rPr>
          <t>算定資料の「その他ガス」シートK列の各排出量を入力してください。</t>
        </r>
      </text>
    </comment>
    <comment ref="Y56" authorId="0" shapeId="0" xr:uid="{ED50BE3F-2D7E-43E3-ADA0-65B838BB8988}">
      <text>
        <r>
          <rPr>
            <b/>
            <sz val="9"/>
            <color indexed="81"/>
            <rFont val="ＭＳ Ｐ明朝"/>
            <family val="1"/>
            <charset val="128"/>
          </rPr>
          <t>算定資料の「その他ガス」シートK列の各排出量を入力してください。</t>
        </r>
      </text>
    </comment>
    <comment ref="AC56" authorId="0" shapeId="0" xr:uid="{AD9FADA7-90A0-4073-A9BC-2DB0C2B42CA2}">
      <text>
        <r>
          <rPr>
            <b/>
            <sz val="9"/>
            <color indexed="81"/>
            <rFont val="ＭＳ Ｐ明朝"/>
            <family val="1"/>
            <charset val="128"/>
          </rPr>
          <t>算定資料の「その他ガス」シートK列の各排出量を入力してください。</t>
        </r>
      </text>
    </comment>
    <comment ref="AG56" authorId="0" shapeId="0" xr:uid="{1B483BEA-AE49-4790-978D-F83552C908D2}">
      <text>
        <r>
          <rPr>
            <b/>
            <sz val="9"/>
            <color indexed="81"/>
            <rFont val="ＭＳ Ｐ明朝"/>
            <family val="1"/>
            <charset val="128"/>
          </rPr>
          <t>算定資料の「その他ガス」シートK列の各排出量を入力してください。</t>
        </r>
      </text>
    </comment>
    <comment ref="Q57" authorId="0" shapeId="0" xr:uid="{A143753C-E3D7-4471-8C4D-D83C83BF48F2}">
      <text>
        <r>
          <rPr>
            <b/>
            <sz val="9"/>
            <color indexed="81"/>
            <rFont val="ＭＳ Ｐ明朝"/>
            <family val="1"/>
            <charset val="128"/>
          </rPr>
          <t>算定資料の「その他ガス」シートK列の各排出量を入力してください。</t>
        </r>
      </text>
    </comment>
    <comment ref="U57" authorId="0" shapeId="0" xr:uid="{EF2D15CE-7562-4472-8CC7-3A57893E3C73}">
      <text>
        <r>
          <rPr>
            <b/>
            <sz val="9"/>
            <color indexed="81"/>
            <rFont val="ＭＳ Ｐ明朝"/>
            <family val="1"/>
            <charset val="128"/>
          </rPr>
          <t>算定資料の「その他ガス」シートK列の各排出量を入力してください。</t>
        </r>
      </text>
    </comment>
    <comment ref="Y57" authorId="0" shapeId="0" xr:uid="{4F341BA1-E79A-49A0-B29D-F71830285FA6}">
      <text>
        <r>
          <rPr>
            <b/>
            <sz val="9"/>
            <color indexed="81"/>
            <rFont val="ＭＳ Ｐ明朝"/>
            <family val="1"/>
            <charset val="128"/>
          </rPr>
          <t>算定資料の「その他ガス」シートK列の各排出量を入力してください。</t>
        </r>
      </text>
    </comment>
    <comment ref="AC57" authorId="0" shapeId="0" xr:uid="{56F5EB89-FD9E-47D1-8D7B-388AF4DE0D6D}">
      <text>
        <r>
          <rPr>
            <b/>
            <sz val="9"/>
            <color indexed="81"/>
            <rFont val="ＭＳ Ｐ明朝"/>
            <family val="1"/>
            <charset val="128"/>
          </rPr>
          <t>算定資料の「その他ガス」シートK列の各排出量を入力してください。</t>
        </r>
      </text>
    </comment>
    <comment ref="AG57" authorId="0" shapeId="0" xr:uid="{23FC63EA-4451-4EC6-B005-9D818B766EB1}">
      <text>
        <r>
          <rPr>
            <b/>
            <sz val="9"/>
            <color indexed="81"/>
            <rFont val="ＭＳ Ｐ明朝"/>
            <family val="1"/>
            <charset val="128"/>
          </rPr>
          <t>算定資料の「その他ガス」シートK列の各排出量を入力してください。</t>
        </r>
      </text>
    </comment>
    <comment ref="Q58" authorId="0" shapeId="0" xr:uid="{CBC22AE6-FC6A-4F93-BF23-7D744D3B87BF}">
      <text>
        <r>
          <rPr>
            <b/>
            <sz val="9"/>
            <color indexed="81"/>
            <rFont val="ＭＳ Ｐ明朝"/>
            <family val="1"/>
            <charset val="128"/>
          </rPr>
          <t>算定資料の「その他ガス」シートK列の各排出量を入力してください。</t>
        </r>
      </text>
    </comment>
    <comment ref="U58" authorId="0" shapeId="0" xr:uid="{37ECAF82-3FEA-4578-8184-5E1B10E8AD8B}">
      <text>
        <r>
          <rPr>
            <b/>
            <sz val="9"/>
            <color indexed="81"/>
            <rFont val="ＭＳ Ｐ明朝"/>
            <family val="1"/>
            <charset val="128"/>
          </rPr>
          <t>算定資料の「その他ガス」シートK列の各排出量を入力してください。</t>
        </r>
      </text>
    </comment>
    <comment ref="Y58" authorId="0" shapeId="0" xr:uid="{EAD21C71-DCCE-45A0-AF57-1F7E5145B54B}">
      <text>
        <r>
          <rPr>
            <b/>
            <sz val="9"/>
            <color indexed="81"/>
            <rFont val="ＭＳ Ｐ明朝"/>
            <family val="1"/>
            <charset val="128"/>
          </rPr>
          <t>算定資料の「その他ガス」シートK列の各排出量を入力してください。</t>
        </r>
      </text>
    </comment>
    <comment ref="AC58" authorId="0" shapeId="0" xr:uid="{AA05D91F-0F26-4F94-930B-B23CC3689138}">
      <text>
        <r>
          <rPr>
            <b/>
            <sz val="9"/>
            <color indexed="81"/>
            <rFont val="ＭＳ Ｐ明朝"/>
            <family val="1"/>
            <charset val="128"/>
          </rPr>
          <t>算定資料の「その他ガス」シートK列の各排出量を入力してください。</t>
        </r>
      </text>
    </comment>
    <comment ref="AG58" authorId="0" shapeId="0" xr:uid="{B100BD91-0B37-4946-8DD8-7F47890AD318}">
      <text>
        <r>
          <rPr>
            <b/>
            <sz val="9"/>
            <color indexed="81"/>
            <rFont val="ＭＳ Ｐ明朝"/>
            <family val="1"/>
            <charset val="128"/>
          </rPr>
          <t>算定資料の「その他ガス」シートK列の各排出量を入力してください。</t>
        </r>
      </text>
    </comment>
    <comment ref="D69" authorId="0" shapeId="0" xr:uid="{12C0C2D3-AB32-46B0-98FB-20D646709B1A}">
      <text>
        <r>
          <rPr>
            <b/>
            <sz val="9"/>
            <color indexed="81"/>
            <rFont val="ＭＳ Ｐ明朝"/>
            <family val="1"/>
            <charset val="128"/>
          </rPr>
          <t>CO2排出量に影響を及ぼす指標を設定してください。</t>
        </r>
      </text>
    </comment>
    <comment ref="M69" authorId="0" shapeId="0" xr:uid="{E7E90CF0-C326-42DC-B525-DDE9ED163E96}">
      <text>
        <r>
          <rPr>
            <b/>
            <sz val="9"/>
            <color indexed="81"/>
            <rFont val="ＭＳ Ｐ明朝"/>
            <family val="1"/>
            <charset val="128"/>
          </rPr>
          <t>左の指標の単位を入力してください。</t>
        </r>
      </text>
    </comment>
    <comment ref="P124" authorId="0" shapeId="0" xr:uid="{DAB74F7A-AFBA-4BB2-9ECA-FF3D2F1F6B82}">
      <text>
        <r>
          <rPr>
            <b/>
            <sz val="9"/>
            <color indexed="81"/>
            <rFont val="ＭＳ Ｐ明朝"/>
            <family val="1"/>
            <charset val="128"/>
          </rPr>
          <t>第４計画期間開始時の基準排出量を入力してください。</t>
        </r>
      </text>
    </comment>
    <comment ref="L129" authorId="0" shapeId="0" xr:uid="{7375FA92-D518-4F80-B837-E2DADD7B5549}">
      <text>
        <r>
          <rPr>
            <b/>
            <sz val="9"/>
            <color indexed="81"/>
            <rFont val="MS P ゴシック"/>
            <family val="3"/>
            <charset val="128"/>
          </rPr>
          <t>半角数字で入力してください。</t>
        </r>
      </text>
    </comment>
    <comment ref="L130" authorId="0" shapeId="0" xr:uid="{E06933C7-379B-4297-8356-9A8C3B99DD17}">
      <text>
        <r>
          <rPr>
            <b/>
            <sz val="9"/>
            <color indexed="81"/>
            <rFont val="MS P ゴシック"/>
            <family val="3"/>
            <charset val="128"/>
          </rPr>
          <t>半角数字で入力してください。</t>
        </r>
      </text>
    </comment>
    <comment ref="L131" authorId="0" shapeId="0" xr:uid="{F0D84829-D873-4A19-BAF3-A476CC445BE6}">
      <text>
        <r>
          <rPr>
            <b/>
            <sz val="9"/>
            <color indexed="81"/>
            <rFont val="MS P ゴシック"/>
            <family val="3"/>
            <charset val="128"/>
          </rPr>
          <t>半角数字で入力してください。</t>
        </r>
      </text>
    </comment>
    <comment ref="L132" authorId="0" shapeId="0" xr:uid="{3D58428E-3941-43B0-A4AE-58CD7805E048}">
      <text>
        <r>
          <rPr>
            <b/>
            <sz val="9"/>
            <color indexed="81"/>
            <rFont val="MS P ゴシック"/>
            <family val="3"/>
            <charset val="128"/>
          </rPr>
          <t>半角数字で入力してください。</t>
        </r>
      </text>
    </comment>
    <comment ref="L133" authorId="0" shapeId="0" xr:uid="{0AF9515E-9294-41F0-B831-EF720334975C}">
      <text>
        <r>
          <rPr>
            <b/>
            <sz val="9"/>
            <color indexed="81"/>
            <rFont val="MS P ゴシック"/>
            <family val="3"/>
            <charset val="128"/>
          </rPr>
          <t>半角数字で入力してください。</t>
        </r>
      </text>
    </comment>
    <comment ref="L165" authorId="0" shapeId="0" xr:uid="{2B390D4F-35DA-4C1A-A726-55F88845406B}">
      <text>
        <r>
          <rPr>
            <b/>
            <sz val="9"/>
            <color indexed="81"/>
            <rFont val="ＭＳ Ｐ明朝"/>
            <family val="1"/>
            <charset val="128"/>
          </rPr>
          <t>「業務部門」は11から18番台、「産業部門」は31から49番台から選択してください。</t>
        </r>
      </text>
    </comment>
    <comment ref="AH165" authorId="0" shapeId="0" xr:uid="{904C81FF-8A97-4DB2-8582-B6CA73DB312E}">
      <text>
        <r>
          <rPr>
            <b/>
            <sz val="9"/>
            <color indexed="81"/>
            <rFont val="ＭＳ Ｐ明朝"/>
            <family val="1"/>
            <charset val="128"/>
          </rPr>
          <t>半角数字で入力してください。</t>
        </r>
      </text>
    </comment>
    <comment ref="L166" authorId="0" shapeId="0" xr:uid="{ED0D975B-FDCE-4E86-81B3-CD60BADAD0B0}">
      <text>
        <r>
          <rPr>
            <b/>
            <sz val="9"/>
            <color indexed="81"/>
            <rFont val="ＭＳ Ｐ明朝"/>
            <family val="1"/>
            <charset val="128"/>
          </rPr>
          <t>「業務部門」は11から18番台、「産業部門」は31から49番台から選択してください。</t>
        </r>
      </text>
    </comment>
    <comment ref="AH166" authorId="0" shapeId="0" xr:uid="{C156C67A-83C9-4C24-B306-6D3885F41506}">
      <text>
        <r>
          <rPr>
            <b/>
            <sz val="9"/>
            <color indexed="81"/>
            <rFont val="ＭＳ Ｐ明朝"/>
            <family val="1"/>
            <charset val="128"/>
          </rPr>
          <t>半角数字で入力してください。</t>
        </r>
      </text>
    </comment>
    <comment ref="L167" authorId="0" shapeId="0" xr:uid="{975C3EF4-86F5-49D1-9D26-F133D29500F3}">
      <text>
        <r>
          <rPr>
            <b/>
            <sz val="9"/>
            <color indexed="81"/>
            <rFont val="ＭＳ Ｐ明朝"/>
            <family val="1"/>
            <charset val="128"/>
          </rPr>
          <t>「業務部門」は11から18番台、「産業部門」は31から49番台から選択してください。</t>
        </r>
      </text>
    </comment>
    <comment ref="AH167" authorId="0" shapeId="0" xr:uid="{C314FA77-A901-44E6-B527-B1D630D5ED6F}">
      <text>
        <r>
          <rPr>
            <b/>
            <sz val="9"/>
            <color indexed="81"/>
            <rFont val="ＭＳ Ｐ明朝"/>
            <family val="1"/>
            <charset val="128"/>
          </rPr>
          <t>半角数字で入力してください。</t>
        </r>
      </text>
    </comment>
    <comment ref="L168" authorId="0" shapeId="0" xr:uid="{A2F164E7-3188-4277-8963-53E30E4D19CC}">
      <text>
        <r>
          <rPr>
            <b/>
            <sz val="9"/>
            <color indexed="81"/>
            <rFont val="ＭＳ Ｐ明朝"/>
            <family val="1"/>
            <charset val="128"/>
          </rPr>
          <t>「業務部門」は11から18番台、「産業部門」は31から49番台から選択してください。</t>
        </r>
      </text>
    </comment>
    <comment ref="AH168" authorId="0" shapeId="0" xr:uid="{E32DA16D-B5E7-4E36-8CEF-9CBCB9B8061C}">
      <text>
        <r>
          <rPr>
            <b/>
            <sz val="9"/>
            <color indexed="81"/>
            <rFont val="ＭＳ Ｐ明朝"/>
            <family val="1"/>
            <charset val="128"/>
          </rPr>
          <t>半角数字で入力してください。</t>
        </r>
      </text>
    </comment>
    <comment ref="L169" authorId="0" shapeId="0" xr:uid="{9417FD49-1C7D-4D0E-96F0-6F8C3E81F65B}">
      <text>
        <r>
          <rPr>
            <b/>
            <sz val="9"/>
            <color indexed="81"/>
            <rFont val="ＭＳ Ｐ明朝"/>
            <family val="1"/>
            <charset val="128"/>
          </rPr>
          <t>「業務部門」は11から18番台、「産業部門」は31から49番台から選択してください。</t>
        </r>
      </text>
    </comment>
    <comment ref="AH169" authorId="0" shapeId="0" xr:uid="{57964232-2440-4FBC-A151-9600D9D14DDA}">
      <text>
        <r>
          <rPr>
            <b/>
            <sz val="9"/>
            <color indexed="81"/>
            <rFont val="ＭＳ Ｐ明朝"/>
            <family val="1"/>
            <charset val="128"/>
          </rPr>
          <t>半角数字で入力してください。</t>
        </r>
      </text>
    </comment>
    <comment ref="L170" authorId="0" shapeId="0" xr:uid="{415FB821-1637-4810-BD06-E329EEF8F5DE}">
      <text>
        <r>
          <rPr>
            <b/>
            <sz val="9"/>
            <color indexed="81"/>
            <rFont val="ＭＳ Ｐ明朝"/>
            <family val="1"/>
            <charset val="128"/>
          </rPr>
          <t>「業務部門」は11から18番台、「産業部門」は31から49番台から選択してください。</t>
        </r>
      </text>
    </comment>
    <comment ref="AH170" authorId="0" shapeId="0" xr:uid="{B92417A9-3D87-4434-B004-9258B2D762CC}">
      <text>
        <r>
          <rPr>
            <b/>
            <sz val="9"/>
            <color indexed="81"/>
            <rFont val="ＭＳ Ｐ明朝"/>
            <family val="1"/>
            <charset val="128"/>
          </rPr>
          <t>半角数字で入力してください。</t>
        </r>
      </text>
    </comment>
    <comment ref="L171" authorId="0" shapeId="0" xr:uid="{39551779-07A6-474A-BB64-E95982FC7856}">
      <text>
        <r>
          <rPr>
            <b/>
            <sz val="9"/>
            <color indexed="81"/>
            <rFont val="ＭＳ Ｐ明朝"/>
            <family val="1"/>
            <charset val="128"/>
          </rPr>
          <t>「業務部門」は11から18番台、「産業部門」は31から49番台から選択してください。</t>
        </r>
      </text>
    </comment>
    <comment ref="AH171" authorId="0" shapeId="0" xr:uid="{1016F934-862E-4552-B1CD-0C2F95BA3C6B}">
      <text>
        <r>
          <rPr>
            <b/>
            <sz val="9"/>
            <color indexed="81"/>
            <rFont val="ＭＳ Ｐ明朝"/>
            <family val="1"/>
            <charset val="128"/>
          </rPr>
          <t>半角数字で入力してください。</t>
        </r>
      </text>
    </comment>
    <comment ref="L172" authorId="0" shapeId="0" xr:uid="{8FA36A93-AA04-426C-95C6-54F415FBCA39}">
      <text>
        <r>
          <rPr>
            <b/>
            <sz val="9"/>
            <color indexed="81"/>
            <rFont val="ＭＳ Ｐ明朝"/>
            <family val="1"/>
            <charset val="128"/>
          </rPr>
          <t>「業務部門」は11から18番台、「産業部門」は31から49番台から選択してください。</t>
        </r>
      </text>
    </comment>
    <comment ref="AH172" authorId="0" shapeId="0" xr:uid="{1180940D-BFA5-4752-8CF7-8BA074DEB827}">
      <text>
        <r>
          <rPr>
            <b/>
            <sz val="9"/>
            <color indexed="81"/>
            <rFont val="ＭＳ Ｐ明朝"/>
            <family val="1"/>
            <charset val="128"/>
          </rPr>
          <t>半角数字で入力してください。</t>
        </r>
      </text>
    </comment>
    <comment ref="L173" authorId="0" shapeId="0" xr:uid="{EE925FED-516F-42CA-BC3D-7E652195B7DC}">
      <text>
        <r>
          <rPr>
            <b/>
            <sz val="9"/>
            <color indexed="81"/>
            <rFont val="ＭＳ Ｐ明朝"/>
            <family val="1"/>
            <charset val="128"/>
          </rPr>
          <t>「業務部門」は11から18番台、「産業部門」は31から49番台から選択してください。</t>
        </r>
      </text>
    </comment>
    <comment ref="AH173" authorId="0" shapeId="0" xr:uid="{C8D37B54-84CF-4EC2-86E9-C63B3FA14C4B}">
      <text>
        <r>
          <rPr>
            <b/>
            <sz val="9"/>
            <color indexed="81"/>
            <rFont val="ＭＳ Ｐ明朝"/>
            <family val="1"/>
            <charset val="128"/>
          </rPr>
          <t>半角数字で入力してください。</t>
        </r>
      </text>
    </comment>
    <comment ref="L174" authorId="0" shapeId="0" xr:uid="{C766CAD6-0B54-45A9-B2C8-B59D13A0C2AE}">
      <text>
        <r>
          <rPr>
            <b/>
            <sz val="9"/>
            <color indexed="81"/>
            <rFont val="ＭＳ Ｐ明朝"/>
            <family val="1"/>
            <charset val="128"/>
          </rPr>
          <t>「業務部門」は11から18番台、「産業部門」は31から49番台から選択してください。</t>
        </r>
      </text>
    </comment>
    <comment ref="AH174" authorId="0" shapeId="0" xr:uid="{0AEF9759-0950-46D7-8018-A319CB3228FE}">
      <text>
        <r>
          <rPr>
            <b/>
            <sz val="9"/>
            <color indexed="81"/>
            <rFont val="ＭＳ Ｐ明朝"/>
            <family val="1"/>
            <charset val="128"/>
          </rPr>
          <t>半角数字で入力してください。</t>
        </r>
      </text>
    </comment>
    <comment ref="L175" authorId="0" shapeId="0" xr:uid="{BEBB3BD2-22D8-40DF-AC34-ED9B2A5BC5E4}">
      <text>
        <r>
          <rPr>
            <b/>
            <sz val="9"/>
            <color indexed="81"/>
            <rFont val="ＭＳ Ｐ明朝"/>
            <family val="1"/>
            <charset val="128"/>
          </rPr>
          <t>「業務部門」は11から18番台、「産業部門」は31から49番台から選択してください。</t>
        </r>
      </text>
    </comment>
    <comment ref="AH175" authorId="0" shapeId="0" xr:uid="{697D78C5-33F5-44E4-9CD3-03412223733D}">
      <text>
        <r>
          <rPr>
            <b/>
            <sz val="9"/>
            <color indexed="81"/>
            <rFont val="ＭＳ Ｐ明朝"/>
            <family val="1"/>
            <charset val="128"/>
          </rPr>
          <t>半角数字で入力してください。</t>
        </r>
      </text>
    </comment>
    <comment ref="L176" authorId="0" shapeId="0" xr:uid="{5694332A-6B84-4921-ADD3-3BFBEC1F97F2}">
      <text>
        <r>
          <rPr>
            <b/>
            <sz val="9"/>
            <color indexed="81"/>
            <rFont val="ＭＳ Ｐ明朝"/>
            <family val="1"/>
            <charset val="128"/>
          </rPr>
          <t>「業務部門」は11から18番台、「産業部門」は31から49番台から選択してください。</t>
        </r>
      </text>
    </comment>
    <comment ref="AH176" authorId="0" shapeId="0" xr:uid="{10A27979-F5AB-4F3D-A6F1-2019DA926928}">
      <text>
        <r>
          <rPr>
            <b/>
            <sz val="9"/>
            <color indexed="81"/>
            <rFont val="ＭＳ Ｐ明朝"/>
            <family val="1"/>
            <charset val="128"/>
          </rPr>
          <t>半角数字で入力してください。</t>
        </r>
      </text>
    </comment>
    <comment ref="L177" authorId="0" shapeId="0" xr:uid="{15DE0CEE-9901-42EB-94C9-31D2778B27C8}">
      <text>
        <r>
          <rPr>
            <b/>
            <sz val="9"/>
            <color indexed="81"/>
            <rFont val="ＭＳ Ｐ明朝"/>
            <family val="1"/>
            <charset val="128"/>
          </rPr>
          <t>「業務部門」は11から18番台、「産業部門」は31から49番台から選択してください。</t>
        </r>
      </text>
    </comment>
    <comment ref="AH177" authorId="0" shapeId="0" xr:uid="{CE7E1178-18EF-4369-915D-693E32778401}">
      <text>
        <r>
          <rPr>
            <b/>
            <sz val="9"/>
            <color indexed="81"/>
            <rFont val="ＭＳ Ｐ明朝"/>
            <family val="1"/>
            <charset val="128"/>
          </rPr>
          <t>半角数字で入力してください。</t>
        </r>
      </text>
    </comment>
    <comment ref="L178" authorId="0" shapeId="0" xr:uid="{5A834A48-EB18-4D13-8BDD-436AE3FDBE6F}">
      <text>
        <r>
          <rPr>
            <b/>
            <sz val="9"/>
            <color indexed="81"/>
            <rFont val="ＭＳ Ｐ明朝"/>
            <family val="1"/>
            <charset val="128"/>
          </rPr>
          <t>「業務部門」は11から18番台、「産業部門」は31から49番台から選択してください。</t>
        </r>
      </text>
    </comment>
    <comment ref="AH178" authorId="0" shapeId="0" xr:uid="{5563DB3E-1304-402C-9FF7-31B3D26E321A}">
      <text>
        <r>
          <rPr>
            <b/>
            <sz val="9"/>
            <color indexed="81"/>
            <rFont val="ＭＳ Ｐ明朝"/>
            <family val="1"/>
            <charset val="128"/>
          </rPr>
          <t>半角数字で入力してください。</t>
        </r>
      </text>
    </comment>
    <comment ref="L179" authorId="0" shapeId="0" xr:uid="{1C75425A-3E7E-4163-B7C6-298B5409DE6C}">
      <text>
        <r>
          <rPr>
            <b/>
            <sz val="9"/>
            <color indexed="81"/>
            <rFont val="ＭＳ Ｐ明朝"/>
            <family val="1"/>
            <charset val="128"/>
          </rPr>
          <t>「業務部門」は11から18番台、「産業部門」は31から49番台から選択してください。</t>
        </r>
      </text>
    </comment>
    <comment ref="AH179" authorId="0" shapeId="0" xr:uid="{CB3D6364-5DC6-4A06-94E4-8D616B9CAD8A}">
      <text>
        <r>
          <rPr>
            <b/>
            <sz val="9"/>
            <color indexed="81"/>
            <rFont val="ＭＳ Ｐ明朝"/>
            <family val="1"/>
            <charset val="128"/>
          </rPr>
          <t>半角数字で入力してください。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00000000-0006-0000-0300-000001000000}">
      <text>
        <r>
          <rPr>
            <b/>
            <sz val="9"/>
            <color indexed="81"/>
            <rFont val="ＭＳ Ｐ明朝"/>
            <family val="1"/>
            <charset val="128"/>
          </rPr>
          <t>事業所番号は半角数字６桁で入力してください。</t>
        </r>
      </text>
    </comment>
    <comment ref="E10" authorId="0" shapeId="0" xr:uid="{00000000-0006-0000-0300-000002000000}">
      <text>
        <r>
          <rPr>
            <b/>
            <sz val="9"/>
            <color indexed="81"/>
            <rFont val="ＭＳ Ｐ明朝"/>
            <family val="1"/>
            <charset val="128"/>
          </rPr>
          <t>事業所の種別を選択してください。</t>
        </r>
      </text>
    </comment>
    <comment ref="S14" authorId="0" shapeId="0" xr:uid="{00000000-0006-0000-0300-000003000000}">
      <text>
        <r>
          <rPr>
            <b/>
            <sz val="9"/>
            <color indexed="81"/>
            <rFont val="MS P ゴシック"/>
            <family val="3"/>
            <charset val="128"/>
          </rPr>
          <t>「埼玉県」は入力しないでください。</t>
        </r>
      </text>
    </comment>
    <comment ref="O17" authorId="0" shapeId="0" xr:uid="{00000000-0006-0000-0300-000004000000}">
      <text>
        <r>
          <rPr>
            <b/>
            <sz val="9"/>
            <color indexed="81"/>
            <rFont val="ＭＳ Ｐ明朝"/>
            <family val="1"/>
            <charset val="128"/>
          </rPr>
          <t>産業分類を選択してください。</t>
        </r>
      </text>
    </comment>
    <comment ref="F38" authorId="0" shapeId="0" xr:uid="{00000000-0006-0000-0300-000005000000}">
      <text>
        <r>
          <rPr>
            <b/>
            <sz val="9"/>
            <color indexed="81"/>
            <rFont val="ＭＳ Ｐ明朝"/>
            <family val="1"/>
            <charset val="128"/>
          </rPr>
          <t>代表事業所名が表示されています。</t>
        </r>
      </text>
    </comment>
    <comment ref="S38" authorId="0" shapeId="0" xr:uid="{00000000-0006-0000-0300-000006000000}">
      <text>
        <r>
          <rPr>
            <b/>
            <sz val="9"/>
            <color indexed="81"/>
            <rFont val="ＭＳ Ｐ明朝"/>
            <family val="1"/>
            <charset val="128"/>
          </rPr>
          <t>代表事業所所在地が表示されています。</t>
        </r>
      </text>
    </comment>
    <comment ref="Q73" authorId="0" shapeId="0" xr:uid="{00000000-0006-0000-0300-000007000000}">
      <text>
        <r>
          <rPr>
            <b/>
            <sz val="9"/>
            <color indexed="81"/>
            <rFont val="ＭＳ Ｐ明朝"/>
            <family val="1"/>
            <charset val="128"/>
          </rPr>
          <t>算定資料の「事業所概要_算定体制」シートの使用量(G15セル)を入力してください。</t>
        </r>
      </text>
    </comment>
    <comment ref="U73" authorId="0" shapeId="0" xr:uid="{00000000-0006-0000-0300-000008000000}">
      <text>
        <r>
          <rPr>
            <b/>
            <sz val="9"/>
            <color indexed="81"/>
            <rFont val="ＭＳ Ｐ明朝"/>
            <family val="1"/>
            <charset val="128"/>
          </rPr>
          <t>算定資料の「事業所概要_算定体制」シートの使用量(G15セル)を入力してください。</t>
        </r>
      </text>
    </comment>
    <comment ref="Y73" authorId="0" shapeId="0" xr:uid="{00000000-0006-0000-0300-000009000000}">
      <text>
        <r>
          <rPr>
            <b/>
            <sz val="9"/>
            <color indexed="81"/>
            <rFont val="ＭＳ Ｐ明朝"/>
            <family val="1"/>
            <charset val="128"/>
          </rPr>
          <t>算定資料の「事業所概要_算定体制」シートの使用量(G15セル)を入力してください。</t>
        </r>
      </text>
    </comment>
    <comment ref="AC73" authorId="0" shapeId="0" xr:uid="{00000000-0006-0000-0300-00000A000000}">
      <text>
        <r>
          <rPr>
            <b/>
            <sz val="9"/>
            <color indexed="81"/>
            <rFont val="ＭＳ Ｐ明朝"/>
            <family val="1"/>
            <charset val="128"/>
          </rPr>
          <t>算定資料の「事業所概要_算定体制」シートの使用量(G15セル)を入力してください。</t>
        </r>
      </text>
    </comment>
    <comment ref="AG73" authorId="0" shapeId="0" xr:uid="{00000000-0006-0000-0300-00000B000000}">
      <text>
        <r>
          <rPr>
            <b/>
            <sz val="9"/>
            <color indexed="81"/>
            <rFont val="ＭＳ Ｐ明朝"/>
            <family val="1"/>
            <charset val="128"/>
          </rPr>
          <t>算定資料の「事業所概要_算定体制」シートの使用量(G15セル)を入力してください。</t>
        </r>
      </text>
    </comment>
    <comment ref="Q74" authorId="0" shapeId="0" xr:uid="{00000000-0006-0000-0300-00000C000000}">
      <text>
        <r>
          <rPr>
            <b/>
            <sz val="9"/>
            <color indexed="81"/>
            <rFont val="ＭＳ Ｐ明朝"/>
            <family val="1"/>
            <charset val="128"/>
          </rPr>
          <t>算定資料の「事業所概要_算定体制」シートの使用量(G16セル)を入力してください。</t>
        </r>
      </text>
    </comment>
    <comment ref="U74" authorId="0" shapeId="0" xr:uid="{00000000-0006-0000-0300-00000D000000}">
      <text>
        <r>
          <rPr>
            <b/>
            <sz val="9"/>
            <color indexed="81"/>
            <rFont val="ＭＳ Ｐ明朝"/>
            <family val="1"/>
            <charset val="128"/>
          </rPr>
          <t>算定資料の「事業所概要_算定体制」シートの使用量(G16セル)を入力してください。</t>
        </r>
      </text>
    </comment>
    <comment ref="Y74" authorId="0" shapeId="0" xr:uid="{00000000-0006-0000-0300-00000E000000}">
      <text>
        <r>
          <rPr>
            <b/>
            <sz val="9"/>
            <color indexed="81"/>
            <rFont val="ＭＳ Ｐ明朝"/>
            <family val="1"/>
            <charset val="128"/>
          </rPr>
          <t>算定資料の「事業所概要_算定体制」シートの使用量(G16セル)を入力してください。</t>
        </r>
      </text>
    </comment>
    <comment ref="AC74" authorId="0" shapeId="0" xr:uid="{00000000-0006-0000-0300-00000F000000}">
      <text>
        <r>
          <rPr>
            <b/>
            <sz val="9"/>
            <color indexed="81"/>
            <rFont val="ＭＳ Ｐ明朝"/>
            <family val="1"/>
            <charset val="128"/>
          </rPr>
          <t>算定資料の「事業所概要_算定体制」シートの使用量(G16セル)を入力してください。</t>
        </r>
      </text>
    </comment>
    <comment ref="AG74" authorId="0" shapeId="0" xr:uid="{00000000-0006-0000-0300-000010000000}">
      <text>
        <r>
          <rPr>
            <b/>
            <sz val="9"/>
            <color indexed="81"/>
            <rFont val="ＭＳ Ｐ明朝"/>
            <family val="1"/>
            <charset val="128"/>
          </rPr>
          <t>算定資料の「事業所概要_算定体制」シートの使用量(G16セル)を入力してください。</t>
        </r>
      </text>
    </comment>
    <comment ref="Q81" authorId="0" shapeId="0" xr:uid="{00000000-0006-0000-0300-000011000000}">
      <text>
        <r>
          <rPr>
            <b/>
            <sz val="9"/>
            <color indexed="81"/>
            <rFont val="ＭＳ Ｐ明朝"/>
            <family val="1"/>
            <charset val="128"/>
          </rPr>
          <t>算定資料の「事業所概要_算定体制」シートの排出量(G17セル)を入力してください。</t>
        </r>
      </text>
    </comment>
    <comment ref="U81" authorId="0" shapeId="0" xr:uid="{00000000-0006-0000-0300-000012000000}">
      <text>
        <r>
          <rPr>
            <b/>
            <sz val="9"/>
            <color indexed="81"/>
            <rFont val="ＭＳ Ｐ明朝"/>
            <family val="1"/>
            <charset val="128"/>
          </rPr>
          <t>算定資料の「事業所概要_算定体制」シートの排出量(G17セル)を入力してください。</t>
        </r>
      </text>
    </comment>
    <comment ref="Y81" authorId="0" shapeId="0" xr:uid="{00000000-0006-0000-0300-000013000000}">
      <text>
        <r>
          <rPr>
            <b/>
            <sz val="9"/>
            <color indexed="81"/>
            <rFont val="ＭＳ Ｐ明朝"/>
            <family val="1"/>
            <charset val="128"/>
          </rPr>
          <t>算定資料の「事業所概要_算定体制」シートの排出量(G17セル)を入力してください。</t>
        </r>
      </text>
    </comment>
    <comment ref="AC81" authorId="0" shapeId="0" xr:uid="{00000000-0006-0000-0300-000014000000}">
      <text>
        <r>
          <rPr>
            <b/>
            <sz val="9"/>
            <color indexed="81"/>
            <rFont val="ＭＳ Ｐ明朝"/>
            <family val="1"/>
            <charset val="128"/>
          </rPr>
          <t>算定資料の「事業所概要_算定体制」シートの排出量(G17セル)を入力してください。</t>
        </r>
      </text>
    </comment>
    <comment ref="AG81" authorId="0" shapeId="0" xr:uid="{00000000-0006-0000-0300-000015000000}">
      <text>
        <r>
          <rPr>
            <b/>
            <sz val="9"/>
            <color indexed="81"/>
            <rFont val="ＭＳ Ｐ明朝"/>
            <family val="1"/>
            <charset val="128"/>
          </rPr>
          <t>算定資料の「事業所概要_算定体制」シートの排出量(G17セル)を入力してください。</t>
        </r>
      </text>
    </comment>
    <comment ref="Q85" authorId="0" shapeId="0" xr:uid="{00000000-0006-0000-0300-000016000000}">
      <text>
        <r>
          <rPr>
            <b/>
            <sz val="9"/>
            <color indexed="81"/>
            <rFont val="ＭＳ Ｐ明朝"/>
            <family val="1"/>
            <charset val="128"/>
          </rPr>
          <t>算定資料の「その他ガス」シートK列の各排出量を入力してください。</t>
        </r>
      </text>
    </comment>
    <comment ref="U85" authorId="0" shapeId="0" xr:uid="{00000000-0006-0000-0300-000017000000}">
      <text>
        <r>
          <rPr>
            <b/>
            <sz val="9"/>
            <color indexed="81"/>
            <rFont val="ＭＳ Ｐ明朝"/>
            <family val="1"/>
            <charset val="128"/>
          </rPr>
          <t>算定資料の「その他ガス」シートK列の各排出量を入力してください。</t>
        </r>
      </text>
    </comment>
    <comment ref="Y85" authorId="0" shapeId="0" xr:uid="{00000000-0006-0000-0300-000018000000}">
      <text>
        <r>
          <rPr>
            <b/>
            <sz val="9"/>
            <color indexed="81"/>
            <rFont val="ＭＳ Ｐ明朝"/>
            <family val="1"/>
            <charset val="128"/>
          </rPr>
          <t>算定資料の「その他ガス」シートK列の各排出量を入力してください。</t>
        </r>
      </text>
    </comment>
    <comment ref="AC85" authorId="0" shapeId="0" xr:uid="{00000000-0006-0000-0300-000019000000}">
      <text>
        <r>
          <rPr>
            <b/>
            <sz val="9"/>
            <color indexed="81"/>
            <rFont val="ＭＳ Ｐ明朝"/>
            <family val="1"/>
            <charset val="128"/>
          </rPr>
          <t>算定資料の「その他ガス」シートK列の各排出量を入力してください。</t>
        </r>
      </text>
    </comment>
    <comment ref="AG85" authorId="0" shapeId="0" xr:uid="{11A2205B-493C-49A4-899A-92594CCC8B98}">
      <text>
        <r>
          <rPr>
            <b/>
            <sz val="9"/>
            <color indexed="81"/>
            <rFont val="ＭＳ Ｐ明朝"/>
            <family val="1"/>
            <charset val="128"/>
          </rPr>
          <t>算定資料の「その他ガス」シートK列の各排出量を入力してください。</t>
        </r>
      </text>
    </comment>
    <comment ref="Q86" authorId="0" shapeId="0" xr:uid="{3AF4C1A4-6031-4BD1-BFEB-14E88522F36D}">
      <text>
        <r>
          <rPr>
            <b/>
            <sz val="9"/>
            <color indexed="81"/>
            <rFont val="ＭＳ Ｐ明朝"/>
            <family val="1"/>
            <charset val="128"/>
          </rPr>
          <t>算定資料の「その他ガス」シートK列の各排出量を入力してください。</t>
        </r>
      </text>
    </comment>
    <comment ref="U86" authorId="0" shapeId="0" xr:uid="{EFB96746-37C6-4FB7-94DD-C37727220170}">
      <text>
        <r>
          <rPr>
            <b/>
            <sz val="9"/>
            <color indexed="81"/>
            <rFont val="ＭＳ Ｐ明朝"/>
            <family val="1"/>
            <charset val="128"/>
          </rPr>
          <t>算定資料の「その他ガス」シートK列の各排出量を入力してください。</t>
        </r>
      </text>
    </comment>
    <comment ref="Y86" authorId="0" shapeId="0" xr:uid="{471456B0-5E27-41C9-8650-25F5277D5859}">
      <text>
        <r>
          <rPr>
            <b/>
            <sz val="9"/>
            <color indexed="81"/>
            <rFont val="ＭＳ Ｐ明朝"/>
            <family val="1"/>
            <charset val="128"/>
          </rPr>
          <t>算定資料の「その他ガス」シートK列の各排出量を入力してください。</t>
        </r>
      </text>
    </comment>
    <comment ref="AC86" authorId="0" shapeId="0" xr:uid="{10E9B159-FA25-4101-BD09-F2E3AFCF9707}">
      <text>
        <r>
          <rPr>
            <b/>
            <sz val="9"/>
            <color indexed="81"/>
            <rFont val="ＭＳ Ｐ明朝"/>
            <family val="1"/>
            <charset val="128"/>
          </rPr>
          <t>算定資料の「その他ガス」シートK列の各排出量を入力してください。</t>
        </r>
      </text>
    </comment>
    <comment ref="AG86" authorId="0" shapeId="0" xr:uid="{901DDB6D-861A-4607-B26B-E1F3B2DEE519}">
      <text>
        <r>
          <rPr>
            <b/>
            <sz val="9"/>
            <color indexed="81"/>
            <rFont val="ＭＳ Ｐ明朝"/>
            <family val="1"/>
            <charset val="128"/>
          </rPr>
          <t>算定資料の「その他ガス」シートK列の各排出量を入力してください。</t>
        </r>
      </text>
    </comment>
    <comment ref="Q87" authorId="0" shapeId="0" xr:uid="{F3D5BE7F-C770-43AD-8E05-157648AD7135}">
      <text>
        <r>
          <rPr>
            <b/>
            <sz val="9"/>
            <color indexed="81"/>
            <rFont val="ＭＳ Ｐ明朝"/>
            <family val="1"/>
            <charset val="128"/>
          </rPr>
          <t>算定資料の「その他ガス」シートK列の各排出量を入力してください。</t>
        </r>
      </text>
    </comment>
    <comment ref="U87" authorId="0" shapeId="0" xr:uid="{840C6A82-906D-4E1E-8323-512B6DEF1F96}">
      <text>
        <r>
          <rPr>
            <b/>
            <sz val="9"/>
            <color indexed="81"/>
            <rFont val="ＭＳ Ｐ明朝"/>
            <family val="1"/>
            <charset val="128"/>
          </rPr>
          <t>算定資料の「その他ガス」シートK列の各排出量を入力してください。</t>
        </r>
      </text>
    </comment>
    <comment ref="Y87" authorId="0" shapeId="0" xr:uid="{67074565-FA5D-4EED-9DAB-D50305E2F352}">
      <text>
        <r>
          <rPr>
            <b/>
            <sz val="9"/>
            <color indexed="81"/>
            <rFont val="ＭＳ Ｐ明朝"/>
            <family val="1"/>
            <charset val="128"/>
          </rPr>
          <t>算定資料の「その他ガス」シートK列の各排出量を入力してください。</t>
        </r>
      </text>
    </comment>
    <comment ref="AC87" authorId="0" shapeId="0" xr:uid="{27EA5C80-ABA5-4F24-9C6F-2831CC339465}">
      <text>
        <r>
          <rPr>
            <b/>
            <sz val="9"/>
            <color indexed="81"/>
            <rFont val="ＭＳ Ｐ明朝"/>
            <family val="1"/>
            <charset val="128"/>
          </rPr>
          <t>算定資料の「その他ガス」シートK列の各排出量を入力してください。</t>
        </r>
      </text>
    </comment>
    <comment ref="AG87" authorId="0" shapeId="0" xr:uid="{C3A8551B-7BBC-4B5A-873B-0366B0FC334C}">
      <text>
        <r>
          <rPr>
            <b/>
            <sz val="9"/>
            <color indexed="81"/>
            <rFont val="ＭＳ Ｐ明朝"/>
            <family val="1"/>
            <charset val="128"/>
          </rPr>
          <t>算定資料の「その他ガス」シートK列の各排出量を入力してください。</t>
        </r>
      </text>
    </comment>
    <comment ref="Q88" authorId="0" shapeId="0" xr:uid="{86F19ADB-13F2-46DA-99B4-B7D6F221FB07}">
      <text>
        <r>
          <rPr>
            <b/>
            <sz val="9"/>
            <color indexed="81"/>
            <rFont val="ＭＳ Ｐ明朝"/>
            <family val="1"/>
            <charset val="128"/>
          </rPr>
          <t>算定資料の「その他ガス」シートK列の各排出量を入力してください。</t>
        </r>
      </text>
    </comment>
    <comment ref="U88" authorId="0" shapeId="0" xr:uid="{3AAE1E50-5E47-4983-890C-78A63516F491}">
      <text>
        <r>
          <rPr>
            <b/>
            <sz val="9"/>
            <color indexed="81"/>
            <rFont val="ＭＳ Ｐ明朝"/>
            <family val="1"/>
            <charset val="128"/>
          </rPr>
          <t>算定資料の「その他ガス」シートK列の各排出量を入力してください。</t>
        </r>
      </text>
    </comment>
    <comment ref="Y88" authorId="0" shapeId="0" xr:uid="{073CA134-4AB2-4E8D-91F9-EFD2E1230892}">
      <text>
        <r>
          <rPr>
            <b/>
            <sz val="9"/>
            <color indexed="81"/>
            <rFont val="ＭＳ Ｐ明朝"/>
            <family val="1"/>
            <charset val="128"/>
          </rPr>
          <t>算定資料の「その他ガス」シートK列の各排出量を入力してください。</t>
        </r>
      </text>
    </comment>
    <comment ref="AC88" authorId="0" shapeId="0" xr:uid="{1A5AFDFD-D042-4914-A7B0-DB766258640E}">
      <text>
        <r>
          <rPr>
            <b/>
            <sz val="9"/>
            <color indexed="81"/>
            <rFont val="ＭＳ Ｐ明朝"/>
            <family val="1"/>
            <charset val="128"/>
          </rPr>
          <t>算定資料の「その他ガス」シートK列の各排出量を入力してください。</t>
        </r>
      </text>
    </comment>
    <comment ref="AG88" authorId="0" shapeId="0" xr:uid="{9B9A020A-3CFE-4168-89B6-5DAD9C9DDA12}">
      <text>
        <r>
          <rPr>
            <b/>
            <sz val="9"/>
            <color indexed="81"/>
            <rFont val="ＭＳ Ｐ明朝"/>
            <family val="1"/>
            <charset val="128"/>
          </rPr>
          <t>算定資料の「その他ガス」シートK列の各排出量を入力してください。</t>
        </r>
      </text>
    </comment>
    <comment ref="Q89" authorId="0" shapeId="0" xr:uid="{DF9167C3-27C2-4B32-A887-4A6ADD82C220}">
      <text>
        <r>
          <rPr>
            <b/>
            <sz val="9"/>
            <color indexed="81"/>
            <rFont val="ＭＳ Ｐ明朝"/>
            <family val="1"/>
            <charset val="128"/>
          </rPr>
          <t>算定資料の「その他ガス」シートK列の各排出量を入力してください。</t>
        </r>
      </text>
    </comment>
    <comment ref="U89" authorId="0" shapeId="0" xr:uid="{A7226CC7-1078-43F8-9A27-9A1B9439AB76}">
      <text>
        <r>
          <rPr>
            <b/>
            <sz val="9"/>
            <color indexed="81"/>
            <rFont val="ＭＳ Ｐ明朝"/>
            <family val="1"/>
            <charset val="128"/>
          </rPr>
          <t>算定資料の「その他ガス」シートK列の各排出量を入力してください。</t>
        </r>
      </text>
    </comment>
    <comment ref="Y89" authorId="0" shapeId="0" xr:uid="{6C476862-5834-4E6E-9993-2244243F1276}">
      <text>
        <r>
          <rPr>
            <b/>
            <sz val="9"/>
            <color indexed="81"/>
            <rFont val="ＭＳ Ｐ明朝"/>
            <family val="1"/>
            <charset val="128"/>
          </rPr>
          <t>算定資料の「その他ガス」シートK列の各排出量を入力してください。</t>
        </r>
      </text>
    </comment>
    <comment ref="AC89" authorId="0" shapeId="0" xr:uid="{EEBF2F2E-8EAF-442F-A869-72714190B71B}">
      <text>
        <r>
          <rPr>
            <b/>
            <sz val="9"/>
            <color indexed="81"/>
            <rFont val="ＭＳ Ｐ明朝"/>
            <family val="1"/>
            <charset val="128"/>
          </rPr>
          <t>算定資料の「その他ガス」シートK列の各排出量を入力してください。</t>
        </r>
      </text>
    </comment>
    <comment ref="AG89" authorId="0" shapeId="0" xr:uid="{1C0F2F73-2768-4686-970B-9D1BC41696CF}">
      <text>
        <r>
          <rPr>
            <b/>
            <sz val="9"/>
            <color indexed="81"/>
            <rFont val="ＭＳ Ｐ明朝"/>
            <family val="1"/>
            <charset val="128"/>
          </rPr>
          <t>算定資料の「その他ガス」シートK列の各排出量を入力してください。</t>
        </r>
      </text>
    </comment>
    <comment ref="Q90" authorId="0" shapeId="0" xr:uid="{13587E48-85B6-4D84-971C-72A6E90D8497}">
      <text>
        <r>
          <rPr>
            <b/>
            <sz val="9"/>
            <color indexed="81"/>
            <rFont val="ＭＳ Ｐ明朝"/>
            <family val="1"/>
            <charset val="128"/>
          </rPr>
          <t>算定資料の「その他ガス」シートK列の各排出量を入力してください。</t>
        </r>
      </text>
    </comment>
    <comment ref="U90" authorId="0" shapeId="0" xr:uid="{C8900751-6FE1-49DE-A4BC-8AFEECC677EF}">
      <text>
        <r>
          <rPr>
            <b/>
            <sz val="9"/>
            <color indexed="81"/>
            <rFont val="ＭＳ Ｐ明朝"/>
            <family val="1"/>
            <charset val="128"/>
          </rPr>
          <t>算定資料の「その他ガス」シートK列の各排出量を入力してください。</t>
        </r>
      </text>
    </comment>
    <comment ref="Y90" authorId="0" shapeId="0" xr:uid="{3BB90247-C1D5-4979-9F2A-E433CE07A3EB}">
      <text>
        <r>
          <rPr>
            <b/>
            <sz val="9"/>
            <color indexed="81"/>
            <rFont val="ＭＳ Ｐ明朝"/>
            <family val="1"/>
            <charset val="128"/>
          </rPr>
          <t>算定資料の「その他ガス」シートK列の各排出量を入力してください。</t>
        </r>
      </text>
    </comment>
    <comment ref="AC90" authorId="0" shapeId="0" xr:uid="{6690202D-D464-41DE-B6F0-957563169863}">
      <text>
        <r>
          <rPr>
            <b/>
            <sz val="9"/>
            <color indexed="81"/>
            <rFont val="ＭＳ Ｐ明朝"/>
            <family val="1"/>
            <charset val="128"/>
          </rPr>
          <t>算定資料の「その他ガス」シートK列の各排出量を入力してください。</t>
        </r>
      </text>
    </comment>
    <comment ref="AG90" authorId="0" shapeId="0" xr:uid="{0EE24F92-3BBB-452A-A3F7-ED05FF35C4CA}">
      <text>
        <r>
          <rPr>
            <b/>
            <sz val="9"/>
            <color indexed="81"/>
            <rFont val="ＭＳ Ｐ明朝"/>
            <family val="1"/>
            <charset val="128"/>
          </rPr>
          <t>算定資料の「その他ガス」シートK列の各排出量を入力してください。</t>
        </r>
      </text>
    </comment>
    <comment ref="Q91" authorId="0" shapeId="0" xr:uid="{E23B7EBD-C007-49CA-A9FB-1EA8D49A9FFA}">
      <text>
        <r>
          <rPr>
            <b/>
            <sz val="9"/>
            <color indexed="81"/>
            <rFont val="ＭＳ Ｐ明朝"/>
            <family val="1"/>
            <charset val="128"/>
          </rPr>
          <t>算定資料の「その他ガス」シートK列の各排出量を入力してください。</t>
        </r>
      </text>
    </comment>
    <comment ref="U91" authorId="0" shapeId="0" xr:uid="{CAA0AA7A-442F-4485-993A-E8273DB56DFB}">
      <text>
        <r>
          <rPr>
            <b/>
            <sz val="9"/>
            <color indexed="81"/>
            <rFont val="ＭＳ Ｐ明朝"/>
            <family val="1"/>
            <charset val="128"/>
          </rPr>
          <t>算定資料の「その他ガス」シートK列の各排出量を入力してください。</t>
        </r>
      </text>
    </comment>
    <comment ref="Y91" authorId="0" shapeId="0" xr:uid="{0A70DCE6-DECC-4078-9019-BA2FDBBDD19F}">
      <text>
        <r>
          <rPr>
            <b/>
            <sz val="9"/>
            <color indexed="81"/>
            <rFont val="ＭＳ Ｐ明朝"/>
            <family val="1"/>
            <charset val="128"/>
          </rPr>
          <t>算定資料の「その他ガス」シートK列の各排出量を入力してください。</t>
        </r>
      </text>
    </comment>
    <comment ref="AC91" authorId="0" shapeId="0" xr:uid="{8F9B0F49-52EC-4E33-A9C0-624034D734D8}">
      <text>
        <r>
          <rPr>
            <b/>
            <sz val="9"/>
            <color indexed="81"/>
            <rFont val="ＭＳ Ｐ明朝"/>
            <family val="1"/>
            <charset val="128"/>
          </rPr>
          <t>算定資料の「その他ガス」シートK列の各排出量を入力してください。</t>
        </r>
      </text>
    </comment>
    <comment ref="AG91" authorId="0" shapeId="0" xr:uid="{68678343-5D02-4B51-9010-6D765935BD8A}">
      <text>
        <r>
          <rPr>
            <b/>
            <sz val="9"/>
            <color indexed="81"/>
            <rFont val="ＭＳ Ｐ明朝"/>
            <family val="1"/>
            <charset val="128"/>
          </rPr>
          <t>算定資料の「その他ガス」シートK列の各排出量を入力してください。</t>
        </r>
      </text>
    </comment>
    <comment ref="D103" authorId="0" shapeId="0" xr:uid="{00000000-0006-0000-0300-000039000000}">
      <text>
        <r>
          <rPr>
            <b/>
            <sz val="9"/>
            <color indexed="81"/>
            <rFont val="ＭＳ Ｐ明朝"/>
            <family val="1"/>
            <charset val="128"/>
          </rPr>
          <t>CO2排出量に影響を及ぼす指標を設定してください。</t>
        </r>
      </text>
    </comment>
    <comment ref="M103" authorId="0" shapeId="0" xr:uid="{00000000-0006-0000-0300-00003A000000}">
      <text>
        <r>
          <rPr>
            <b/>
            <sz val="9"/>
            <color indexed="81"/>
            <rFont val="ＭＳ Ｐ明朝"/>
            <family val="1"/>
            <charset val="128"/>
          </rPr>
          <t>左の指標の単位を入力してください。</t>
        </r>
      </text>
    </comment>
    <comment ref="L162" authorId="0" shapeId="0" xr:uid="{00000000-0006-0000-0300-00003B000000}">
      <text>
        <r>
          <rPr>
            <b/>
            <sz val="9"/>
            <color indexed="81"/>
            <rFont val="ＭＳ Ｐ明朝"/>
            <family val="1"/>
            <charset val="128"/>
          </rPr>
          <t>「業務部門」は11から18番台、「産業部門」は31から49番台から選択してください。</t>
        </r>
      </text>
    </comment>
    <comment ref="AH162" authorId="0" shapeId="0" xr:uid="{00000000-0006-0000-0300-00003C000000}">
      <text>
        <r>
          <rPr>
            <b/>
            <sz val="9"/>
            <color indexed="81"/>
            <rFont val="ＭＳ Ｐ明朝"/>
            <family val="1"/>
            <charset val="128"/>
          </rPr>
          <t>半角英数で入力してください。</t>
        </r>
      </text>
    </comment>
    <comment ref="L163" authorId="0" shapeId="0" xr:uid="{CD991A66-D727-497E-9C37-81B6717384FE}">
      <text>
        <r>
          <rPr>
            <b/>
            <sz val="9"/>
            <color indexed="81"/>
            <rFont val="ＭＳ Ｐ明朝"/>
            <family val="1"/>
            <charset val="128"/>
          </rPr>
          <t>「業務部門」は11から18番台、「産業部門」は31から49番台から選択してください。</t>
        </r>
      </text>
    </comment>
    <comment ref="AH163" authorId="0" shapeId="0" xr:uid="{00000000-0006-0000-0300-00003E000000}">
      <text>
        <r>
          <rPr>
            <b/>
            <sz val="9"/>
            <color indexed="81"/>
            <rFont val="ＭＳ Ｐ明朝"/>
            <family val="1"/>
            <charset val="128"/>
          </rPr>
          <t>半角英数で入力してください。</t>
        </r>
      </text>
    </comment>
    <comment ref="L164" authorId="0" shapeId="0" xr:uid="{C2B51B3E-2F9C-4B5A-97F9-77389F168A8B}">
      <text>
        <r>
          <rPr>
            <b/>
            <sz val="9"/>
            <color indexed="81"/>
            <rFont val="ＭＳ Ｐ明朝"/>
            <family val="1"/>
            <charset val="128"/>
          </rPr>
          <t>「業務部門」は11から18番台、「産業部門」は31から49番台から選択してください。</t>
        </r>
      </text>
    </comment>
    <comment ref="AH164" authorId="0" shapeId="0" xr:uid="{00000000-0006-0000-0300-000040000000}">
      <text>
        <r>
          <rPr>
            <b/>
            <sz val="9"/>
            <color indexed="81"/>
            <rFont val="ＭＳ Ｐ明朝"/>
            <family val="1"/>
            <charset val="128"/>
          </rPr>
          <t>半角英数で入力してください。</t>
        </r>
      </text>
    </comment>
    <comment ref="L165" authorId="0" shapeId="0" xr:uid="{ADBB97AA-D585-4B5A-91EB-F587682EDFAC}">
      <text>
        <r>
          <rPr>
            <b/>
            <sz val="9"/>
            <color indexed="81"/>
            <rFont val="ＭＳ Ｐ明朝"/>
            <family val="1"/>
            <charset val="128"/>
          </rPr>
          <t>「業務部門」は11から18番台、「産業部門」は31から49番台から選択してください。</t>
        </r>
      </text>
    </comment>
    <comment ref="AH165" authorId="0" shapeId="0" xr:uid="{00000000-0006-0000-0300-000042000000}">
      <text>
        <r>
          <rPr>
            <b/>
            <sz val="9"/>
            <color indexed="81"/>
            <rFont val="ＭＳ Ｐ明朝"/>
            <family val="1"/>
            <charset val="128"/>
          </rPr>
          <t>半角英数で入力してください。</t>
        </r>
      </text>
    </comment>
    <comment ref="L166" authorId="0" shapeId="0" xr:uid="{ABC26168-B4EC-4D09-88C1-155C70C98F57}">
      <text>
        <r>
          <rPr>
            <b/>
            <sz val="9"/>
            <color indexed="81"/>
            <rFont val="ＭＳ Ｐ明朝"/>
            <family val="1"/>
            <charset val="128"/>
          </rPr>
          <t>「業務部門」は11から18番台、「産業部門」は31から49番台から選択してください。</t>
        </r>
      </text>
    </comment>
    <comment ref="AH166" authorId="0" shapeId="0" xr:uid="{00000000-0006-0000-0300-000044000000}">
      <text>
        <r>
          <rPr>
            <b/>
            <sz val="9"/>
            <color indexed="81"/>
            <rFont val="ＭＳ Ｐ明朝"/>
            <family val="1"/>
            <charset val="128"/>
          </rPr>
          <t>半角英数で入力してください。</t>
        </r>
      </text>
    </comment>
    <comment ref="L167" authorId="0" shapeId="0" xr:uid="{3E09A0A2-5103-4590-B90B-F861553F6F52}">
      <text>
        <r>
          <rPr>
            <b/>
            <sz val="9"/>
            <color indexed="81"/>
            <rFont val="ＭＳ Ｐ明朝"/>
            <family val="1"/>
            <charset val="128"/>
          </rPr>
          <t>「業務部門」は11から18番台、「産業部門」は31から49番台から選択してください。</t>
        </r>
      </text>
    </comment>
    <comment ref="AH167" authorId="0" shapeId="0" xr:uid="{00000000-0006-0000-0300-000046000000}">
      <text>
        <r>
          <rPr>
            <b/>
            <sz val="9"/>
            <color indexed="81"/>
            <rFont val="ＭＳ Ｐ明朝"/>
            <family val="1"/>
            <charset val="128"/>
          </rPr>
          <t>半角英数で入力してください。</t>
        </r>
      </text>
    </comment>
    <comment ref="L168" authorId="0" shapeId="0" xr:uid="{20C40543-1497-463C-A90D-28B048A88448}">
      <text>
        <r>
          <rPr>
            <b/>
            <sz val="9"/>
            <color indexed="81"/>
            <rFont val="ＭＳ Ｐ明朝"/>
            <family val="1"/>
            <charset val="128"/>
          </rPr>
          <t>「業務部門」は11から18番台、「産業部門」は31から49番台から選択してください。</t>
        </r>
      </text>
    </comment>
    <comment ref="AH168" authorId="0" shapeId="0" xr:uid="{00000000-0006-0000-0300-000048000000}">
      <text>
        <r>
          <rPr>
            <b/>
            <sz val="9"/>
            <color indexed="81"/>
            <rFont val="ＭＳ Ｐ明朝"/>
            <family val="1"/>
            <charset val="128"/>
          </rPr>
          <t>半角英数で入力してください。</t>
        </r>
      </text>
    </comment>
    <comment ref="L169" authorId="0" shapeId="0" xr:uid="{FFD0303B-5940-4CB6-919B-B8BE35103C37}">
      <text>
        <r>
          <rPr>
            <b/>
            <sz val="9"/>
            <color indexed="81"/>
            <rFont val="ＭＳ Ｐ明朝"/>
            <family val="1"/>
            <charset val="128"/>
          </rPr>
          <t>「業務部門」は11から18番台、「産業部門」は31から49番台から選択してください。</t>
        </r>
      </text>
    </comment>
    <comment ref="AH169" authorId="0" shapeId="0" xr:uid="{00000000-0006-0000-0300-00004A000000}">
      <text>
        <r>
          <rPr>
            <b/>
            <sz val="9"/>
            <color indexed="81"/>
            <rFont val="ＭＳ Ｐ明朝"/>
            <family val="1"/>
            <charset val="128"/>
          </rPr>
          <t>半角英数で入力してください。</t>
        </r>
      </text>
    </comment>
    <comment ref="L170" authorId="0" shapeId="0" xr:uid="{848102B7-D26A-46AB-A979-F14772561113}">
      <text>
        <r>
          <rPr>
            <b/>
            <sz val="9"/>
            <color indexed="81"/>
            <rFont val="ＭＳ Ｐ明朝"/>
            <family val="1"/>
            <charset val="128"/>
          </rPr>
          <t>「業務部門」は11から18番台、「産業部門」は31から49番台から選択してください。</t>
        </r>
      </text>
    </comment>
    <comment ref="AH170" authorId="0" shapeId="0" xr:uid="{00000000-0006-0000-0300-00004C000000}">
      <text>
        <r>
          <rPr>
            <b/>
            <sz val="9"/>
            <color indexed="81"/>
            <rFont val="ＭＳ Ｐ明朝"/>
            <family val="1"/>
            <charset val="128"/>
          </rPr>
          <t>半角英数で入力してください。</t>
        </r>
      </text>
    </comment>
    <comment ref="L171" authorId="0" shapeId="0" xr:uid="{B80C0E69-A81A-4001-A93F-B2E27891AB59}">
      <text>
        <r>
          <rPr>
            <b/>
            <sz val="9"/>
            <color indexed="81"/>
            <rFont val="ＭＳ Ｐ明朝"/>
            <family val="1"/>
            <charset val="128"/>
          </rPr>
          <t>「業務部門」は11から18番台、「産業部門」は31から49番台から選択してください。</t>
        </r>
      </text>
    </comment>
    <comment ref="AH171" authorId="0" shapeId="0" xr:uid="{00000000-0006-0000-0300-00004E000000}">
      <text>
        <r>
          <rPr>
            <b/>
            <sz val="9"/>
            <color indexed="81"/>
            <rFont val="ＭＳ Ｐ明朝"/>
            <family val="1"/>
            <charset val="128"/>
          </rPr>
          <t>半角英数で入力してください。</t>
        </r>
      </text>
    </comment>
    <comment ref="L172" authorId="0" shapeId="0" xr:uid="{6340B1C7-BA3C-4AB4-924E-2916145A6F7E}">
      <text>
        <r>
          <rPr>
            <b/>
            <sz val="9"/>
            <color indexed="81"/>
            <rFont val="ＭＳ Ｐ明朝"/>
            <family val="1"/>
            <charset val="128"/>
          </rPr>
          <t>「業務部門」は11から18番台、「産業部門」は31から49番台から選択してください。</t>
        </r>
      </text>
    </comment>
    <comment ref="AH172" authorId="0" shapeId="0" xr:uid="{00000000-0006-0000-0300-000050000000}">
      <text>
        <r>
          <rPr>
            <b/>
            <sz val="9"/>
            <color indexed="81"/>
            <rFont val="ＭＳ Ｐ明朝"/>
            <family val="1"/>
            <charset val="128"/>
          </rPr>
          <t>半角英数で入力してください。</t>
        </r>
      </text>
    </comment>
    <comment ref="L173" authorId="0" shapeId="0" xr:uid="{A24F2FB5-D444-4F80-BF0D-B507DC2128FD}">
      <text>
        <r>
          <rPr>
            <b/>
            <sz val="9"/>
            <color indexed="81"/>
            <rFont val="ＭＳ Ｐ明朝"/>
            <family val="1"/>
            <charset val="128"/>
          </rPr>
          <t>「業務部門」は11から18番台、「産業部門」は31から49番台から選択してください。</t>
        </r>
      </text>
    </comment>
    <comment ref="AH173" authorId="0" shapeId="0" xr:uid="{00000000-0006-0000-0300-000052000000}">
      <text>
        <r>
          <rPr>
            <b/>
            <sz val="9"/>
            <color indexed="81"/>
            <rFont val="ＭＳ Ｐ明朝"/>
            <family val="1"/>
            <charset val="128"/>
          </rPr>
          <t>半角英数で入力してください。</t>
        </r>
      </text>
    </comment>
    <comment ref="L174" authorId="0" shapeId="0" xr:uid="{BB30C139-5E15-4987-AB2C-0AD1761ACD81}">
      <text>
        <r>
          <rPr>
            <b/>
            <sz val="9"/>
            <color indexed="81"/>
            <rFont val="ＭＳ Ｐ明朝"/>
            <family val="1"/>
            <charset val="128"/>
          </rPr>
          <t>「業務部門」は11から18番台、「産業部門」は31から49番台から選択してください。</t>
        </r>
      </text>
    </comment>
    <comment ref="AH174" authorId="0" shapeId="0" xr:uid="{00000000-0006-0000-0300-000054000000}">
      <text>
        <r>
          <rPr>
            <b/>
            <sz val="9"/>
            <color indexed="81"/>
            <rFont val="ＭＳ Ｐ明朝"/>
            <family val="1"/>
            <charset val="128"/>
          </rPr>
          <t>半角英数で入力してください。</t>
        </r>
      </text>
    </comment>
    <comment ref="L175" authorId="0" shapeId="0" xr:uid="{2922476C-6DC2-4C28-9ED9-76B100609D3E}">
      <text>
        <r>
          <rPr>
            <b/>
            <sz val="9"/>
            <color indexed="81"/>
            <rFont val="ＭＳ Ｐ明朝"/>
            <family val="1"/>
            <charset val="128"/>
          </rPr>
          <t>「業務部門」は11から18番台、「産業部門」は31から49番台から選択してください。</t>
        </r>
      </text>
    </comment>
    <comment ref="AH175" authorId="0" shapeId="0" xr:uid="{00000000-0006-0000-0300-000056000000}">
      <text>
        <r>
          <rPr>
            <b/>
            <sz val="9"/>
            <color indexed="81"/>
            <rFont val="ＭＳ Ｐ明朝"/>
            <family val="1"/>
            <charset val="128"/>
          </rPr>
          <t>半角英数で入力してください。</t>
        </r>
      </text>
    </comment>
    <comment ref="L176" authorId="0" shapeId="0" xr:uid="{07DC703C-2A1E-4144-885C-9D6E81E38DBE}">
      <text>
        <r>
          <rPr>
            <b/>
            <sz val="9"/>
            <color indexed="81"/>
            <rFont val="ＭＳ Ｐ明朝"/>
            <family val="1"/>
            <charset val="128"/>
          </rPr>
          <t>「業務部門」は11から18番台、「産業部門」は31から49番台から選択してください。</t>
        </r>
      </text>
    </comment>
    <comment ref="AH176" authorId="0" shapeId="0" xr:uid="{00000000-0006-0000-0300-000058000000}">
      <text>
        <r>
          <rPr>
            <b/>
            <sz val="9"/>
            <color indexed="81"/>
            <rFont val="ＭＳ Ｐ明朝"/>
            <family val="1"/>
            <charset val="128"/>
          </rPr>
          <t>半角英数で入力してください。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A9DE3C84-6FE4-4B21-BE54-7BC7FBD5F787}">
      <text>
        <r>
          <rPr>
            <b/>
            <sz val="9"/>
            <color indexed="81"/>
            <rFont val="ＭＳ Ｐ明朝"/>
            <family val="1"/>
            <charset val="128"/>
          </rPr>
          <t>事業所番号は半角数字６桁で入力してください。</t>
        </r>
      </text>
    </comment>
    <comment ref="E10" authorId="0" shapeId="0" xr:uid="{E1194937-D82D-4074-96E3-46F5D848022A}">
      <text>
        <r>
          <rPr>
            <b/>
            <sz val="9"/>
            <color indexed="81"/>
            <rFont val="ＭＳ Ｐ明朝"/>
            <family val="1"/>
            <charset val="128"/>
          </rPr>
          <t>事業所の種別を選択してください。</t>
        </r>
      </text>
    </comment>
    <comment ref="S14" authorId="0" shapeId="0" xr:uid="{565A89DE-0572-4CA6-B08B-04374C9FFA97}">
      <text>
        <r>
          <rPr>
            <b/>
            <sz val="9"/>
            <color indexed="81"/>
            <rFont val="MS P ゴシック"/>
            <family val="3"/>
            <charset val="128"/>
          </rPr>
          <t>「埼玉県」は入力しないでください。</t>
        </r>
      </text>
    </comment>
    <comment ref="O16" authorId="0" shapeId="0" xr:uid="{17688EDC-4459-4D53-8A17-91890A4B23BD}">
      <text>
        <r>
          <rPr>
            <b/>
            <sz val="9"/>
            <color indexed="81"/>
            <rFont val="ＭＳ Ｐ明朝"/>
            <family val="1"/>
            <charset val="128"/>
          </rPr>
          <t>産業分類を選択してください。</t>
        </r>
      </text>
    </comment>
    <comment ref="Q42" authorId="0" shapeId="0" xr:uid="{3F744F80-0CBA-4AC0-B966-D447E2525A0B}">
      <text>
        <r>
          <rPr>
            <b/>
            <sz val="9"/>
            <color indexed="81"/>
            <rFont val="ＭＳ Ｐ明朝"/>
            <family val="1"/>
            <charset val="128"/>
          </rPr>
          <t>算定資料の「事業所概要_算定体制」シートの使用量(G15セル)を入力してください。</t>
        </r>
      </text>
    </comment>
    <comment ref="U42" authorId="0" shapeId="0" xr:uid="{7126FBAC-C9BF-4E18-8D41-83394318323D}">
      <text>
        <r>
          <rPr>
            <b/>
            <sz val="9"/>
            <color indexed="81"/>
            <rFont val="ＭＳ Ｐ明朝"/>
            <family val="1"/>
            <charset val="128"/>
          </rPr>
          <t>算定資料の「事業所概要_算定体制」シートの使用量(G15セル)を入力してください。</t>
        </r>
      </text>
    </comment>
    <comment ref="Y42" authorId="0" shapeId="0" xr:uid="{91390CB6-AC4F-4213-8689-67FD82E5B5B2}">
      <text>
        <r>
          <rPr>
            <b/>
            <sz val="9"/>
            <color indexed="81"/>
            <rFont val="ＭＳ Ｐ明朝"/>
            <family val="1"/>
            <charset val="128"/>
          </rPr>
          <t>算定資料の「事業所概要_算定体制」シートの使用量(G15セル)を入力してください。</t>
        </r>
      </text>
    </comment>
    <comment ref="AC42" authorId="0" shapeId="0" xr:uid="{10FDECB3-BBEE-4E4B-9222-8406BFE5BD08}">
      <text>
        <r>
          <rPr>
            <b/>
            <sz val="9"/>
            <color indexed="81"/>
            <rFont val="ＭＳ Ｐ明朝"/>
            <family val="1"/>
            <charset val="128"/>
          </rPr>
          <t>算定資料の「事業所概要_算定体制」シートの使用量(G15セル)を入力してください。</t>
        </r>
      </text>
    </comment>
    <comment ref="AG42" authorId="0" shapeId="0" xr:uid="{44FC9ED9-4212-4CC9-A9A9-864377B0C9AC}">
      <text>
        <r>
          <rPr>
            <b/>
            <sz val="9"/>
            <color indexed="81"/>
            <rFont val="ＭＳ Ｐ明朝"/>
            <family val="1"/>
            <charset val="128"/>
          </rPr>
          <t>算定資料の「事業所概要_算定体制」シートの使用量(G15セル)を入力してください。</t>
        </r>
      </text>
    </comment>
    <comment ref="Q43" authorId="0" shapeId="0" xr:uid="{A7A0940B-D71D-4091-8CCE-A53AE70EB399}">
      <text>
        <r>
          <rPr>
            <b/>
            <sz val="9"/>
            <color indexed="81"/>
            <rFont val="ＭＳ Ｐ明朝"/>
            <family val="1"/>
            <charset val="128"/>
          </rPr>
          <t>算定資料の「事業所概要_算定体制」シートの使用量(G16セル)を入力してください。</t>
        </r>
      </text>
    </comment>
    <comment ref="U43" authorId="0" shapeId="0" xr:uid="{8733FA38-5A65-46FA-95FC-8D55F6573C7A}">
      <text>
        <r>
          <rPr>
            <b/>
            <sz val="9"/>
            <color indexed="81"/>
            <rFont val="ＭＳ Ｐ明朝"/>
            <family val="1"/>
            <charset val="128"/>
          </rPr>
          <t>算定資料の「事業所概要_算定体制」シートの使用量(G16セル)を入力してください。</t>
        </r>
      </text>
    </comment>
    <comment ref="Y43" authorId="0" shapeId="0" xr:uid="{42760CB5-3F72-4EC4-9DB3-0CF35FF93903}">
      <text>
        <r>
          <rPr>
            <b/>
            <sz val="9"/>
            <color indexed="81"/>
            <rFont val="ＭＳ Ｐ明朝"/>
            <family val="1"/>
            <charset val="128"/>
          </rPr>
          <t>算定資料の「事業所概要_算定体制」シートの使用量(G16セル)を入力してください。</t>
        </r>
      </text>
    </comment>
    <comment ref="AC43" authorId="0" shapeId="0" xr:uid="{0203E4AA-175E-4BB8-8115-2E991C23CC1C}">
      <text>
        <r>
          <rPr>
            <b/>
            <sz val="9"/>
            <color indexed="81"/>
            <rFont val="ＭＳ Ｐ明朝"/>
            <family val="1"/>
            <charset val="128"/>
          </rPr>
          <t>算定資料の「事業所概要_算定体制」シートの使用量(G16セル)を入力してください。</t>
        </r>
      </text>
    </comment>
    <comment ref="AG43" authorId="0" shapeId="0" xr:uid="{03AD7BC6-FC60-4FBC-960A-E5A94231C237}">
      <text>
        <r>
          <rPr>
            <b/>
            <sz val="9"/>
            <color indexed="81"/>
            <rFont val="ＭＳ Ｐ明朝"/>
            <family val="1"/>
            <charset val="128"/>
          </rPr>
          <t>算定資料の「事業所概要_算定体制」シートの使用量(G16セル)を入力してください。</t>
        </r>
      </text>
    </comment>
    <comment ref="Q50" authorId="0" shapeId="0" xr:uid="{E18C6F72-B2FC-45F4-B223-E54A63ADE3DE}">
      <text>
        <r>
          <rPr>
            <b/>
            <sz val="9"/>
            <color indexed="81"/>
            <rFont val="ＭＳ Ｐ明朝"/>
            <family val="1"/>
            <charset val="128"/>
          </rPr>
          <t>算定資料の「事業所概要_算定体制」シートの排出量(G17セル)を入力してください。</t>
        </r>
      </text>
    </comment>
    <comment ref="U50" authorId="0" shapeId="0" xr:uid="{29DBE945-8C56-430E-B12F-54DAC150EBDA}">
      <text>
        <r>
          <rPr>
            <b/>
            <sz val="9"/>
            <color indexed="81"/>
            <rFont val="ＭＳ Ｐ明朝"/>
            <family val="1"/>
            <charset val="128"/>
          </rPr>
          <t>算定資料の「事業所概要_算定体制」シートの排出量(G17セル)を入力してください。</t>
        </r>
      </text>
    </comment>
    <comment ref="Y50" authorId="0" shapeId="0" xr:uid="{DA38C6E6-3926-4AB9-A4B5-CD89A4712E7B}">
      <text>
        <r>
          <rPr>
            <b/>
            <sz val="9"/>
            <color indexed="81"/>
            <rFont val="ＭＳ Ｐ明朝"/>
            <family val="1"/>
            <charset val="128"/>
          </rPr>
          <t>算定資料の「事業所概要_算定体制」シートの排出量(G17セル)を入力してください。</t>
        </r>
      </text>
    </comment>
    <comment ref="AC50" authorId="0" shapeId="0" xr:uid="{6238BFB0-2E78-4129-9B44-B7A1360E6BA3}">
      <text>
        <r>
          <rPr>
            <b/>
            <sz val="9"/>
            <color indexed="81"/>
            <rFont val="ＭＳ Ｐ明朝"/>
            <family val="1"/>
            <charset val="128"/>
          </rPr>
          <t>算定資料の「事業所概要_算定体制」シートの排出量(G17セル)を入力してください。</t>
        </r>
      </text>
    </comment>
    <comment ref="AG50" authorId="0" shapeId="0" xr:uid="{F1D102A8-9C03-49B4-A576-D13E51EB61FC}">
      <text>
        <r>
          <rPr>
            <b/>
            <sz val="9"/>
            <color indexed="81"/>
            <rFont val="ＭＳ Ｐ明朝"/>
            <family val="1"/>
            <charset val="128"/>
          </rPr>
          <t>算定資料の「事業所概要_算定体制」シートの排出量(G17セル)を入力してください。</t>
        </r>
      </text>
    </comment>
    <comment ref="Q52" authorId="0" shapeId="0" xr:uid="{86AEACD3-B1E9-44D8-90BE-662593D7CBDD}">
      <text>
        <r>
          <rPr>
            <b/>
            <sz val="9"/>
            <color indexed="81"/>
            <rFont val="ＭＳ Ｐ明朝"/>
            <family val="1"/>
            <charset val="128"/>
          </rPr>
          <t>算定資料の「その他ガス」シートK列の各排出量を入力してください。</t>
        </r>
      </text>
    </comment>
    <comment ref="U52" authorId="0" shapeId="0" xr:uid="{5DE0DB7F-6438-4EE2-A7F3-BD3569F2373D}">
      <text>
        <r>
          <rPr>
            <b/>
            <sz val="9"/>
            <color indexed="81"/>
            <rFont val="ＭＳ Ｐ明朝"/>
            <family val="1"/>
            <charset val="128"/>
          </rPr>
          <t>算定資料の「その他ガス」シートK列の各排出量を入力してください。</t>
        </r>
      </text>
    </comment>
    <comment ref="Y52" authorId="0" shapeId="0" xr:uid="{3150A9DD-6C07-41F6-9F39-D9A210C861D5}">
      <text>
        <r>
          <rPr>
            <b/>
            <sz val="9"/>
            <color indexed="81"/>
            <rFont val="ＭＳ Ｐ明朝"/>
            <family val="1"/>
            <charset val="128"/>
          </rPr>
          <t>算定資料の「その他ガス」シートK列の各排出量を入力してください。</t>
        </r>
      </text>
    </comment>
    <comment ref="AC52" authorId="0" shapeId="0" xr:uid="{B6083C31-12A5-41CE-AC75-86A43EEA14DC}">
      <text>
        <r>
          <rPr>
            <b/>
            <sz val="9"/>
            <color indexed="81"/>
            <rFont val="ＭＳ Ｐ明朝"/>
            <family val="1"/>
            <charset val="128"/>
          </rPr>
          <t>算定資料の「その他ガス」シートK列の各排出量を入力してください。</t>
        </r>
      </text>
    </comment>
    <comment ref="AG52" authorId="0" shapeId="0" xr:uid="{C6570555-4E96-458E-8356-83F723F4132A}">
      <text>
        <r>
          <rPr>
            <b/>
            <sz val="9"/>
            <color indexed="81"/>
            <rFont val="ＭＳ Ｐ明朝"/>
            <family val="1"/>
            <charset val="128"/>
          </rPr>
          <t>算定資料の「その他ガス」シートK列の各排出量を入力してください。</t>
        </r>
      </text>
    </comment>
    <comment ref="Q53" authorId="0" shapeId="0" xr:uid="{6CCD8301-7C53-4E0E-97F3-BA05C4F43406}">
      <text>
        <r>
          <rPr>
            <b/>
            <sz val="9"/>
            <color indexed="81"/>
            <rFont val="ＭＳ Ｐ明朝"/>
            <family val="1"/>
            <charset val="128"/>
          </rPr>
          <t>算定資料の「その他ガス」シートK列の各排出量を入力してください。</t>
        </r>
      </text>
    </comment>
    <comment ref="U53" authorId="0" shapeId="0" xr:uid="{E310DBC6-14AA-47A4-AE2C-5362EAD09181}">
      <text>
        <r>
          <rPr>
            <b/>
            <sz val="9"/>
            <color indexed="81"/>
            <rFont val="ＭＳ Ｐ明朝"/>
            <family val="1"/>
            <charset val="128"/>
          </rPr>
          <t>算定資料の「その他ガス」シートK列の各排出量を入力してください。</t>
        </r>
      </text>
    </comment>
    <comment ref="Y53" authorId="0" shapeId="0" xr:uid="{ABC79E5B-AACB-4A97-BC33-B73D0BDCC95A}">
      <text>
        <r>
          <rPr>
            <b/>
            <sz val="9"/>
            <color indexed="81"/>
            <rFont val="ＭＳ Ｐ明朝"/>
            <family val="1"/>
            <charset val="128"/>
          </rPr>
          <t>算定資料の「その他ガス」シートK列の各排出量を入力してください。</t>
        </r>
      </text>
    </comment>
    <comment ref="AC53" authorId="0" shapeId="0" xr:uid="{941130A6-C939-4C8F-85FD-EA4E635CB1AC}">
      <text>
        <r>
          <rPr>
            <b/>
            <sz val="9"/>
            <color indexed="81"/>
            <rFont val="ＭＳ Ｐ明朝"/>
            <family val="1"/>
            <charset val="128"/>
          </rPr>
          <t>算定資料の「その他ガス」シートK列の各排出量を入力してください。</t>
        </r>
      </text>
    </comment>
    <comment ref="AG53" authorId="0" shapeId="0" xr:uid="{17135292-A9B0-468C-AEA7-A773EE7F56D5}">
      <text>
        <r>
          <rPr>
            <b/>
            <sz val="9"/>
            <color indexed="81"/>
            <rFont val="ＭＳ Ｐ明朝"/>
            <family val="1"/>
            <charset val="128"/>
          </rPr>
          <t>算定資料の「その他ガス」シートK列の各排出量を入力してください。</t>
        </r>
      </text>
    </comment>
    <comment ref="Q54" authorId="0" shapeId="0" xr:uid="{B7FB7E91-B932-4F9D-B8EA-46BFB9E7C9B4}">
      <text>
        <r>
          <rPr>
            <b/>
            <sz val="9"/>
            <color indexed="81"/>
            <rFont val="ＭＳ Ｐ明朝"/>
            <family val="1"/>
            <charset val="128"/>
          </rPr>
          <t>算定資料の「その他ガス」シートK列の各排出量を入力してください。</t>
        </r>
      </text>
    </comment>
    <comment ref="U54" authorId="0" shapeId="0" xr:uid="{85CA0B79-1212-4136-92E2-33C6B578A3BD}">
      <text>
        <r>
          <rPr>
            <b/>
            <sz val="9"/>
            <color indexed="81"/>
            <rFont val="ＭＳ Ｐ明朝"/>
            <family val="1"/>
            <charset val="128"/>
          </rPr>
          <t>算定資料の「その他ガス」シートK列の各排出量を入力してください。</t>
        </r>
      </text>
    </comment>
    <comment ref="Y54" authorId="0" shapeId="0" xr:uid="{16D097F6-3537-4202-B4F5-9724FD1C53D5}">
      <text>
        <r>
          <rPr>
            <b/>
            <sz val="9"/>
            <color indexed="81"/>
            <rFont val="ＭＳ Ｐ明朝"/>
            <family val="1"/>
            <charset val="128"/>
          </rPr>
          <t>算定資料の「その他ガス」シートK列の各排出量を入力してください。</t>
        </r>
      </text>
    </comment>
    <comment ref="AC54" authorId="0" shapeId="0" xr:uid="{29D03D16-5BFF-4807-B061-DFCC78648B19}">
      <text>
        <r>
          <rPr>
            <b/>
            <sz val="9"/>
            <color indexed="81"/>
            <rFont val="ＭＳ Ｐ明朝"/>
            <family val="1"/>
            <charset val="128"/>
          </rPr>
          <t>算定資料の「その他ガス」シートK列の各排出量を入力してください。</t>
        </r>
      </text>
    </comment>
    <comment ref="AG54" authorId="0" shapeId="0" xr:uid="{C6B72055-9D11-4D58-8572-1353EAB84BF7}">
      <text>
        <r>
          <rPr>
            <b/>
            <sz val="9"/>
            <color indexed="81"/>
            <rFont val="ＭＳ Ｐ明朝"/>
            <family val="1"/>
            <charset val="128"/>
          </rPr>
          <t>算定資料の「その他ガス」シートK列の各排出量を入力してください。</t>
        </r>
      </text>
    </comment>
    <comment ref="Q55" authorId="0" shapeId="0" xr:uid="{04966672-6717-41C2-8E15-B24D3D814268}">
      <text>
        <r>
          <rPr>
            <b/>
            <sz val="9"/>
            <color indexed="81"/>
            <rFont val="ＭＳ Ｐ明朝"/>
            <family val="1"/>
            <charset val="128"/>
          </rPr>
          <t>算定資料の「その他ガス」シートK列の各排出量を入力してください。</t>
        </r>
      </text>
    </comment>
    <comment ref="U55" authorId="0" shapeId="0" xr:uid="{D367D089-C4B9-49B8-8F07-8122325D33A3}">
      <text>
        <r>
          <rPr>
            <b/>
            <sz val="9"/>
            <color indexed="81"/>
            <rFont val="ＭＳ Ｐ明朝"/>
            <family val="1"/>
            <charset val="128"/>
          </rPr>
          <t>算定資料の「その他ガス」シートK列の各排出量を入力してください。</t>
        </r>
      </text>
    </comment>
    <comment ref="Y55" authorId="0" shapeId="0" xr:uid="{42779534-ADE7-4E0F-8227-36989FB16890}">
      <text>
        <r>
          <rPr>
            <b/>
            <sz val="9"/>
            <color indexed="81"/>
            <rFont val="ＭＳ Ｐ明朝"/>
            <family val="1"/>
            <charset val="128"/>
          </rPr>
          <t>算定資料の「その他ガス」シートK列の各排出量を入力してください。</t>
        </r>
      </text>
    </comment>
    <comment ref="AC55" authorId="0" shapeId="0" xr:uid="{16124A7C-41C3-4CE1-987E-28B83FCD44E4}">
      <text>
        <r>
          <rPr>
            <b/>
            <sz val="9"/>
            <color indexed="81"/>
            <rFont val="ＭＳ Ｐ明朝"/>
            <family val="1"/>
            <charset val="128"/>
          </rPr>
          <t>算定資料の「その他ガス」シートK列の各排出量を入力してください。</t>
        </r>
      </text>
    </comment>
    <comment ref="AG55" authorId="0" shapeId="0" xr:uid="{BC614729-EF66-44EB-B374-7B37B7C2C16D}">
      <text>
        <r>
          <rPr>
            <b/>
            <sz val="9"/>
            <color indexed="81"/>
            <rFont val="ＭＳ Ｐ明朝"/>
            <family val="1"/>
            <charset val="128"/>
          </rPr>
          <t>算定資料の「その他ガス」シートK列の各排出量を入力してください。</t>
        </r>
      </text>
    </comment>
    <comment ref="Q56" authorId="0" shapeId="0" xr:uid="{205ACEC5-113D-4AE8-8A24-36283AE339F1}">
      <text>
        <r>
          <rPr>
            <b/>
            <sz val="9"/>
            <color indexed="81"/>
            <rFont val="ＭＳ Ｐ明朝"/>
            <family val="1"/>
            <charset val="128"/>
          </rPr>
          <t>算定資料の「その他ガス」シートK列の各排出量を入力してください。</t>
        </r>
      </text>
    </comment>
    <comment ref="U56" authorId="0" shapeId="0" xr:uid="{62D045EC-BDCA-4FBE-9BD0-6C8CEBDE0C48}">
      <text>
        <r>
          <rPr>
            <b/>
            <sz val="9"/>
            <color indexed="81"/>
            <rFont val="ＭＳ Ｐ明朝"/>
            <family val="1"/>
            <charset val="128"/>
          </rPr>
          <t>算定資料の「その他ガス」シートK列の各排出量を入力してください。</t>
        </r>
      </text>
    </comment>
    <comment ref="Y56" authorId="0" shapeId="0" xr:uid="{A52862B2-FC54-4583-A996-29582C703688}">
      <text>
        <r>
          <rPr>
            <b/>
            <sz val="9"/>
            <color indexed="81"/>
            <rFont val="ＭＳ Ｐ明朝"/>
            <family val="1"/>
            <charset val="128"/>
          </rPr>
          <t>算定資料の「その他ガス」シートK列の各排出量を入力してください。</t>
        </r>
      </text>
    </comment>
    <comment ref="AC56" authorId="0" shapeId="0" xr:uid="{72ADB63C-127C-4C84-B0FF-590D22DA2368}">
      <text>
        <r>
          <rPr>
            <b/>
            <sz val="9"/>
            <color indexed="81"/>
            <rFont val="ＭＳ Ｐ明朝"/>
            <family val="1"/>
            <charset val="128"/>
          </rPr>
          <t>算定資料の「その他ガス」シートK列の各排出量を入力してください。</t>
        </r>
      </text>
    </comment>
    <comment ref="AG56" authorId="0" shapeId="0" xr:uid="{EEC2279B-6A74-42B6-887A-248724522199}">
      <text>
        <r>
          <rPr>
            <b/>
            <sz val="9"/>
            <color indexed="81"/>
            <rFont val="ＭＳ Ｐ明朝"/>
            <family val="1"/>
            <charset val="128"/>
          </rPr>
          <t>算定資料の「その他ガス」シートK列の各排出量を入力してください。</t>
        </r>
      </text>
    </comment>
    <comment ref="Q57" authorId="0" shapeId="0" xr:uid="{1FF19791-4EC1-4AB1-B892-D34BDC6D96F9}">
      <text>
        <r>
          <rPr>
            <b/>
            <sz val="9"/>
            <color indexed="81"/>
            <rFont val="ＭＳ Ｐ明朝"/>
            <family val="1"/>
            <charset val="128"/>
          </rPr>
          <t>算定資料の「その他ガス」シートK列の各排出量を入力してください。</t>
        </r>
      </text>
    </comment>
    <comment ref="U57" authorId="0" shapeId="0" xr:uid="{A80D1A58-D5D8-4DF2-9E37-BFECD50DA5E9}">
      <text>
        <r>
          <rPr>
            <b/>
            <sz val="9"/>
            <color indexed="81"/>
            <rFont val="ＭＳ Ｐ明朝"/>
            <family val="1"/>
            <charset val="128"/>
          </rPr>
          <t>算定資料の「その他ガス」シートK列の各排出量を入力してください。</t>
        </r>
      </text>
    </comment>
    <comment ref="Y57" authorId="0" shapeId="0" xr:uid="{38249196-D5B0-41B0-8FB4-35AFCA993680}">
      <text>
        <r>
          <rPr>
            <b/>
            <sz val="9"/>
            <color indexed="81"/>
            <rFont val="ＭＳ Ｐ明朝"/>
            <family val="1"/>
            <charset val="128"/>
          </rPr>
          <t>算定資料の「その他ガス」シートK列の各排出量を入力してください。</t>
        </r>
      </text>
    </comment>
    <comment ref="AC57" authorId="0" shapeId="0" xr:uid="{11C7F93B-29AB-4E8F-AF24-2B8E1B73FDBE}">
      <text>
        <r>
          <rPr>
            <b/>
            <sz val="9"/>
            <color indexed="81"/>
            <rFont val="ＭＳ Ｐ明朝"/>
            <family val="1"/>
            <charset val="128"/>
          </rPr>
          <t>算定資料の「その他ガス」シートK列の各排出量を入力してください。</t>
        </r>
      </text>
    </comment>
    <comment ref="AG57" authorId="0" shapeId="0" xr:uid="{9E021EEA-2496-401D-BF40-C0DFD4C79693}">
      <text>
        <r>
          <rPr>
            <b/>
            <sz val="9"/>
            <color indexed="81"/>
            <rFont val="ＭＳ Ｐ明朝"/>
            <family val="1"/>
            <charset val="128"/>
          </rPr>
          <t>算定資料の「その他ガス」シートK列の各排出量を入力してください。</t>
        </r>
      </text>
    </comment>
    <comment ref="Q58" authorId="0" shapeId="0" xr:uid="{5EC98595-53D6-460B-B209-D72262FDB664}">
      <text>
        <r>
          <rPr>
            <b/>
            <sz val="9"/>
            <color indexed="81"/>
            <rFont val="ＭＳ Ｐ明朝"/>
            <family val="1"/>
            <charset val="128"/>
          </rPr>
          <t>算定資料の「その他ガス」シートK列の各排出量を入力してください。</t>
        </r>
      </text>
    </comment>
    <comment ref="U58" authorId="0" shapeId="0" xr:uid="{91730D72-E480-4F9A-9487-E6C796D0108F}">
      <text>
        <r>
          <rPr>
            <b/>
            <sz val="9"/>
            <color indexed="81"/>
            <rFont val="ＭＳ Ｐ明朝"/>
            <family val="1"/>
            <charset val="128"/>
          </rPr>
          <t>算定資料の「その他ガス」シートK列の各排出量を入力してください。</t>
        </r>
      </text>
    </comment>
    <comment ref="Y58" authorId="0" shapeId="0" xr:uid="{92BDBAE2-3333-4098-80E1-5ECCD4D2AF17}">
      <text>
        <r>
          <rPr>
            <b/>
            <sz val="9"/>
            <color indexed="81"/>
            <rFont val="ＭＳ Ｐ明朝"/>
            <family val="1"/>
            <charset val="128"/>
          </rPr>
          <t>算定資料の「その他ガス」シートK列の各排出量を入力してください。</t>
        </r>
      </text>
    </comment>
    <comment ref="AC58" authorId="0" shapeId="0" xr:uid="{DE52AF67-3156-4936-85E9-4F92D982B2C6}">
      <text>
        <r>
          <rPr>
            <b/>
            <sz val="9"/>
            <color indexed="81"/>
            <rFont val="ＭＳ Ｐ明朝"/>
            <family val="1"/>
            <charset val="128"/>
          </rPr>
          <t>算定資料の「その他ガス」シートK列の各排出量を入力してください。</t>
        </r>
      </text>
    </comment>
    <comment ref="AG58" authorId="0" shapeId="0" xr:uid="{387774D9-0BD4-4713-A5C0-CDEC323101AF}">
      <text>
        <r>
          <rPr>
            <b/>
            <sz val="9"/>
            <color indexed="81"/>
            <rFont val="ＭＳ Ｐ明朝"/>
            <family val="1"/>
            <charset val="128"/>
          </rPr>
          <t>算定資料の「その他ガス」シートK列の各排出量を入力してください。</t>
        </r>
      </text>
    </comment>
    <comment ref="D69" authorId="0" shapeId="0" xr:uid="{343C911D-EFA8-4F76-99F6-09B2C99BF185}">
      <text>
        <r>
          <rPr>
            <b/>
            <sz val="9"/>
            <color indexed="81"/>
            <rFont val="ＭＳ Ｐ明朝"/>
            <family val="1"/>
            <charset val="128"/>
          </rPr>
          <t>CO2排出量に影響を及ぼす指標を設定してください。</t>
        </r>
      </text>
    </comment>
    <comment ref="M69" authorId="0" shapeId="0" xr:uid="{1277D62E-EC31-4F3E-BD4E-3A5453D54FF0}">
      <text>
        <r>
          <rPr>
            <b/>
            <sz val="9"/>
            <color indexed="81"/>
            <rFont val="ＭＳ Ｐ明朝"/>
            <family val="1"/>
            <charset val="128"/>
          </rPr>
          <t>左の指標の単位を入力してください。</t>
        </r>
      </text>
    </comment>
    <comment ref="P124" authorId="0" shapeId="0" xr:uid="{F0FFA090-5717-4AAF-81E5-7EC17EE492D8}">
      <text>
        <r>
          <rPr>
            <b/>
            <sz val="9"/>
            <color indexed="81"/>
            <rFont val="ＭＳ Ｐ明朝"/>
            <family val="1"/>
            <charset val="128"/>
          </rPr>
          <t>第４計画期間開始時の基準排出量を入力してください。</t>
        </r>
      </text>
    </comment>
    <comment ref="L129" authorId="0" shapeId="0" xr:uid="{0114D366-9179-4B1B-A954-BF620A64DCB1}">
      <text>
        <r>
          <rPr>
            <b/>
            <sz val="9"/>
            <color indexed="81"/>
            <rFont val="MS P ゴシック"/>
            <family val="3"/>
            <charset val="128"/>
          </rPr>
          <t>半角数字で入力してください。</t>
        </r>
      </text>
    </comment>
    <comment ref="L130" authorId="0" shapeId="0" xr:uid="{340F29C6-1102-4C89-849C-67B66BD1EEDA}">
      <text>
        <r>
          <rPr>
            <b/>
            <sz val="9"/>
            <color indexed="81"/>
            <rFont val="MS P ゴシック"/>
            <family val="3"/>
            <charset val="128"/>
          </rPr>
          <t>半角数字で入力してください。</t>
        </r>
      </text>
    </comment>
    <comment ref="L131" authorId="0" shapeId="0" xr:uid="{2A0EE926-B064-40A4-B5EE-BF11948B2491}">
      <text>
        <r>
          <rPr>
            <b/>
            <sz val="9"/>
            <color indexed="81"/>
            <rFont val="MS P ゴシック"/>
            <family val="3"/>
            <charset val="128"/>
          </rPr>
          <t>半角数字で入力してください。</t>
        </r>
      </text>
    </comment>
    <comment ref="L132" authorId="0" shapeId="0" xr:uid="{276281E1-FF2F-45E7-A642-ED62D9F1720E}">
      <text>
        <r>
          <rPr>
            <b/>
            <sz val="9"/>
            <color indexed="81"/>
            <rFont val="MS P ゴシック"/>
            <family val="3"/>
            <charset val="128"/>
          </rPr>
          <t>半角数字で入力してください。</t>
        </r>
      </text>
    </comment>
    <comment ref="L133" authorId="0" shapeId="0" xr:uid="{F707F89D-F343-48CC-8021-BBD2BD9BDBFC}">
      <text>
        <r>
          <rPr>
            <b/>
            <sz val="9"/>
            <color indexed="81"/>
            <rFont val="MS P ゴシック"/>
            <family val="3"/>
            <charset val="128"/>
          </rPr>
          <t>半角数字で入力してください。</t>
        </r>
      </text>
    </comment>
    <comment ref="L165" authorId="0" shapeId="0" xr:uid="{B1C2230B-5251-439F-B80F-153FB2ED40D4}">
      <text>
        <r>
          <rPr>
            <b/>
            <sz val="9"/>
            <color indexed="81"/>
            <rFont val="ＭＳ Ｐ明朝"/>
            <family val="1"/>
            <charset val="128"/>
          </rPr>
          <t>「業務部門」は11から18番台、「産業部門」は31から49番台から選択してください。</t>
        </r>
      </text>
    </comment>
    <comment ref="AH165" authorId="0" shapeId="0" xr:uid="{5C2A915E-5E95-4275-BD1C-E5067E64F5F2}">
      <text>
        <r>
          <rPr>
            <b/>
            <sz val="9"/>
            <color indexed="81"/>
            <rFont val="ＭＳ Ｐ明朝"/>
            <family val="1"/>
            <charset val="128"/>
          </rPr>
          <t>半角数字で入力してください。</t>
        </r>
      </text>
    </comment>
    <comment ref="L166" authorId="0" shapeId="0" xr:uid="{6B8C590B-D112-44A6-BAF5-72925A44D226}">
      <text>
        <r>
          <rPr>
            <b/>
            <sz val="9"/>
            <color indexed="81"/>
            <rFont val="ＭＳ Ｐ明朝"/>
            <family val="1"/>
            <charset val="128"/>
          </rPr>
          <t>「業務部門」は11から18番台、「産業部門」は31から49番台から選択してください。</t>
        </r>
      </text>
    </comment>
    <comment ref="AH166" authorId="0" shapeId="0" xr:uid="{3087926A-07F7-4499-B3DE-F98C6B4F2E76}">
      <text>
        <r>
          <rPr>
            <b/>
            <sz val="9"/>
            <color indexed="81"/>
            <rFont val="ＭＳ Ｐ明朝"/>
            <family val="1"/>
            <charset val="128"/>
          </rPr>
          <t>半角数字で入力してください。</t>
        </r>
      </text>
    </comment>
    <comment ref="L167" authorId="0" shapeId="0" xr:uid="{E4F31F60-3780-4D67-8594-45A109AEF75A}">
      <text>
        <r>
          <rPr>
            <b/>
            <sz val="9"/>
            <color indexed="81"/>
            <rFont val="ＭＳ Ｐ明朝"/>
            <family val="1"/>
            <charset val="128"/>
          </rPr>
          <t>「業務部門」は11から18番台、「産業部門」は31から49番台から選択してください。</t>
        </r>
      </text>
    </comment>
    <comment ref="AH167" authorId="0" shapeId="0" xr:uid="{2E9B5164-7611-467A-9324-86B6621515B4}">
      <text>
        <r>
          <rPr>
            <b/>
            <sz val="9"/>
            <color indexed="81"/>
            <rFont val="ＭＳ Ｐ明朝"/>
            <family val="1"/>
            <charset val="128"/>
          </rPr>
          <t>半角数字で入力してください。</t>
        </r>
      </text>
    </comment>
    <comment ref="L168" authorId="0" shapeId="0" xr:uid="{FCF64125-E730-41A5-988C-8D914D96FD54}">
      <text>
        <r>
          <rPr>
            <b/>
            <sz val="9"/>
            <color indexed="81"/>
            <rFont val="ＭＳ Ｐ明朝"/>
            <family val="1"/>
            <charset val="128"/>
          </rPr>
          <t>「業務部門」は11から18番台、「産業部門」は31から49番台から選択してください。</t>
        </r>
      </text>
    </comment>
    <comment ref="AH168" authorId="0" shapeId="0" xr:uid="{CEA1E586-0FB2-49AF-AE26-A63A71767A90}">
      <text>
        <r>
          <rPr>
            <b/>
            <sz val="9"/>
            <color indexed="81"/>
            <rFont val="ＭＳ Ｐ明朝"/>
            <family val="1"/>
            <charset val="128"/>
          </rPr>
          <t>半角数字で入力してください。</t>
        </r>
      </text>
    </comment>
    <comment ref="L169" authorId="0" shapeId="0" xr:uid="{C2ACA7AB-3204-43EC-8F35-A252E9472B24}">
      <text>
        <r>
          <rPr>
            <b/>
            <sz val="9"/>
            <color indexed="81"/>
            <rFont val="ＭＳ Ｐ明朝"/>
            <family val="1"/>
            <charset val="128"/>
          </rPr>
          <t>「業務部門」は11から18番台、「産業部門」は31から49番台から選択してください。</t>
        </r>
      </text>
    </comment>
    <comment ref="AH169" authorId="0" shapeId="0" xr:uid="{673F32FD-64E6-4E82-973C-E4BF5C432CD5}">
      <text>
        <r>
          <rPr>
            <b/>
            <sz val="9"/>
            <color indexed="81"/>
            <rFont val="ＭＳ Ｐ明朝"/>
            <family val="1"/>
            <charset val="128"/>
          </rPr>
          <t>半角数字で入力してください。</t>
        </r>
      </text>
    </comment>
    <comment ref="L170" authorId="0" shapeId="0" xr:uid="{7B2C3A17-C3E1-401F-BB0B-FBE77790879D}">
      <text>
        <r>
          <rPr>
            <b/>
            <sz val="9"/>
            <color indexed="81"/>
            <rFont val="ＭＳ Ｐ明朝"/>
            <family val="1"/>
            <charset val="128"/>
          </rPr>
          <t>「業務部門」は11から18番台、「産業部門」は31から49番台から選択してください。</t>
        </r>
      </text>
    </comment>
    <comment ref="AH170" authorId="0" shapeId="0" xr:uid="{69DA0AFA-870B-4114-A62F-08EE2DB3E9F0}">
      <text>
        <r>
          <rPr>
            <b/>
            <sz val="9"/>
            <color indexed="81"/>
            <rFont val="ＭＳ Ｐ明朝"/>
            <family val="1"/>
            <charset val="128"/>
          </rPr>
          <t>半角数字で入力してください。</t>
        </r>
      </text>
    </comment>
    <comment ref="L171" authorId="0" shapeId="0" xr:uid="{99C57110-62D4-48FC-9379-0EA08F777350}">
      <text>
        <r>
          <rPr>
            <b/>
            <sz val="9"/>
            <color indexed="81"/>
            <rFont val="ＭＳ Ｐ明朝"/>
            <family val="1"/>
            <charset val="128"/>
          </rPr>
          <t>「業務部門」は11から18番台、「産業部門」は31から49番台から選択してください。</t>
        </r>
      </text>
    </comment>
    <comment ref="AH171" authorId="0" shapeId="0" xr:uid="{B1063629-481F-4DDD-8119-EB7E37887267}">
      <text>
        <r>
          <rPr>
            <b/>
            <sz val="9"/>
            <color indexed="81"/>
            <rFont val="ＭＳ Ｐ明朝"/>
            <family val="1"/>
            <charset val="128"/>
          </rPr>
          <t>半角数字で入力してください。</t>
        </r>
      </text>
    </comment>
    <comment ref="L172" authorId="0" shapeId="0" xr:uid="{7EB56A77-3483-4B1E-B889-B7CC02C1E79C}">
      <text>
        <r>
          <rPr>
            <b/>
            <sz val="9"/>
            <color indexed="81"/>
            <rFont val="ＭＳ Ｐ明朝"/>
            <family val="1"/>
            <charset val="128"/>
          </rPr>
          <t>「業務部門」は11から18番台、「産業部門」は31から49番台から選択してください。</t>
        </r>
      </text>
    </comment>
    <comment ref="AH172" authorId="0" shapeId="0" xr:uid="{60AE4C94-B4F5-48D4-A6F1-B7012E46D39A}">
      <text>
        <r>
          <rPr>
            <b/>
            <sz val="9"/>
            <color indexed="81"/>
            <rFont val="ＭＳ Ｐ明朝"/>
            <family val="1"/>
            <charset val="128"/>
          </rPr>
          <t>半角数字で入力してください。</t>
        </r>
      </text>
    </comment>
    <comment ref="L173" authorId="0" shapeId="0" xr:uid="{09246C91-D072-4943-BDB2-65E259F1EAE4}">
      <text>
        <r>
          <rPr>
            <b/>
            <sz val="9"/>
            <color indexed="81"/>
            <rFont val="ＭＳ Ｐ明朝"/>
            <family val="1"/>
            <charset val="128"/>
          </rPr>
          <t>「業務部門」は11から18番台、「産業部門」は31から49番台から選択してください。</t>
        </r>
      </text>
    </comment>
    <comment ref="AH173" authorId="0" shapeId="0" xr:uid="{930533DE-A709-4634-81ED-CA546703530F}">
      <text>
        <r>
          <rPr>
            <b/>
            <sz val="9"/>
            <color indexed="81"/>
            <rFont val="ＭＳ Ｐ明朝"/>
            <family val="1"/>
            <charset val="128"/>
          </rPr>
          <t>半角数字で入力してください。</t>
        </r>
      </text>
    </comment>
    <comment ref="L174" authorId="0" shapeId="0" xr:uid="{271FCAA2-C94F-45C5-9203-0A33D713D2C8}">
      <text>
        <r>
          <rPr>
            <b/>
            <sz val="9"/>
            <color indexed="81"/>
            <rFont val="ＭＳ Ｐ明朝"/>
            <family val="1"/>
            <charset val="128"/>
          </rPr>
          <t>「業務部門」は11から18番台、「産業部門」は31から49番台から選択してください。</t>
        </r>
      </text>
    </comment>
    <comment ref="AH174" authorId="0" shapeId="0" xr:uid="{36D82096-4ED0-4576-9621-9C3B3D931616}">
      <text>
        <r>
          <rPr>
            <b/>
            <sz val="9"/>
            <color indexed="81"/>
            <rFont val="ＭＳ Ｐ明朝"/>
            <family val="1"/>
            <charset val="128"/>
          </rPr>
          <t>半角数字で入力してください。</t>
        </r>
      </text>
    </comment>
    <comment ref="L175" authorId="0" shapeId="0" xr:uid="{F92B95D7-058C-4726-A97B-FB0685A76AB0}">
      <text>
        <r>
          <rPr>
            <b/>
            <sz val="9"/>
            <color indexed="81"/>
            <rFont val="ＭＳ Ｐ明朝"/>
            <family val="1"/>
            <charset val="128"/>
          </rPr>
          <t>「業務部門」は11から18番台、「産業部門」は31から49番台から選択してください。</t>
        </r>
      </text>
    </comment>
    <comment ref="AH175" authorId="0" shapeId="0" xr:uid="{56F293C2-CA4A-4BB4-A19A-357B74A70AC5}">
      <text>
        <r>
          <rPr>
            <b/>
            <sz val="9"/>
            <color indexed="81"/>
            <rFont val="ＭＳ Ｐ明朝"/>
            <family val="1"/>
            <charset val="128"/>
          </rPr>
          <t>半角数字で入力してください。</t>
        </r>
      </text>
    </comment>
    <comment ref="L176" authorId="0" shapeId="0" xr:uid="{F664B8A0-2C6A-48E5-AB21-7690A2AE7D61}">
      <text>
        <r>
          <rPr>
            <b/>
            <sz val="9"/>
            <color indexed="81"/>
            <rFont val="ＭＳ Ｐ明朝"/>
            <family val="1"/>
            <charset val="128"/>
          </rPr>
          <t>「業務部門」は11から18番台、「産業部門」は31から49番台から選択してください。</t>
        </r>
      </text>
    </comment>
    <comment ref="AH176" authorId="0" shapeId="0" xr:uid="{DD868517-ABE6-4128-A2FB-C655DA79590C}">
      <text>
        <r>
          <rPr>
            <b/>
            <sz val="9"/>
            <color indexed="81"/>
            <rFont val="ＭＳ Ｐ明朝"/>
            <family val="1"/>
            <charset val="128"/>
          </rPr>
          <t>半角数字で入力してください。</t>
        </r>
      </text>
    </comment>
    <comment ref="L177" authorId="0" shapeId="0" xr:uid="{00808FB6-34CE-4949-8825-9BD2253E1025}">
      <text>
        <r>
          <rPr>
            <b/>
            <sz val="9"/>
            <color indexed="81"/>
            <rFont val="ＭＳ Ｐ明朝"/>
            <family val="1"/>
            <charset val="128"/>
          </rPr>
          <t>「業務部門」は11から18番台、「産業部門」は31から49番台から選択してください。</t>
        </r>
      </text>
    </comment>
    <comment ref="AH177" authorId="0" shapeId="0" xr:uid="{0D9E292D-5B29-4463-A881-AF24EF9D2526}">
      <text>
        <r>
          <rPr>
            <b/>
            <sz val="9"/>
            <color indexed="81"/>
            <rFont val="ＭＳ Ｐ明朝"/>
            <family val="1"/>
            <charset val="128"/>
          </rPr>
          <t>半角数字で入力してください。</t>
        </r>
      </text>
    </comment>
    <comment ref="L178" authorId="0" shapeId="0" xr:uid="{00B9B392-A512-42E3-863F-D4508F51DD26}">
      <text>
        <r>
          <rPr>
            <b/>
            <sz val="9"/>
            <color indexed="81"/>
            <rFont val="ＭＳ Ｐ明朝"/>
            <family val="1"/>
            <charset val="128"/>
          </rPr>
          <t>「業務部門」は11から18番台、「産業部門」は31から49番台から選択してください。</t>
        </r>
      </text>
    </comment>
    <comment ref="AH178" authorId="0" shapeId="0" xr:uid="{7A252654-3E25-4A72-BC94-6696CEBBA4C4}">
      <text>
        <r>
          <rPr>
            <b/>
            <sz val="9"/>
            <color indexed="81"/>
            <rFont val="ＭＳ Ｐ明朝"/>
            <family val="1"/>
            <charset val="128"/>
          </rPr>
          <t>半角数字で入力してください。</t>
        </r>
      </text>
    </comment>
    <comment ref="L179" authorId="0" shapeId="0" xr:uid="{0821E3E7-36BD-42CC-B11B-42B412CD574A}">
      <text>
        <r>
          <rPr>
            <b/>
            <sz val="9"/>
            <color indexed="81"/>
            <rFont val="ＭＳ Ｐ明朝"/>
            <family val="1"/>
            <charset val="128"/>
          </rPr>
          <t>「業務部門」は11から18番台、「産業部門」は31から49番台から選択してください。</t>
        </r>
      </text>
    </comment>
    <comment ref="AH179" authorId="0" shapeId="0" xr:uid="{A416A2C3-041A-4502-8565-D8BD28039337}">
      <text>
        <r>
          <rPr>
            <b/>
            <sz val="9"/>
            <color indexed="81"/>
            <rFont val="ＭＳ Ｐ明朝"/>
            <family val="1"/>
            <charset val="128"/>
          </rPr>
          <t>半角数字で入力してください。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2066F01D-22DC-488E-9057-C65C84B9F030}">
      <text>
        <r>
          <rPr>
            <b/>
            <sz val="9"/>
            <color indexed="81"/>
            <rFont val="ＭＳ Ｐ明朝"/>
            <family val="1"/>
            <charset val="128"/>
          </rPr>
          <t>事業所番号は半角数字６桁で入力してください。</t>
        </r>
      </text>
    </comment>
    <comment ref="E10" authorId="0" shapeId="0" xr:uid="{4FC0BB68-704C-45FB-A3AA-85303E9EE413}">
      <text>
        <r>
          <rPr>
            <b/>
            <sz val="9"/>
            <color indexed="81"/>
            <rFont val="ＭＳ Ｐ明朝"/>
            <family val="1"/>
            <charset val="128"/>
          </rPr>
          <t>事業所の種別を選択してください。</t>
        </r>
      </text>
    </comment>
    <comment ref="S14" authorId="0" shapeId="0" xr:uid="{663C5F58-21EA-4F81-9922-6EA34809F402}">
      <text>
        <r>
          <rPr>
            <b/>
            <sz val="9"/>
            <color indexed="81"/>
            <rFont val="MS P ゴシック"/>
            <family val="3"/>
            <charset val="128"/>
          </rPr>
          <t>「埼玉県」は入力しないでください。</t>
        </r>
      </text>
    </comment>
    <comment ref="O16" authorId="0" shapeId="0" xr:uid="{B0538545-2BD0-4FCA-B007-D174B8A1093A}">
      <text>
        <r>
          <rPr>
            <b/>
            <sz val="9"/>
            <color indexed="81"/>
            <rFont val="ＭＳ Ｐ明朝"/>
            <family val="1"/>
            <charset val="128"/>
          </rPr>
          <t>産業分類を選択してください。</t>
        </r>
      </text>
    </comment>
    <comment ref="Q42" authorId="0" shapeId="0" xr:uid="{AD20B3DB-A11A-47AF-BDDA-CD30707DE631}">
      <text>
        <r>
          <rPr>
            <b/>
            <sz val="9"/>
            <color indexed="81"/>
            <rFont val="ＭＳ Ｐ明朝"/>
            <family val="1"/>
            <charset val="128"/>
          </rPr>
          <t>算定資料の「事業所概要_算定体制」シートの使用量(G15セル)を入力してください。</t>
        </r>
      </text>
    </comment>
    <comment ref="U42" authorId="0" shapeId="0" xr:uid="{BFDD7DBE-A701-4AEC-8E60-45586584F7AB}">
      <text>
        <r>
          <rPr>
            <b/>
            <sz val="9"/>
            <color indexed="81"/>
            <rFont val="ＭＳ Ｐ明朝"/>
            <family val="1"/>
            <charset val="128"/>
          </rPr>
          <t>算定資料の「事業所概要_算定体制」シートの使用量(G15セル)を入力してください。</t>
        </r>
      </text>
    </comment>
    <comment ref="Y42" authorId="0" shapeId="0" xr:uid="{057C7E0D-76F0-4BD8-B7DE-EA0B15B81996}">
      <text>
        <r>
          <rPr>
            <b/>
            <sz val="9"/>
            <color indexed="81"/>
            <rFont val="ＭＳ Ｐ明朝"/>
            <family val="1"/>
            <charset val="128"/>
          </rPr>
          <t>算定資料の「事業所概要_算定体制」シートの使用量(G15セル)を入力してください。</t>
        </r>
      </text>
    </comment>
    <comment ref="AC42" authorId="0" shapeId="0" xr:uid="{E4973E6F-230D-45CE-A741-7B806B0C988A}">
      <text>
        <r>
          <rPr>
            <b/>
            <sz val="9"/>
            <color indexed="81"/>
            <rFont val="ＭＳ Ｐ明朝"/>
            <family val="1"/>
            <charset val="128"/>
          </rPr>
          <t>算定資料の「事業所概要_算定体制」シートの使用量(G15セル)を入力してください。</t>
        </r>
      </text>
    </comment>
    <comment ref="AG42" authorId="0" shapeId="0" xr:uid="{6F7377B6-B278-402B-9909-612D0386EF39}">
      <text>
        <r>
          <rPr>
            <b/>
            <sz val="9"/>
            <color indexed="81"/>
            <rFont val="ＭＳ Ｐ明朝"/>
            <family val="1"/>
            <charset val="128"/>
          </rPr>
          <t>算定資料の「事業所概要_算定体制」シートの使用量(G15セル)を入力してください。</t>
        </r>
      </text>
    </comment>
    <comment ref="Q43" authorId="0" shapeId="0" xr:uid="{26EF736D-F5FD-490F-8FBF-2FEC907A361E}">
      <text>
        <r>
          <rPr>
            <b/>
            <sz val="9"/>
            <color indexed="81"/>
            <rFont val="ＭＳ Ｐ明朝"/>
            <family val="1"/>
            <charset val="128"/>
          </rPr>
          <t>算定資料の「事業所概要_算定体制」シートの使用量(G16セル)を入力してください。</t>
        </r>
      </text>
    </comment>
    <comment ref="U43" authorId="0" shapeId="0" xr:uid="{18B8CA8C-6CCE-44F8-92AA-FD07A359D390}">
      <text>
        <r>
          <rPr>
            <b/>
            <sz val="9"/>
            <color indexed="81"/>
            <rFont val="ＭＳ Ｐ明朝"/>
            <family val="1"/>
            <charset val="128"/>
          </rPr>
          <t>算定資料の「事業所概要_算定体制」シートの使用量(G16セル)を入力してください。</t>
        </r>
      </text>
    </comment>
    <comment ref="Y43" authorId="0" shapeId="0" xr:uid="{A42541C3-052C-4422-9499-BE3ECD9EF4F1}">
      <text>
        <r>
          <rPr>
            <b/>
            <sz val="9"/>
            <color indexed="81"/>
            <rFont val="ＭＳ Ｐ明朝"/>
            <family val="1"/>
            <charset val="128"/>
          </rPr>
          <t>算定資料の「事業所概要_算定体制」シートの使用量(G16セル)を入力してください。</t>
        </r>
      </text>
    </comment>
    <comment ref="AC43" authorId="0" shapeId="0" xr:uid="{BC221D00-9A1E-4903-A475-F2B2D9CB864B}">
      <text>
        <r>
          <rPr>
            <b/>
            <sz val="9"/>
            <color indexed="81"/>
            <rFont val="ＭＳ Ｐ明朝"/>
            <family val="1"/>
            <charset val="128"/>
          </rPr>
          <t>算定資料の「事業所概要_算定体制」シートの使用量(G16セル)を入力してください。</t>
        </r>
      </text>
    </comment>
    <comment ref="AG43" authorId="0" shapeId="0" xr:uid="{BAF95633-0992-48F7-BD8D-2663299DB6A7}">
      <text>
        <r>
          <rPr>
            <b/>
            <sz val="9"/>
            <color indexed="81"/>
            <rFont val="ＭＳ Ｐ明朝"/>
            <family val="1"/>
            <charset val="128"/>
          </rPr>
          <t>算定資料の「事業所概要_算定体制」シートの使用量(G16セル)を入力してください。</t>
        </r>
      </text>
    </comment>
    <comment ref="Q50" authorId="0" shapeId="0" xr:uid="{29ED0A99-A3A4-4829-86C3-3C41EF282273}">
      <text>
        <r>
          <rPr>
            <b/>
            <sz val="9"/>
            <color indexed="81"/>
            <rFont val="ＭＳ Ｐ明朝"/>
            <family val="1"/>
            <charset val="128"/>
          </rPr>
          <t>算定資料の「事業所概要_算定体制」シートの排出量(G17セル)を入力してください。</t>
        </r>
      </text>
    </comment>
    <comment ref="U50" authorId="0" shapeId="0" xr:uid="{18F15E2F-0AEA-4B9B-95F3-373C02C9780A}">
      <text>
        <r>
          <rPr>
            <b/>
            <sz val="9"/>
            <color indexed="81"/>
            <rFont val="ＭＳ Ｐ明朝"/>
            <family val="1"/>
            <charset val="128"/>
          </rPr>
          <t>算定資料の「事業所概要_算定体制」シートの排出量(G17セル)を入力してください。</t>
        </r>
      </text>
    </comment>
    <comment ref="Y50" authorId="0" shapeId="0" xr:uid="{3C9CBD9E-D7CA-4B4F-8517-18000425920C}">
      <text>
        <r>
          <rPr>
            <b/>
            <sz val="9"/>
            <color indexed="81"/>
            <rFont val="ＭＳ Ｐ明朝"/>
            <family val="1"/>
            <charset val="128"/>
          </rPr>
          <t>算定資料の「事業所概要_算定体制」シートの排出量(G17セル)を入力してください。</t>
        </r>
      </text>
    </comment>
    <comment ref="AC50" authorId="0" shapeId="0" xr:uid="{8AD37E64-C858-498A-BA34-98BB2AE7A6F1}">
      <text>
        <r>
          <rPr>
            <b/>
            <sz val="9"/>
            <color indexed="81"/>
            <rFont val="ＭＳ Ｐ明朝"/>
            <family val="1"/>
            <charset val="128"/>
          </rPr>
          <t>算定資料の「事業所概要_算定体制」シートの排出量(G17セル)を入力してください。</t>
        </r>
      </text>
    </comment>
    <comment ref="AG50" authorId="0" shapeId="0" xr:uid="{70468F97-117C-4DDA-B7B5-783413036843}">
      <text>
        <r>
          <rPr>
            <b/>
            <sz val="9"/>
            <color indexed="81"/>
            <rFont val="ＭＳ Ｐ明朝"/>
            <family val="1"/>
            <charset val="128"/>
          </rPr>
          <t>算定資料の「事業所概要_算定体制」シートの排出量(G17セル)を入力してください。</t>
        </r>
      </text>
    </comment>
    <comment ref="Q52" authorId="0" shapeId="0" xr:uid="{2A10501A-6F15-41AB-953C-47458C3F27EF}">
      <text>
        <r>
          <rPr>
            <b/>
            <sz val="9"/>
            <color indexed="81"/>
            <rFont val="ＭＳ Ｐ明朝"/>
            <family val="1"/>
            <charset val="128"/>
          </rPr>
          <t>算定資料の「その他ガス」シートK列の各排出量を入力してください。</t>
        </r>
      </text>
    </comment>
    <comment ref="U52" authorId="0" shapeId="0" xr:uid="{6214A470-E37C-4131-A335-D7B3641515B2}">
      <text>
        <r>
          <rPr>
            <b/>
            <sz val="9"/>
            <color indexed="81"/>
            <rFont val="ＭＳ Ｐ明朝"/>
            <family val="1"/>
            <charset val="128"/>
          </rPr>
          <t>算定資料の「その他ガス」シートK列の各排出量を入力してください。</t>
        </r>
      </text>
    </comment>
    <comment ref="Y52" authorId="0" shapeId="0" xr:uid="{73C41C5C-1783-4E5E-A5B2-EA5DCF562B66}">
      <text>
        <r>
          <rPr>
            <b/>
            <sz val="9"/>
            <color indexed="81"/>
            <rFont val="ＭＳ Ｐ明朝"/>
            <family val="1"/>
            <charset val="128"/>
          </rPr>
          <t>算定資料の「その他ガス」シートK列の各排出量を入力してください。</t>
        </r>
      </text>
    </comment>
    <comment ref="AC52" authorId="0" shapeId="0" xr:uid="{B01991DC-B3F0-4163-8020-E2DC712CC9D9}">
      <text>
        <r>
          <rPr>
            <b/>
            <sz val="9"/>
            <color indexed="81"/>
            <rFont val="ＭＳ Ｐ明朝"/>
            <family val="1"/>
            <charset val="128"/>
          </rPr>
          <t>算定資料の「その他ガス」シートK列の各排出量を入力してください。</t>
        </r>
      </text>
    </comment>
    <comment ref="AG52" authorId="0" shapeId="0" xr:uid="{B5FB0B42-39ED-4A9C-8954-374CF96D8ED6}">
      <text>
        <r>
          <rPr>
            <b/>
            <sz val="9"/>
            <color indexed="81"/>
            <rFont val="ＭＳ Ｐ明朝"/>
            <family val="1"/>
            <charset val="128"/>
          </rPr>
          <t>算定資料の「その他ガス」シートK列の各排出量を入力してください。</t>
        </r>
      </text>
    </comment>
    <comment ref="Q53" authorId="0" shapeId="0" xr:uid="{26BDE59C-654D-4112-BFFD-1D7419595D08}">
      <text>
        <r>
          <rPr>
            <b/>
            <sz val="9"/>
            <color indexed="81"/>
            <rFont val="ＭＳ Ｐ明朝"/>
            <family val="1"/>
            <charset val="128"/>
          </rPr>
          <t>算定資料の「その他ガス」シートK列の各排出量を入力してください。</t>
        </r>
      </text>
    </comment>
    <comment ref="U53" authorId="0" shapeId="0" xr:uid="{6AC8FEF8-6E39-4CCD-8FD9-4EE5739B5B95}">
      <text>
        <r>
          <rPr>
            <b/>
            <sz val="9"/>
            <color indexed="81"/>
            <rFont val="ＭＳ Ｐ明朝"/>
            <family val="1"/>
            <charset val="128"/>
          </rPr>
          <t>算定資料の「その他ガス」シートK列の各排出量を入力してください。</t>
        </r>
      </text>
    </comment>
    <comment ref="Y53" authorId="0" shapeId="0" xr:uid="{8294F1D3-9759-462B-97A0-03B8A1472688}">
      <text>
        <r>
          <rPr>
            <b/>
            <sz val="9"/>
            <color indexed="81"/>
            <rFont val="ＭＳ Ｐ明朝"/>
            <family val="1"/>
            <charset val="128"/>
          </rPr>
          <t>算定資料の「その他ガス」シートK列の各排出量を入力してください。</t>
        </r>
      </text>
    </comment>
    <comment ref="AC53" authorId="0" shapeId="0" xr:uid="{12D390D3-2E00-411F-8C42-E4CD39C18ABC}">
      <text>
        <r>
          <rPr>
            <b/>
            <sz val="9"/>
            <color indexed="81"/>
            <rFont val="ＭＳ Ｐ明朝"/>
            <family val="1"/>
            <charset val="128"/>
          </rPr>
          <t>算定資料の「その他ガス」シートK列の各排出量を入力してください。</t>
        </r>
      </text>
    </comment>
    <comment ref="AG53" authorId="0" shapeId="0" xr:uid="{7628B086-B0BB-4977-9BAA-55B6491CA7CA}">
      <text>
        <r>
          <rPr>
            <b/>
            <sz val="9"/>
            <color indexed="81"/>
            <rFont val="ＭＳ Ｐ明朝"/>
            <family val="1"/>
            <charset val="128"/>
          </rPr>
          <t>算定資料の「その他ガス」シートK列の各排出量を入力してください。</t>
        </r>
      </text>
    </comment>
    <comment ref="Q54" authorId="0" shapeId="0" xr:uid="{2DBAF767-4621-4F69-92CA-6964C270DC2B}">
      <text>
        <r>
          <rPr>
            <b/>
            <sz val="9"/>
            <color indexed="81"/>
            <rFont val="ＭＳ Ｐ明朝"/>
            <family val="1"/>
            <charset val="128"/>
          </rPr>
          <t>算定資料の「その他ガス」シートK列の各排出量を入力してください。</t>
        </r>
      </text>
    </comment>
    <comment ref="U54" authorId="0" shapeId="0" xr:uid="{CB77C4E5-E3DA-475F-9F6D-DA57ED7614BB}">
      <text>
        <r>
          <rPr>
            <b/>
            <sz val="9"/>
            <color indexed="81"/>
            <rFont val="ＭＳ Ｐ明朝"/>
            <family val="1"/>
            <charset val="128"/>
          </rPr>
          <t>算定資料の「その他ガス」シートK列の各排出量を入力してください。</t>
        </r>
      </text>
    </comment>
    <comment ref="Y54" authorId="0" shapeId="0" xr:uid="{70336C12-12A0-44CB-86DD-98EEDF88262D}">
      <text>
        <r>
          <rPr>
            <b/>
            <sz val="9"/>
            <color indexed="81"/>
            <rFont val="ＭＳ Ｐ明朝"/>
            <family val="1"/>
            <charset val="128"/>
          </rPr>
          <t>算定資料の「その他ガス」シートK列の各排出量を入力してください。</t>
        </r>
      </text>
    </comment>
    <comment ref="AC54" authorId="0" shapeId="0" xr:uid="{22F90FAF-295A-4C64-8B5A-D86D637CE0DB}">
      <text>
        <r>
          <rPr>
            <b/>
            <sz val="9"/>
            <color indexed="81"/>
            <rFont val="ＭＳ Ｐ明朝"/>
            <family val="1"/>
            <charset val="128"/>
          </rPr>
          <t>算定資料の「その他ガス」シートK列の各排出量を入力してください。</t>
        </r>
      </text>
    </comment>
    <comment ref="AG54" authorId="0" shapeId="0" xr:uid="{5037F2F4-8B73-4D0C-99FA-39F6AB2BABCA}">
      <text>
        <r>
          <rPr>
            <b/>
            <sz val="9"/>
            <color indexed="81"/>
            <rFont val="ＭＳ Ｐ明朝"/>
            <family val="1"/>
            <charset val="128"/>
          </rPr>
          <t>算定資料の「その他ガス」シートK列の各排出量を入力してください。</t>
        </r>
      </text>
    </comment>
    <comment ref="Q55" authorId="0" shapeId="0" xr:uid="{22F2ED0B-3F50-4301-940C-5A302438B847}">
      <text>
        <r>
          <rPr>
            <b/>
            <sz val="9"/>
            <color indexed="81"/>
            <rFont val="ＭＳ Ｐ明朝"/>
            <family val="1"/>
            <charset val="128"/>
          </rPr>
          <t>算定資料の「その他ガス」シートK列の各排出量を入力してください。</t>
        </r>
      </text>
    </comment>
    <comment ref="U55" authorId="0" shapeId="0" xr:uid="{7A5B4701-FD81-4EBF-978A-5CED44BDCA30}">
      <text>
        <r>
          <rPr>
            <b/>
            <sz val="9"/>
            <color indexed="81"/>
            <rFont val="ＭＳ Ｐ明朝"/>
            <family val="1"/>
            <charset val="128"/>
          </rPr>
          <t>算定資料の「その他ガス」シートK列の各排出量を入力してください。</t>
        </r>
      </text>
    </comment>
    <comment ref="Y55" authorId="0" shapeId="0" xr:uid="{9F55B3EE-3373-401D-A625-C53F26CB861B}">
      <text>
        <r>
          <rPr>
            <b/>
            <sz val="9"/>
            <color indexed="81"/>
            <rFont val="ＭＳ Ｐ明朝"/>
            <family val="1"/>
            <charset val="128"/>
          </rPr>
          <t>算定資料の「その他ガス」シートK列の各排出量を入力してください。</t>
        </r>
      </text>
    </comment>
    <comment ref="AC55" authorId="0" shapeId="0" xr:uid="{917A2E31-F29E-4783-BD80-539BBE41CEC6}">
      <text>
        <r>
          <rPr>
            <b/>
            <sz val="9"/>
            <color indexed="81"/>
            <rFont val="ＭＳ Ｐ明朝"/>
            <family val="1"/>
            <charset val="128"/>
          </rPr>
          <t>算定資料の「その他ガス」シートK列の各排出量を入力してください。</t>
        </r>
      </text>
    </comment>
    <comment ref="AG55" authorId="0" shapeId="0" xr:uid="{C952693B-199C-40F3-91F8-33AE3F10796D}">
      <text>
        <r>
          <rPr>
            <b/>
            <sz val="9"/>
            <color indexed="81"/>
            <rFont val="ＭＳ Ｐ明朝"/>
            <family val="1"/>
            <charset val="128"/>
          </rPr>
          <t>算定資料の「その他ガス」シートK列の各排出量を入力してください。</t>
        </r>
      </text>
    </comment>
    <comment ref="Q56" authorId="0" shapeId="0" xr:uid="{9B386472-74FA-4231-934A-5B2A8930731F}">
      <text>
        <r>
          <rPr>
            <b/>
            <sz val="9"/>
            <color indexed="81"/>
            <rFont val="ＭＳ Ｐ明朝"/>
            <family val="1"/>
            <charset val="128"/>
          </rPr>
          <t>算定資料の「その他ガス」シートK列の各排出量を入力してください。</t>
        </r>
      </text>
    </comment>
    <comment ref="U56" authorId="0" shapeId="0" xr:uid="{5376EA1C-95E1-456E-8E37-6B1C1EAD8A9B}">
      <text>
        <r>
          <rPr>
            <b/>
            <sz val="9"/>
            <color indexed="81"/>
            <rFont val="ＭＳ Ｐ明朝"/>
            <family val="1"/>
            <charset val="128"/>
          </rPr>
          <t>算定資料の「その他ガス」シートK列の各排出量を入力してください。</t>
        </r>
      </text>
    </comment>
    <comment ref="Y56" authorId="0" shapeId="0" xr:uid="{8C3FC7E7-A002-462F-BE82-D8FC71FEA66F}">
      <text>
        <r>
          <rPr>
            <b/>
            <sz val="9"/>
            <color indexed="81"/>
            <rFont val="ＭＳ Ｐ明朝"/>
            <family val="1"/>
            <charset val="128"/>
          </rPr>
          <t>算定資料の「その他ガス」シートK列の各排出量を入力してください。</t>
        </r>
      </text>
    </comment>
    <comment ref="AC56" authorId="0" shapeId="0" xr:uid="{6F964DFE-740D-4E5B-8C2B-1B13CA1BC9EC}">
      <text>
        <r>
          <rPr>
            <b/>
            <sz val="9"/>
            <color indexed="81"/>
            <rFont val="ＭＳ Ｐ明朝"/>
            <family val="1"/>
            <charset val="128"/>
          </rPr>
          <t>算定資料の「その他ガス」シートK列の各排出量を入力してください。</t>
        </r>
      </text>
    </comment>
    <comment ref="AG56" authorId="0" shapeId="0" xr:uid="{4DFCBDC2-2283-42A0-A255-6BAF89E7E28E}">
      <text>
        <r>
          <rPr>
            <b/>
            <sz val="9"/>
            <color indexed="81"/>
            <rFont val="ＭＳ Ｐ明朝"/>
            <family val="1"/>
            <charset val="128"/>
          </rPr>
          <t>算定資料の「その他ガス」シートK列の各排出量を入力してください。</t>
        </r>
      </text>
    </comment>
    <comment ref="Q57" authorId="0" shapeId="0" xr:uid="{AF3974F4-0B6D-45D2-B5ED-E94D7BAD50EB}">
      <text>
        <r>
          <rPr>
            <b/>
            <sz val="9"/>
            <color indexed="81"/>
            <rFont val="ＭＳ Ｐ明朝"/>
            <family val="1"/>
            <charset val="128"/>
          </rPr>
          <t>算定資料の「その他ガス」シートK列の各排出量を入力してください。</t>
        </r>
      </text>
    </comment>
    <comment ref="U57" authorId="0" shapeId="0" xr:uid="{3BEAAD72-6F87-4AF4-8DA3-932FEAC16D03}">
      <text>
        <r>
          <rPr>
            <b/>
            <sz val="9"/>
            <color indexed="81"/>
            <rFont val="ＭＳ Ｐ明朝"/>
            <family val="1"/>
            <charset val="128"/>
          </rPr>
          <t>算定資料の「その他ガス」シートK列の各排出量を入力してください。</t>
        </r>
      </text>
    </comment>
    <comment ref="Y57" authorId="0" shapeId="0" xr:uid="{AD9B7D71-B85B-4B6B-924D-B8089402301F}">
      <text>
        <r>
          <rPr>
            <b/>
            <sz val="9"/>
            <color indexed="81"/>
            <rFont val="ＭＳ Ｐ明朝"/>
            <family val="1"/>
            <charset val="128"/>
          </rPr>
          <t>算定資料の「その他ガス」シートK列の各排出量を入力してください。</t>
        </r>
      </text>
    </comment>
    <comment ref="AC57" authorId="0" shapeId="0" xr:uid="{1D9E7F16-8A39-4DF9-B33C-6AF948DFBD09}">
      <text>
        <r>
          <rPr>
            <b/>
            <sz val="9"/>
            <color indexed="81"/>
            <rFont val="ＭＳ Ｐ明朝"/>
            <family val="1"/>
            <charset val="128"/>
          </rPr>
          <t>算定資料の「その他ガス」シートK列の各排出量を入力してください。</t>
        </r>
      </text>
    </comment>
    <comment ref="AG57" authorId="0" shapeId="0" xr:uid="{B660D0B7-965D-4177-B5D3-2CBC06EA396B}">
      <text>
        <r>
          <rPr>
            <b/>
            <sz val="9"/>
            <color indexed="81"/>
            <rFont val="ＭＳ Ｐ明朝"/>
            <family val="1"/>
            <charset val="128"/>
          </rPr>
          <t>算定資料の「その他ガス」シートK列の各排出量を入力してください。</t>
        </r>
      </text>
    </comment>
    <comment ref="Q58" authorId="0" shapeId="0" xr:uid="{254C0AAE-0B60-4AB1-A4DA-18F91991B8B1}">
      <text>
        <r>
          <rPr>
            <b/>
            <sz val="9"/>
            <color indexed="81"/>
            <rFont val="ＭＳ Ｐ明朝"/>
            <family val="1"/>
            <charset val="128"/>
          </rPr>
          <t>算定資料の「その他ガス」シートK列の各排出量を入力してください。</t>
        </r>
      </text>
    </comment>
    <comment ref="U58" authorId="0" shapeId="0" xr:uid="{E614514E-8A1D-4355-92EE-BC0D7D9F55C9}">
      <text>
        <r>
          <rPr>
            <b/>
            <sz val="9"/>
            <color indexed="81"/>
            <rFont val="ＭＳ Ｐ明朝"/>
            <family val="1"/>
            <charset val="128"/>
          </rPr>
          <t>算定資料の「その他ガス」シートK列の各排出量を入力してください。</t>
        </r>
      </text>
    </comment>
    <comment ref="Y58" authorId="0" shapeId="0" xr:uid="{450752CF-D28B-4BC3-A6D2-E291656BB394}">
      <text>
        <r>
          <rPr>
            <b/>
            <sz val="9"/>
            <color indexed="81"/>
            <rFont val="ＭＳ Ｐ明朝"/>
            <family val="1"/>
            <charset val="128"/>
          </rPr>
          <t>算定資料の「その他ガス」シートK列の各排出量を入力してください。</t>
        </r>
      </text>
    </comment>
    <comment ref="AC58" authorId="0" shapeId="0" xr:uid="{86FF60E4-9CD7-46F2-86DA-87B24229F019}">
      <text>
        <r>
          <rPr>
            <b/>
            <sz val="9"/>
            <color indexed="81"/>
            <rFont val="ＭＳ Ｐ明朝"/>
            <family val="1"/>
            <charset val="128"/>
          </rPr>
          <t>算定資料の「その他ガス」シートK列の各排出量を入力してください。</t>
        </r>
      </text>
    </comment>
    <comment ref="AG58" authorId="0" shapeId="0" xr:uid="{908AAB1D-0DE7-4AE8-9A53-1EE584DCBB0E}">
      <text>
        <r>
          <rPr>
            <b/>
            <sz val="9"/>
            <color indexed="81"/>
            <rFont val="ＭＳ Ｐ明朝"/>
            <family val="1"/>
            <charset val="128"/>
          </rPr>
          <t>算定資料の「その他ガス」シートK列の各排出量を入力してください。</t>
        </r>
      </text>
    </comment>
    <comment ref="D69" authorId="0" shapeId="0" xr:uid="{379C86CA-65D8-4E45-B503-B9D744B01784}">
      <text>
        <r>
          <rPr>
            <b/>
            <sz val="9"/>
            <color indexed="81"/>
            <rFont val="ＭＳ Ｐ明朝"/>
            <family val="1"/>
            <charset val="128"/>
          </rPr>
          <t>CO2排出量に影響を及ぼす指標を設定してください。</t>
        </r>
      </text>
    </comment>
    <comment ref="M69" authorId="0" shapeId="0" xr:uid="{7CDA15AD-4F37-4118-9A2A-FEBA683C299D}">
      <text>
        <r>
          <rPr>
            <b/>
            <sz val="9"/>
            <color indexed="81"/>
            <rFont val="ＭＳ Ｐ明朝"/>
            <family val="1"/>
            <charset val="128"/>
          </rPr>
          <t>左の指標の単位を入力してください。</t>
        </r>
      </text>
    </comment>
    <comment ref="P124" authorId="0" shapeId="0" xr:uid="{0969FC08-78CB-4950-AB79-669B59EE9DBF}">
      <text>
        <r>
          <rPr>
            <b/>
            <sz val="9"/>
            <color indexed="81"/>
            <rFont val="ＭＳ Ｐ明朝"/>
            <family val="1"/>
            <charset val="128"/>
          </rPr>
          <t>第４計画期間開始時の基準排出量を入力してください。</t>
        </r>
      </text>
    </comment>
    <comment ref="L129" authorId="0" shapeId="0" xr:uid="{A6C853C3-013D-4B4E-B82B-2FCDFF0019B7}">
      <text>
        <r>
          <rPr>
            <b/>
            <sz val="9"/>
            <color indexed="81"/>
            <rFont val="MS P ゴシック"/>
            <family val="3"/>
            <charset val="128"/>
          </rPr>
          <t>半角数字で入力してください。</t>
        </r>
      </text>
    </comment>
    <comment ref="L130" authorId="0" shapeId="0" xr:uid="{EB6A4A28-8C77-468F-96D1-EAD937F17D9C}">
      <text>
        <r>
          <rPr>
            <b/>
            <sz val="9"/>
            <color indexed="81"/>
            <rFont val="MS P ゴシック"/>
            <family val="3"/>
            <charset val="128"/>
          </rPr>
          <t>半角数字で入力してください。</t>
        </r>
      </text>
    </comment>
    <comment ref="L131" authorId="0" shapeId="0" xr:uid="{5F799E23-5BC4-41A9-A441-A55D049223A6}">
      <text>
        <r>
          <rPr>
            <b/>
            <sz val="9"/>
            <color indexed="81"/>
            <rFont val="MS P ゴシック"/>
            <family val="3"/>
            <charset val="128"/>
          </rPr>
          <t>半角数字で入力してください。</t>
        </r>
      </text>
    </comment>
    <comment ref="L132" authorId="0" shapeId="0" xr:uid="{E5403D44-4DC1-4E12-88D7-2CA3BB7EB6CE}">
      <text>
        <r>
          <rPr>
            <b/>
            <sz val="9"/>
            <color indexed="81"/>
            <rFont val="MS P ゴシック"/>
            <family val="3"/>
            <charset val="128"/>
          </rPr>
          <t>半角数字で入力してください。</t>
        </r>
      </text>
    </comment>
    <comment ref="L133" authorId="0" shapeId="0" xr:uid="{68717947-3016-41FE-B3B9-35E2774E210F}">
      <text>
        <r>
          <rPr>
            <b/>
            <sz val="9"/>
            <color indexed="81"/>
            <rFont val="MS P ゴシック"/>
            <family val="3"/>
            <charset val="128"/>
          </rPr>
          <t>半角数字で入力してください。</t>
        </r>
      </text>
    </comment>
    <comment ref="L165" authorId="0" shapeId="0" xr:uid="{18E841D7-B277-4E98-BCF5-B1A98C977BB6}">
      <text>
        <r>
          <rPr>
            <b/>
            <sz val="9"/>
            <color indexed="81"/>
            <rFont val="ＭＳ Ｐ明朝"/>
            <family val="1"/>
            <charset val="128"/>
          </rPr>
          <t>「業務部門」は11から18番台、「産業部門」は31から49番台から選択してください。</t>
        </r>
      </text>
    </comment>
    <comment ref="AH165" authorId="0" shapeId="0" xr:uid="{375602BD-17A5-4601-8DD0-A0B769590EEF}">
      <text>
        <r>
          <rPr>
            <b/>
            <sz val="9"/>
            <color indexed="81"/>
            <rFont val="ＭＳ Ｐ明朝"/>
            <family val="1"/>
            <charset val="128"/>
          </rPr>
          <t>半角数字で入力してください。</t>
        </r>
      </text>
    </comment>
    <comment ref="L166" authorId="0" shapeId="0" xr:uid="{0820AC1D-3211-4450-9A2F-ABC11E314019}">
      <text>
        <r>
          <rPr>
            <b/>
            <sz val="9"/>
            <color indexed="81"/>
            <rFont val="ＭＳ Ｐ明朝"/>
            <family val="1"/>
            <charset val="128"/>
          </rPr>
          <t>「業務部門」は11から18番台、「産業部門」は31から49番台から選択してください。</t>
        </r>
      </text>
    </comment>
    <comment ref="AH166" authorId="0" shapeId="0" xr:uid="{2E43B0BB-BB6E-42A0-B977-AD6A61F6D5DF}">
      <text>
        <r>
          <rPr>
            <b/>
            <sz val="9"/>
            <color indexed="81"/>
            <rFont val="ＭＳ Ｐ明朝"/>
            <family val="1"/>
            <charset val="128"/>
          </rPr>
          <t>半角数字で入力してください。</t>
        </r>
      </text>
    </comment>
    <comment ref="L167" authorId="0" shapeId="0" xr:uid="{AE876FBC-4142-4482-BBEB-7983D1BBD6FB}">
      <text>
        <r>
          <rPr>
            <b/>
            <sz val="9"/>
            <color indexed="81"/>
            <rFont val="ＭＳ Ｐ明朝"/>
            <family val="1"/>
            <charset val="128"/>
          </rPr>
          <t>「業務部門」は11から18番台、「産業部門」は31から49番台から選択してください。</t>
        </r>
      </text>
    </comment>
    <comment ref="AH167" authorId="0" shapeId="0" xr:uid="{E107B9C8-B88A-47B1-B001-81E2A39958AC}">
      <text>
        <r>
          <rPr>
            <b/>
            <sz val="9"/>
            <color indexed="81"/>
            <rFont val="ＭＳ Ｐ明朝"/>
            <family val="1"/>
            <charset val="128"/>
          </rPr>
          <t>半角数字で入力してください。</t>
        </r>
      </text>
    </comment>
    <comment ref="L168" authorId="0" shapeId="0" xr:uid="{6AEBD2D6-60D3-4C71-BBCE-10580CD63B01}">
      <text>
        <r>
          <rPr>
            <b/>
            <sz val="9"/>
            <color indexed="81"/>
            <rFont val="ＭＳ Ｐ明朝"/>
            <family val="1"/>
            <charset val="128"/>
          </rPr>
          <t>「業務部門」は11から18番台、「産業部門」は31から49番台から選択してください。</t>
        </r>
      </text>
    </comment>
    <comment ref="AH168" authorId="0" shapeId="0" xr:uid="{AB68E503-449E-4A52-9AE3-E54CD1386B69}">
      <text>
        <r>
          <rPr>
            <b/>
            <sz val="9"/>
            <color indexed="81"/>
            <rFont val="ＭＳ Ｐ明朝"/>
            <family val="1"/>
            <charset val="128"/>
          </rPr>
          <t>半角数字で入力してください。</t>
        </r>
      </text>
    </comment>
    <comment ref="L169" authorId="0" shapeId="0" xr:uid="{6C671C8E-0982-4AB1-A334-93C944C66A14}">
      <text>
        <r>
          <rPr>
            <b/>
            <sz val="9"/>
            <color indexed="81"/>
            <rFont val="ＭＳ Ｐ明朝"/>
            <family val="1"/>
            <charset val="128"/>
          </rPr>
          <t>「業務部門」は11から18番台、「産業部門」は31から49番台から選択してください。</t>
        </r>
      </text>
    </comment>
    <comment ref="AH169" authorId="0" shapeId="0" xr:uid="{97E0C167-23EB-4E27-A4E6-4171454FE23A}">
      <text>
        <r>
          <rPr>
            <b/>
            <sz val="9"/>
            <color indexed="81"/>
            <rFont val="ＭＳ Ｐ明朝"/>
            <family val="1"/>
            <charset val="128"/>
          </rPr>
          <t>半角数字で入力してください。</t>
        </r>
      </text>
    </comment>
    <comment ref="L170" authorId="0" shapeId="0" xr:uid="{AFE5EE69-9F13-4FFD-9B25-5E7E3CACD6BC}">
      <text>
        <r>
          <rPr>
            <b/>
            <sz val="9"/>
            <color indexed="81"/>
            <rFont val="ＭＳ Ｐ明朝"/>
            <family val="1"/>
            <charset val="128"/>
          </rPr>
          <t>「業務部門」は11から18番台、「産業部門」は31から49番台から選択してください。</t>
        </r>
      </text>
    </comment>
    <comment ref="AH170" authorId="0" shapeId="0" xr:uid="{B112EEC4-CF65-4726-A30B-8FF35482B4B2}">
      <text>
        <r>
          <rPr>
            <b/>
            <sz val="9"/>
            <color indexed="81"/>
            <rFont val="ＭＳ Ｐ明朝"/>
            <family val="1"/>
            <charset val="128"/>
          </rPr>
          <t>半角数字で入力してください。</t>
        </r>
      </text>
    </comment>
    <comment ref="L171" authorId="0" shapeId="0" xr:uid="{046806C3-AF50-49B9-BAA6-53233D2754C7}">
      <text>
        <r>
          <rPr>
            <b/>
            <sz val="9"/>
            <color indexed="81"/>
            <rFont val="ＭＳ Ｐ明朝"/>
            <family val="1"/>
            <charset val="128"/>
          </rPr>
          <t>「業務部門」は11から18番台、「産業部門」は31から49番台から選択してください。</t>
        </r>
      </text>
    </comment>
    <comment ref="AH171" authorId="0" shapeId="0" xr:uid="{30A0430B-0B7A-44EC-816E-21CF07708BAF}">
      <text>
        <r>
          <rPr>
            <b/>
            <sz val="9"/>
            <color indexed="81"/>
            <rFont val="ＭＳ Ｐ明朝"/>
            <family val="1"/>
            <charset val="128"/>
          </rPr>
          <t>半角数字で入力してください。</t>
        </r>
      </text>
    </comment>
    <comment ref="L172" authorId="0" shapeId="0" xr:uid="{33C3B5C0-7729-4252-987D-79B1315A85C6}">
      <text>
        <r>
          <rPr>
            <b/>
            <sz val="9"/>
            <color indexed="81"/>
            <rFont val="ＭＳ Ｐ明朝"/>
            <family val="1"/>
            <charset val="128"/>
          </rPr>
          <t>「業務部門」は11から18番台、「産業部門」は31から49番台から選択してください。</t>
        </r>
      </text>
    </comment>
    <comment ref="AH172" authorId="0" shapeId="0" xr:uid="{71DA2887-34C2-4438-B8C4-30005A12FF74}">
      <text>
        <r>
          <rPr>
            <b/>
            <sz val="9"/>
            <color indexed="81"/>
            <rFont val="ＭＳ Ｐ明朝"/>
            <family val="1"/>
            <charset val="128"/>
          </rPr>
          <t>半角数字で入力してください。</t>
        </r>
      </text>
    </comment>
    <comment ref="L173" authorId="0" shapeId="0" xr:uid="{9E70B492-4634-4AFE-A092-C50378D9CE08}">
      <text>
        <r>
          <rPr>
            <b/>
            <sz val="9"/>
            <color indexed="81"/>
            <rFont val="ＭＳ Ｐ明朝"/>
            <family val="1"/>
            <charset val="128"/>
          </rPr>
          <t>「業務部門」は11から18番台、「産業部門」は31から49番台から選択してください。</t>
        </r>
      </text>
    </comment>
    <comment ref="AH173" authorId="0" shapeId="0" xr:uid="{F219D7E1-AB2F-4B03-B58B-53B1FDB525F7}">
      <text>
        <r>
          <rPr>
            <b/>
            <sz val="9"/>
            <color indexed="81"/>
            <rFont val="ＭＳ Ｐ明朝"/>
            <family val="1"/>
            <charset val="128"/>
          </rPr>
          <t>半角数字で入力してください。</t>
        </r>
      </text>
    </comment>
    <comment ref="L174" authorId="0" shapeId="0" xr:uid="{0EE5F172-777E-4E04-9B12-253468034870}">
      <text>
        <r>
          <rPr>
            <b/>
            <sz val="9"/>
            <color indexed="81"/>
            <rFont val="ＭＳ Ｐ明朝"/>
            <family val="1"/>
            <charset val="128"/>
          </rPr>
          <t>「業務部門」は11から18番台、「産業部門」は31から49番台から選択してください。</t>
        </r>
      </text>
    </comment>
    <comment ref="AH174" authorId="0" shapeId="0" xr:uid="{0C0C7293-B3E8-4622-BD5C-B358D5A44C8A}">
      <text>
        <r>
          <rPr>
            <b/>
            <sz val="9"/>
            <color indexed="81"/>
            <rFont val="ＭＳ Ｐ明朝"/>
            <family val="1"/>
            <charset val="128"/>
          </rPr>
          <t>半角数字で入力してください。</t>
        </r>
      </text>
    </comment>
    <comment ref="L175" authorId="0" shapeId="0" xr:uid="{E3C323E5-00C9-4616-9713-58CC2E76B3B5}">
      <text>
        <r>
          <rPr>
            <b/>
            <sz val="9"/>
            <color indexed="81"/>
            <rFont val="ＭＳ Ｐ明朝"/>
            <family val="1"/>
            <charset val="128"/>
          </rPr>
          <t>「業務部門」は11から18番台、「産業部門」は31から49番台から選択してください。</t>
        </r>
      </text>
    </comment>
    <comment ref="AH175" authorId="0" shapeId="0" xr:uid="{7BBF8EB5-9619-4E82-82B4-DDC57D4B9A76}">
      <text>
        <r>
          <rPr>
            <b/>
            <sz val="9"/>
            <color indexed="81"/>
            <rFont val="ＭＳ Ｐ明朝"/>
            <family val="1"/>
            <charset val="128"/>
          </rPr>
          <t>半角数字で入力してください。</t>
        </r>
      </text>
    </comment>
    <comment ref="L176" authorId="0" shapeId="0" xr:uid="{D551FA15-13E9-4C17-815A-96DEFE0EABDB}">
      <text>
        <r>
          <rPr>
            <b/>
            <sz val="9"/>
            <color indexed="81"/>
            <rFont val="ＭＳ Ｐ明朝"/>
            <family val="1"/>
            <charset val="128"/>
          </rPr>
          <t>「業務部門」は11から18番台、「産業部門」は31から49番台から選択してください。</t>
        </r>
      </text>
    </comment>
    <comment ref="AH176" authorId="0" shapeId="0" xr:uid="{6B8DA5C4-F600-496F-9FE6-AA1B1D4ABCF6}">
      <text>
        <r>
          <rPr>
            <b/>
            <sz val="9"/>
            <color indexed="81"/>
            <rFont val="ＭＳ Ｐ明朝"/>
            <family val="1"/>
            <charset val="128"/>
          </rPr>
          <t>半角数字で入力してください。</t>
        </r>
      </text>
    </comment>
    <comment ref="L177" authorId="0" shapeId="0" xr:uid="{B46ABD5E-1EEC-4912-B95A-8910B01754B2}">
      <text>
        <r>
          <rPr>
            <b/>
            <sz val="9"/>
            <color indexed="81"/>
            <rFont val="ＭＳ Ｐ明朝"/>
            <family val="1"/>
            <charset val="128"/>
          </rPr>
          <t>「業務部門」は11から18番台、「産業部門」は31から49番台から選択してください。</t>
        </r>
      </text>
    </comment>
    <comment ref="AH177" authorId="0" shapeId="0" xr:uid="{E5161F34-BEF5-48ED-BD2C-222B6EEB2DE6}">
      <text>
        <r>
          <rPr>
            <b/>
            <sz val="9"/>
            <color indexed="81"/>
            <rFont val="ＭＳ Ｐ明朝"/>
            <family val="1"/>
            <charset val="128"/>
          </rPr>
          <t>半角数字で入力してください。</t>
        </r>
      </text>
    </comment>
    <comment ref="L178" authorId="0" shapeId="0" xr:uid="{7AE37A5F-552B-430F-9835-FA9EA76F63DF}">
      <text>
        <r>
          <rPr>
            <b/>
            <sz val="9"/>
            <color indexed="81"/>
            <rFont val="ＭＳ Ｐ明朝"/>
            <family val="1"/>
            <charset val="128"/>
          </rPr>
          <t>「業務部門」は11から18番台、「産業部門」は31から49番台から選択してください。</t>
        </r>
      </text>
    </comment>
    <comment ref="AH178" authorId="0" shapeId="0" xr:uid="{6E5CAD98-8CB7-4A88-AAAA-8D66F8640003}">
      <text>
        <r>
          <rPr>
            <b/>
            <sz val="9"/>
            <color indexed="81"/>
            <rFont val="ＭＳ Ｐ明朝"/>
            <family val="1"/>
            <charset val="128"/>
          </rPr>
          <t>半角数字で入力してください。</t>
        </r>
      </text>
    </comment>
    <comment ref="L179" authorId="0" shapeId="0" xr:uid="{7AE92F1E-4D9E-4D7D-9EB0-CBEBFC57C340}">
      <text>
        <r>
          <rPr>
            <b/>
            <sz val="9"/>
            <color indexed="81"/>
            <rFont val="ＭＳ Ｐ明朝"/>
            <family val="1"/>
            <charset val="128"/>
          </rPr>
          <t>「業務部門」は11から18番台、「産業部門」は31から49番台から選択してください。</t>
        </r>
      </text>
    </comment>
    <comment ref="AH179" authorId="0" shapeId="0" xr:uid="{907F3D67-BBFD-4373-927C-B5CB9BACC962}">
      <text>
        <r>
          <rPr>
            <b/>
            <sz val="9"/>
            <color indexed="81"/>
            <rFont val="ＭＳ Ｐ明朝"/>
            <family val="1"/>
            <charset val="128"/>
          </rPr>
          <t>半角数字で入力してください。</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E20E4CCE-BBCA-4750-BE55-186E9386CDE0}">
      <text>
        <r>
          <rPr>
            <b/>
            <sz val="9"/>
            <color indexed="81"/>
            <rFont val="ＭＳ Ｐ明朝"/>
            <family val="1"/>
            <charset val="128"/>
          </rPr>
          <t>事業所番号は半角数字６桁で入力してください。</t>
        </r>
      </text>
    </comment>
    <comment ref="E10" authorId="0" shapeId="0" xr:uid="{87B9D412-E2DE-4E4D-B1A7-8B0C29630925}">
      <text>
        <r>
          <rPr>
            <b/>
            <sz val="9"/>
            <color indexed="81"/>
            <rFont val="ＭＳ Ｐ明朝"/>
            <family val="1"/>
            <charset val="128"/>
          </rPr>
          <t>事業所の種別を選択してください。</t>
        </r>
      </text>
    </comment>
    <comment ref="S14" authorId="0" shapeId="0" xr:uid="{3491E253-1015-4D7B-9E5B-FFA1EB60DB6E}">
      <text>
        <r>
          <rPr>
            <b/>
            <sz val="9"/>
            <color indexed="81"/>
            <rFont val="MS P ゴシック"/>
            <family val="3"/>
            <charset val="128"/>
          </rPr>
          <t>「埼玉県」は入力しないでください。</t>
        </r>
      </text>
    </comment>
    <comment ref="O16" authorId="0" shapeId="0" xr:uid="{65BE5896-55BB-433B-A9ED-1CBFF5DE05D4}">
      <text>
        <r>
          <rPr>
            <b/>
            <sz val="9"/>
            <color indexed="81"/>
            <rFont val="ＭＳ Ｐ明朝"/>
            <family val="1"/>
            <charset val="128"/>
          </rPr>
          <t>産業分類を選択してください。</t>
        </r>
      </text>
    </comment>
    <comment ref="Q42" authorId="0" shapeId="0" xr:uid="{D5D7F2A1-8C86-4D4A-9589-BBBAF83B1439}">
      <text>
        <r>
          <rPr>
            <b/>
            <sz val="9"/>
            <color indexed="81"/>
            <rFont val="ＭＳ Ｐ明朝"/>
            <family val="1"/>
            <charset val="128"/>
          </rPr>
          <t>算定資料の「事業所概要_算定体制」シートの使用量(G15セル)を入力してください。</t>
        </r>
      </text>
    </comment>
    <comment ref="U42" authorId="0" shapeId="0" xr:uid="{8702D0B2-72F6-448C-BE01-021383D9814E}">
      <text>
        <r>
          <rPr>
            <b/>
            <sz val="9"/>
            <color indexed="81"/>
            <rFont val="ＭＳ Ｐ明朝"/>
            <family val="1"/>
            <charset val="128"/>
          </rPr>
          <t>算定資料の「事業所概要_算定体制」シートの使用量(G15セル)を入力してください。</t>
        </r>
      </text>
    </comment>
    <comment ref="Y42" authorId="0" shapeId="0" xr:uid="{2B7FECA8-1CF7-4DA5-A779-9A751C226836}">
      <text>
        <r>
          <rPr>
            <b/>
            <sz val="9"/>
            <color indexed="81"/>
            <rFont val="ＭＳ Ｐ明朝"/>
            <family val="1"/>
            <charset val="128"/>
          </rPr>
          <t>算定資料の「事業所概要_算定体制」シートの使用量(G15セル)を入力してください。</t>
        </r>
      </text>
    </comment>
    <comment ref="AC42" authorId="0" shapeId="0" xr:uid="{530C2F92-C84C-4FCC-8493-37AEF0D23D4C}">
      <text>
        <r>
          <rPr>
            <b/>
            <sz val="9"/>
            <color indexed="81"/>
            <rFont val="ＭＳ Ｐ明朝"/>
            <family val="1"/>
            <charset val="128"/>
          </rPr>
          <t>算定資料の「事業所概要_算定体制」シートの使用量(G15セル)を入力してください。</t>
        </r>
      </text>
    </comment>
    <comment ref="AG42" authorId="0" shapeId="0" xr:uid="{1CD08800-70D4-4C14-B275-246CD15BE66D}">
      <text>
        <r>
          <rPr>
            <b/>
            <sz val="9"/>
            <color indexed="81"/>
            <rFont val="ＭＳ Ｐ明朝"/>
            <family val="1"/>
            <charset val="128"/>
          </rPr>
          <t>算定資料の「事業所概要_算定体制」シートの使用量(G15セル)を入力してください。</t>
        </r>
      </text>
    </comment>
    <comment ref="Q43" authorId="0" shapeId="0" xr:uid="{B284B1DC-A624-4854-AB6E-939CEB2EEE94}">
      <text>
        <r>
          <rPr>
            <b/>
            <sz val="9"/>
            <color indexed="81"/>
            <rFont val="ＭＳ Ｐ明朝"/>
            <family val="1"/>
            <charset val="128"/>
          </rPr>
          <t>算定資料の「事業所概要_算定体制」シートの使用量(G16セル)を入力してください。</t>
        </r>
      </text>
    </comment>
    <comment ref="U43" authorId="0" shapeId="0" xr:uid="{EC930F57-2AF2-4E2F-9F98-21E57575775A}">
      <text>
        <r>
          <rPr>
            <b/>
            <sz val="9"/>
            <color indexed="81"/>
            <rFont val="ＭＳ Ｐ明朝"/>
            <family val="1"/>
            <charset val="128"/>
          </rPr>
          <t>算定資料の「事業所概要_算定体制」シートの使用量(G16セル)を入力してください。</t>
        </r>
      </text>
    </comment>
    <comment ref="Y43" authorId="0" shapeId="0" xr:uid="{DF533285-C5FA-4F13-8C72-BCD2C362F57F}">
      <text>
        <r>
          <rPr>
            <b/>
            <sz val="9"/>
            <color indexed="81"/>
            <rFont val="ＭＳ Ｐ明朝"/>
            <family val="1"/>
            <charset val="128"/>
          </rPr>
          <t>算定資料の「事業所概要_算定体制」シートの使用量(G16セル)を入力してください。</t>
        </r>
      </text>
    </comment>
    <comment ref="AC43" authorId="0" shapeId="0" xr:uid="{D5D99754-E04D-4A00-9850-64867BFFB1CC}">
      <text>
        <r>
          <rPr>
            <b/>
            <sz val="9"/>
            <color indexed="81"/>
            <rFont val="ＭＳ Ｐ明朝"/>
            <family val="1"/>
            <charset val="128"/>
          </rPr>
          <t>算定資料の「事業所概要_算定体制」シートの使用量(G16セル)を入力してください。</t>
        </r>
      </text>
    </comment>
    <comment ref="AG43" authorId="0" shapeId="0" xr:uid="{154A6EE4-74A1-44FD-82D7-AF5EFEB360FC}">
      <text>
        <r>
          <rPr>
            <b/>
            <sz val="9"/>
            <color indexed="81"/>
            <rFont val="ＭＳ Ｐ明朝"/>
            <family val="1"/>
            <charset val="128"/>
          </rPr>
          <t>算定資料の「事業所概要_算定体制」シートの使用量(G16セル)を入力してください。</t>
        </r>
      </text>
    </comment>
    <comment ref="Q50" authorId="0" shapeId="0" xr:uid="{550A3CF9-A7EC-4B99-914A-CF0F27F7DFBE}">
      <text>
        <r>
          <rPr>
            <b/>
            <sz val="9"/>
            <color indexed="81"/>
            <rFont val="ＭＳ Ｐ明朝"/>
            <family val="1"/>
            <charset val="128"/>
          </rPr>
          <t>算定資料の「事業所概要_算定体制」シートの排出量(G17セル)を入力してください。</t>
        </r>
      </text>
    </comment>
    <comment ref="U50" authorId="0" shapeId="0" xr:uid="{CD6D8ED9-4A11-4035-9A57-0631B609CB1F}">
      <text>
        <r>
          <rPr>
            <b/>
            <sz val="9"/>
            <color indexed="81"/>
            <rFont val="ＭＳ Ｐ明朝"/>
            <family val="1"/>
            <charset val="128"/>
          </rPr>
          <t>算定資料の「事業所概要_算定体制」シートの排出量(G17セル)を入力してください。</t>
        </r>
      </text>
    </comment>
    <comment ref="Y50" authorId="0" shapeId="0" xr:uid="{810A4478-D1EC-4B6E-8C8E-1C66F62905C1}">
      <text>
        <r>
          <rPr>
            <b/>
            <sz val="9"/>
            <color indexed="81"/>
            <rFont val="ＭＳ Ｐ明朝"/>
            <family val="1"/>
            <charset val="128"/>
          </rPr>
          <t>算定資料の「事業所概要_算定体制」シートの排出量(G17セル)を入力してください。</t>
        </r>
      </text>
    </comment>
    <comment ref="AC50" authorId="0" shapeId="0" xr:uid="{6D773A3A-D1A0-4A13-9366-F821CE2E4648}">
      <text>
        <r>
          <rPr>
            <b/>
            <sz val="9"/>
            <color indexed="81"/>
            <rFont val="ＭＳ Ｐ明朝"/>
            <family val="1"/>
            <charset val="128"/>
          </rPr>
          <t>算定資料の「事業所概要_算定体制」シートの排出量(G17セル)を入力してください。</t>
        </r>
      </text>
    </comment>
    <comment ref="AG50" authorId="0" shapeId="0" xr:uid="{39D9E53C-4C27-465E-A509-426719B250FE}">
      <text>
        <r>
          <rPr>
            <b/>
            <sz val="9"/>
            <color indexed="81"/>
            <rFont val="ＭＳ Ｐ明朝"/>
            <family val="1"/>
            <charset val="128"/>
          </rPr>
          <t>算定資料の「事業所概要_算定体制」シートの排出量(G17セル)を入力してください。</t>
        </r>
      </text>
    </comment>
    <comment ref="Q52" authorId="0" shapeId="0" xr:uid="{D2D84426-4E86-4AFC-9BF4-46425B7C1EFD}">
      <text>
        <r>
          <rPr>
            <b/>
            <sz val="9"/>
            <color indexed="81"/>
            <rFont val="ＭＳ Ｐ明朝"/>
            <family val="1"/>
            <charset val="128"/>
          </rPr>
          <t>算定資料の「その他ガス」シートK列の各排出量を入力してください。</t>
        </r>
      </text>
    </comment>
    <comment ref="U52" authorId="0" shapeId="0" xr:uid="{F7B0F703-3C71-4BDA-A4B2-2ADB121C0506}">
      <text>
        <r>
          <rPr>
            <b/>
            <sz val="9"/>
            <color indexed="81"/>
            <rFont val="ＭＳ Ｐ明朝"/>
            <family val="1"/>
            <charset val="128"/>
          </rPr>
          <t>算定資料の「その他ガス」シートK列の各排出量を入力してください。</t>
        </r>
      </text>
    </comment>
    <comment ref="Y52" authorId="0" shapeId="0" xr:uid="{B04B80C5-3D52-4CE3-9FCF-9256FA638948}">
      <text>
        <r>
          <rPr>
            <b/>
            <sz val="9"/>
            <color indexed="81"/>
            <rFont val="ＭＳ Ｐ明朝"/>
            <family val="1"/>
            <charset val="128"/>
          </rPr>
          <t>算定資料の「その他ガス」シートK列の各排出量を入力してください。</t>
        </r>
      </text>
    </comment>
    <comment ref="AC52" authorId="0" shapeId="0" xr:uid="{CC9F47F8-57CE-4091-AD0A-6753A3661378}">
      <text>
        <r>
          <rPr>
            <b/>
            <sz val="9"/>
            <color indexed="81"/>
            <rFont val="ＭＳ Ｐ明朝"/>
            <family val="1"/>
            <charset val="128"/>
          </rPr>
          <t>算定資料の「その他ガス」シートK列の各排出量を入力してください。</t>
        </r>
      </text>
    </comment>
    <comment ref="AG52" authorId="0" shapeId="0" xr:uid="{3B1FEB32-7E3D-4898-9746-EBE7432F056C}">
      <text>
        <r>
          <rPr>
            <b/>
            <sz val="9"/>
            <color indexed="81"/>
            <rFont val="ＭＳ Ｐ明朝"/>
            <family val="1"/>
            <charset val="128"/>
          </rPr>
          <t>算定資料の「その他ガス」シートK列の各排出量を入力してください。</t>
        </r>
      </text>
    </comment>
    <comment ref="Q53" authorId="0" shapeId="0" xr:uid="{C90EB8FC-BC34-401D-959E-C77F7DFCA6EC}">
      <text>
        <r>
          <rPr>
            <b/>
            <sz val="9"/>
            <color indexed="81"/>
            <rFont val="ＭＳ Ｐ明朝"/>
            <family val="1"/>
            <charset val="128"/>
          </rPr>
          <t>算定資料の「その他ガス」シートK列の各排出量を入力してください。</t>
        </r>
      </text>
    </comment>
    <comment ref="U53" authorId="0" shapeId="0" xr:uid="{83248C35-959D-465C-B94B-74E96882BD00}">
      <text>
        <r>
          <rPr>
            <b/>
            <sz val="9"/>
            <color indexed="81"/>
            <rFont val="ＭＳ Ｐ明朝"/>
            <family val="1"/>
            <charset val="128"/>
          </rPr>
          <t>算定資料の「その他ガス」シートK列の各排出量を入力してください。</t>
        </r>
      </text>
    </comment>
    <comment ref="Y53" authorId="0" shapeId="0" xr:uid="{CA2579D0-55E4-44B4-8CDF-B26C53FE2405}">
      <text>
        <r>
          <rPr>
            <b/>
            <sz val="9"/>
            <color indexed="81"/>
            <rFont val="ＭＳ Ｐ明朝"/>
            <family val="1"/>
            <charset val="128"/>
          </rPr>
          <t>算定資料の「その他ガス」シートK列の各排出量を入力してください。</t>
        </r>
      </text>
    </comment>
    <comment ref="AC53" authorId="0" shapeId="0" xr:uid="{AD0258BE-4811-43B7-8761-6C252F6F3971}">
      <text>
        <r>
          <rPr>
            <b/>
            <sz val="9"/>
            <color indexed="81"/>
            <rFont val="ＭＳ Ｐ明朝"/>
            <family val="1"/>
            <charset val="128"/>
          </rPr>
          <t>算定資料の「その他ガス」シートK列の各排出量を入力してください。</t>
        </r>
      </text>
    </comment>
    <comment ref="AG53" authorId="0" shapeId="0" xr:uid="{B673394E-1FDA-45DC-8712-B0DE022AE155}">
      <text>
        <r>
          <rPr>
            <b/>
            <sz val="9"/>
            <color indexed="81"/>
            <rFont val="ＭＳ Ｐ明朝"/>
            <family val="1"/>
            <charset val="128"/>
          </rPr>
          <t>算定資料の「その他ガス」シートK列の各排出量を入力してください。</t>
        </r>
      </text>
    </comment>
    <comment ref="Q54" authorId="0" shapeId="0" xr:uid="{F8B3A5BD-0445-4AC1-94C8-9B28DC84D5D7}">
      <text>
        <r>
          <rPr>
            <b/>
            <sz val="9"/>
            <color indexed="81"/>
            <rFont val="ＭＳ Ｐ明朝"/>
            <family val="1"/>
            <charset val="128"/>
          </rPr>
          <t>算定資料の「その他ガス」シートK列の各排出量を入力してください。</t>
        </r>
      </text>
    </comment>
    <comment ref="U54" authorId="0" shapeId="0" xr:uid="{0D2037F5-CCD5-4ADB-B7A5-D95446C851B0}">
      <text>
        <r>
          <rPr>
            <b/>
            <sz val="9"/>
            <color indexed="81"/>
            <rFont val="ＭＳ Ｐ明朝"/>
            <family val="1"/>
            <charset val="128"/>
          </rPr>
          <t>算定資料の「その他ガス」シートK列の各排出量を入力してください。</t>
        </r>
      </text>
    </comment>
    <comment ref="Y54" authorId="0" shapeId="0" xr:uid="{14347868-E355-4AE6-B6D7-C5B74BC67F99}">
      <text>
        <r>
          <rPr>
            <b/>
            <sz val="9"/>
            <color indexed="81"/>
            <rFont val="ＭＳ Ｐ明朝"/>
            <family val="1"/>
            <charset val="128"/>
          </rPr>
          <t>算定資料の「その他ガス」シートK列の各排出量を入力してください。</t>
        </r>
      </text>
    </comment>
    <comment ref="AC54" authorId="0" shapeId="0" xr:uid="{516769DE-F58F-48AC-A2CA-6D874A0C1175}">
      <text>
        <r>
          <rPr>
            <b/>
            <sz val="9"/>
            <color indexed="81"/>
            <rFont val="ＭＳ Ｐ明朝"/>
            <family val="1"/>
            <charset val="128"/>
          </rPr>
          <t>算定資料の「その他ガス」シートK列の各排出量を入力してください。</t>
        </r>
      </text>
    </comment>
    <comment ref="AG54" authorId="0" shapeId="0" xr:uid="{FD962BC7-0C45-4858-8937-E4BAF0850EBA}">
      <text>
        <r>
          <rPr>
            <b/>
            <sz val="9"/>
            <color indexed="81"/>
            <rFont val="ＭＳ Ｐ明朝"/>
            <family val="1"/>
            <charset val="128"/>
          </rPr>
          <t>算定資料の「その他ガス」シートK列の各排出量を入力してください。</t>
        </r>
      </text>
    </comment>
    <comment ref="Q55" authorId="0" shapeId="0" xr:uid="{E86CB0CD-FD06-4E57-AF87-850A7EF58BC3}">
      <text>
        <r>
          <rPr>
            <b/>
            <sz val="9"/>
            <color indexed="81"/>
            <rFont val="ＭＳ Ｐ明朝"/>
            <family val="1"/>
            <charset val="128"/>
          </rPr>
          <t>算定資料の「その他ガス」シートK列の各排出量を入力してください。</t>
        </r>
      </text>
    </comment>
    <comment ref="U55" authorId="0" shapeId="0" xr:uid="{075B93D1-4AC9-4AD3-A60B-2C86762902B7}">
      <text>
        <r>
          <rPr>
            <b/>
            <sz val="9"/>
            <color indexed="81"/>
            <rFont val="ＭＳ Ｐ明朝"/>
            <family val="1"/>
            <charset val="128"/>
          </rPr>
          <t>算定資料の「その他ガス」シートK列の各排出量を入力してください。</t>
        </r>
      </text>
    </comment>
    <comment ref="Y55" authorId="0" shapeId="0" xr:uid="{48D0DE2E-6F44-4308-BE69-EFF8DCB10461}">
      <text>
        <r>
          <rPr>
            <b/>
            <sz val="9"/>
            <color indexed="81"/>
            <rFont val="ＭＳ Ｐ明朝"/>
            <family val="1"/>
            <charset val="128"/>
          </rPr>
          <t>算定資料の「その他ガス」シートK列の各排出量を入力してください。</t>
        </r>
      </text>
    </comment>
    <comment ref="AC55" authorId="0" shapeId="0" xr:uid="{39B679FE-59F5-4949-8FFA-E0F68D73CA15}">
      <text>
        <r>
          <rPr>
            <b/>
            <sz val="9"/>
            <color indexed="81"/>
            <rFont val="ＭＳ Ｐ明朝"/>
            <family val="1"/>
            <charset val="128"/>
          </rPr>
          <t>算定資料の「その他ガス」シートK列の各排出量を入力してください。</t>
        </r>
      </text>
    </comment>
    <comment ref="AG55" authorId="0" shapeId="0" xr:uid="{9331AD41-450E-4A87-92A9-F93E21A73E00}">
      <text>
        <r>
          <rPr>
            <b/>
            <sz val="9"/>
            <color indexed="81"/>
            <rFont val="ＭＳ Ｐ明朝"/>
            <family val="1"/>
            <charset val="128"/>
          </rPr>
          <t>算定資料の「その他ガス」シートK列の各排出量を入力してください。</t>
        </r>
      </text>
    </comment>
    <comment ref="Q56" authorId="0" shapeId="0" xr:uid="{3BE7216D-A040-4980-9739-6BEBC3A3E2B4}">
      <text>
        <r>
          <rPr>
            <b/>
            <sz val="9"/>
            <color indexed="81"/>
            <rFont val="ＭＳ Ｐ明朝"/>
            <family val="1"/>
            <charset val="128"/>
          </rPr>
          <t>算定資料の「その他ガス」シートK列の各排出量を入力してください。</t>
        </r>
      </text>
    </comment>
    <comment ref="U56" authorId="0" shapeId="0" xr:uid="{3CDE6586-CB2B-429E-B71A-B89DFCDA22CD}">
      <text>
        <r>
          <rPr>
            <b/>
            <sz val="9"/>
            <color indexed="81"/>
            <rFont val="ＭＳ Ｐ明朝"/>
            <family val="1"/>
            <charset val="128"/>
          </rPr>
          <t>算定資料の「その他ガス」シートK列の各排出量を入力してください。</t>
        </r>
      </text>
    </comment>
    <comment ref="Y56" authorId="0" shapeId="0" xr:uid="{4BAC2B89-F5E7-4DFC-9D38-BBE662B79BDC}">
      <text>
        <r>
          <rPr>
            <b/>
            <sz val="9"/>
            <color indexed="81"/>
            <rFont val="ＭＳ Ｐ明朝"/>
            <family val="1"/>
            <charset val="128"/>
          </rPr>
          <t>算定資料の「その他ガス」シートK列の各排出量を入力してください。</t>
        </r>
      </text>
    </comment>
    <comment ref="AC56" authorId="0" shapeId="0" xr:uid="{85F7FA33-4B84-4DCB-AC8C-1C6597819D38}">
      <text>
        <r>
          <rPr>
            <b/>
            <sz val="9"/>
            <color indexed="81"/>
            <rFont val="ＭＳ Ｐ明朝"/>
            <family val="1"/>
            <charset val="128"/>
          </rPr>
          <t>算定資料の「その他ガス」シートK列の各排出量を入力してください。</t>
        </r>
      </text>
    </comment>
    <comment ref="AG56" authorId="0" shapeId="0" xr:uid="{8453B850-5915-4312-A622-D50CF1C632C6}">
      <text>
        <r>
          <rPr>
            <b/>
            <sz val="9"/>
            <color indexed="81"/>
            <rFont val="ＭＳ Ｐ明朝"/>
            <family val="1"/>
            <charset val="128"/>
          </rPr>
          <t>算定資料の「その他ガス」シートK列の各排出量を入力してください。</t>
        </r>
      </text>
    </comment>
    <comment ref="Q57" authorId="0" shapeId="0" xr:uid="{A42C627F-9631-481D-A02B-F1C7F4E8DB39}">
      <text>
        <r>
          <rPr>
            <b/>
            <sz val="9"/>
            <color indexed="81"/>
            <rFont val="ＭＳ Ｐ明朝"/>
            <family val="1"/>
            <charset val="128"/>
          </rPr>
          <t>算定資料の「その他ガス」シートK列の各排出量を入力してください。</t>
        </r>
      </text>
    </comment>
    <comment ref="U57" authorId="0" shapeId="0" xr:uid="{122BB997-065B-4EB4-9DD9-7EEC42333F94}">
      <text>
        <r>
          <rPr>
            <b/>
            <sz val="9"/>
            <color indexed="81"/>
            <rFont val="ＭＳ Ｐ明朝"/>
            <family val="1"/>
            <charset val="128"/>
          </rPr>
          <t>算定資料の「その他ガス」シートK列の各排出量を入力してください。</t>
        </r>
      </text>
    </comment>
    <comment ref="Y57" authorId="0" shapeId="0" xr:uid="{F4EE634E-F100-4C5B-ABFA-0C6C6CC4D72D}">
      <text>
        <r>
          <rPr>
            <b/>
            <sz val="9"/>
            <color indexed="81"/>
            <rFont val="ＭＳ Ｐ明朝"/>
            <family val="1"/>
            <charset val="128"/>
          </rPr>
          <t>算定資料の「その他ガス」シートK列の各排出量を入力してください。</t>
        </r>
      </text>
    </comment>
    <comment ref="AC57" authorId="0" shapeId="0" xr:uid="{0EDCB68A-08A8-4FC5-B20F-715C4662AF95}">
      <text>
        <r>
          <rPr>
            <b/>
            <sz val="9"/>
            <color indexed="81"/>
            <rFont val="ＭＳ Ｐ明朝"/>
            <family val="1"/>
            <charset val="128"/>
          </rPr>
          <t>算定資料の「その他ガス」シートK列の各排出量を入力してください。</t>
        </r>
      </text>
    </comment>
    <comment ref="AG57" authorId="0" shapeId="0" xr:uid="{8BD06C5F-B4E1-4F4C-8BC4-434A5E237386}">
      <text>
        <r>
          <rPr>
            <b/>
            <sz val="9"/>
            <color indexed="81"/>
            <rFont val="ＭＳ Ｐ明朝"/>
            <family val="1"/>
            <charset val="128"/>
          </rPr>
          <t>算定資料の「その他ガス」シートK列の各排出量を入力してください。</t>
        </r>
      </text>
    </comment>
    <comment ref="Q58" authorId="0" shapeId="0" xr:uid="{B9D044AF-5123-481F-AEE9-3D16FAAA166A}">
      <text>
        <r>
          <rPr>
            <b/>
            <sz val="9"/>
            <color indexed="81"/>
            <rFont val="ＭＳ Ｐ明朝"/>
            <family val="1"/>
            <charset val="128"/>
          </rPr>
          <t>算定資料の「その他ガス」シートK列の各排出量を入力してください。</t>
        </r>
      </text>
    </comment>
    <comment ref="U58" authorId="0" shapeId="0" xr:uid="{5A7222D5-757E-4C87-B047-835585EF8BED}">
      <text>
        <r>
          <rPr>
            <b/>
            <sz val="9"/>
            <color indexed="81"/>
            <rFont val="ＭＳ Ｐ明朝"/>
            <family val="1"/>
            <charset val="128"/>
          </rPr>
          <t>算定資料の「その他ガス」シートK列の各排出量を入力してください。</t>
        </r>
      </text>
    </comment>
    <comment ref="Y58" authorId="0" shapeId="0" xr:uid="{2852D5C9-1A65-4BC4-86EE-B11E3797B86C}">
      <text>
        <r>
          <rPr>
            <b/>
            <sz val="9"/>
            <color indexed="81"/>
            <rFont val="ＭＳ Ｐ明朝"/>
            <family val="1"/>
            <charset val="128"/>
          </rPr>
          <t>算定資料の「その他ガス」シートK列の各排出量を入力してください。</t>
        </r>
      </text>
    </comment>
    <comment ref="AC58" authorId="0" shapeId="0" xr:uid="{0103D841-E969-403A-9254-7314A5F5253F}">
      <text>
        <r>
          <rPr>
            <b/>
            <sz val="9"/>
            <color indexed="81"/>
            <rFont val="ＭＳ Ｐ明朝"/>
            <family val="1"/>
            <charset val="128"/>
          </rPr>
          <t>算定資料の「その他ガス」シートK列の各排出量を入力してください。</t>
        </r>
      </text>
    </comment>
    <comment ref="AG58" authorId="0" shapeId="0" xr:uid="{EF23A543-D2AB-45A3-B3F5-12A23ADFD1E4}">
      <text>
        <r>
          <rPr>
            <b/>
            <sz val="9"/>
            <color indexed="81"/>
            <rFont val="ＭＳ Ｐ明朝"/>
            <family val="1"/>
            <charset val="128"/>
          </rPr>
          <t>算定資料の「その他ガス」シートK列の各排出量を入力してください。</t>
        </r>
      </text>
    </comment>
    <comment ref="D69" authorId="0" shapeId="0" xr:uid="{A864660C-18FD-4005-A292-ABCE54499F2C}">
      <text>
        <r>
          <rPr>
            <b/>
            <sz val="9"/>
            <color indexed="81"/>
            <rFont val="ＭＳ Ｐ明朝"/>
            <family val="1"/>
            <charset val="128"/>
          </rPr>
          <t>CO2排出量に影響を及ぼす指標を設定してください。</t>
        </r>
      </text>
    </comment>
    <comment ref="M69" authorId="0" shapeId="0" xr:uid="{23FEBFE9-C885-4525-8F65-3D94D00E0884}">
      <text>
        <r>
          <rPr>
            <b/>
            <sz val="9"/>
            <color indexed="81"/>
            <rFont val="ＭＳ Ｐ明朝"/>
            <family val="1"/>
            <charset val="128"/>
          </rPr>
          <t>左の指標の単位を入力してください。</t>
        </r>
      </text>
    </comment>
    <comment ref="P124" authorId="0" shapeId="0" xr:uid="{1FB5BFBC-260D-4CB7-AB8E-4B2FCADA68FA}">
      <text>
        <r>
          <rPr>
            <b/>
            <sz val="9"/>
            <color indexed="81"/>
            <rFont val="ＭＳ Ｐ明朝"/>
            <family val="1"/>
            <charset val="128"/>
          </rPr>
          <t>第４計画期間開始時の基準排出量を入力してください。</t>
        </r>
      </text>
    </comment>
    <comment ref="L129" authorId="0" shapeId="0" xr:uid="{928AADE4-7D4B-45E5-913A-5909A9875F41}">
      <text>
        <r>
          <rPr>
            <b/>
            <sz val="9"/>
            <color indexed="81"/>
            <rFont val="MS P ゴシック"/>
            <family val="3"/>
            <charset val="128"/>
          </rPr>
          <t>半角数字で入力してください。</t>
        </r>
      </text>
    </comment>
    <comment ref="L130" authorId="0" shapeId="0" xr:uid="{AF7C3945-1D5C-4385-9A16-E72A24FCA78F}">
      <text>
        <r>
          <rPr>
            <b/>
            <sz val="9"/>
            <color indexed="81"/>
            <rFont val="MS P ゴシック"/>
            <family val="3"/>
            <charset val="128"/>
          </rPr>
          <t>半角数字で入力してください。</t>
        </r>
      </text>
    </comment>
    <comment ref="L131" authorId="0" shapeId="0" xr:uid="{4298E02A-AFF0-4C5F-9B76-41492834DA77}">
      <text>
        <r>
          <rPr>
            <b/>
            <sz val="9"/>
            <color indexed="81"/>
            <rFont val="MS P ゴシック"/>
            <family val="3"/>
            <charset val="128"/>
          </rPr>
          <t>半角数字で入力してください。</t>
        </r>
      </text>
    </comment>
    <comment ref="L132" authorId="0" shapeId="0" xr:uid="{2A6E9CC6-4F5F-4590-9CA9-9697E126EEEE}">
      <text>
        <r>
          <rPr>
            <b/>
            <sz val="9"/>
            <color indexed="81"/>
            <rFont val="MS P ゴシック"/>
            <family val="3"/>
            <charset val="128"/>
          </rPr>
          <t>半角数字で入力してください。</t>
        </r>
      </text>
    </comment>
    <comment ref="L133" authorId="0" shapeId="0" xr:uid="{CA9020C7-7BD0-4E79-A58B-58F82131ADCF}">
      <text>
        <r>
          <rPr>
            <b/>
            <sz val="9"/>
            <color indexed="81"/>
            <rFont val="MS P ゴシック"/>
            <family val="3"/>
            <charset val="128"/>
          </rPr>
          <t>半角数字で入力してください。</t>
        </r>
      </text>
    </comment>
    <comment ref="L165" authorId="0" shapeId="0" xr:uid="{53258ED6-8338-4E78-81BA-3E1F099C3A7A}">
      <text>
        <r>
          <rPr>
            <b/>
            <sz val="9"/>
            <color indexed="81"/>
            <rFont val="ＭＳ Ｐ明朝"/>
            <family val="1"/>
            <charset val="128"/>
          </rPr>
          <t>「業務部門」は11から18番台、「産業部門」は31から49番台から選択してください。</t>
        </r>
      </text>
    </comment>
    <comment ref="AH165" authorId="0" shapeId="0" xr:uid="{22217474-3E7A-4080-BDFD-E01301C0D494}">
      <text>
        <r>
          <rPr>
            <b/>
            <sz val="9"/>
            <color indexed="81"/>
            <rFont val="ＭＳ Ｐ明朝"/>
            <family val="1"/>
            <charset val="128"/>
          </rPr>
          <t>半角数字で入力してください。</t>
        </r>
      </text>
    </comment>
    <comment ref="L166" authorId="0" shapeId="0" xr:uid="{C35D8049-D4D4-46A8-9F2D-28FFEC60035A}">
      <text>
        <r>
          <rPr>
            <b/>
            <sz val="9"/>
            <color indexed="81"/>
            <rFont val="ＭＳ Ｐ明朝"/>
            <family val="1"/>
            <charset val="128"/>
          </rPr>
          <t>「業務部門」は11から18番台、「産業部門」は31から49番台から選択してください。</t>
        </r>
      </text>
    </comment>
    <comment ref="AH166" authorId="0" shapeId="0" xr:uid="{B4D92B51-D0DE-42AC-BED0-49329EC9B8D7}">
      <text>
        <r>
          <rPr>
            <b/>
            <sz val="9"/>
            <color indexed="81"/>
            <rFont val="ＭＳ Ｐ明朝"/>
            <family val="1"/>
            <charset val="128"/>
          </rPr>
          <t>半角数字で入力してください。</t>
        </r>
      </text>
    </comment>
    <comment ref="L167" authorId="0" shapeId="0" xr:uid="{99D23C34-D2CD-464E-97ED-4D533C946A7D}">
      <text>
        <r>
          <rPr>
            <b/>
            <sz val="9"/>
            <color indexed="81"/>
            <rFont val="ＭＳ Ｐ明朝"/>
            <family val="1"/>
            <charset val="128"/>
          </rPr>
          <t>「業務部門」は11から18番台、「産業部門」は31から49番台から選択してください。</t>
        </r>
      </text>
    </comment>
    <comment ref="AH167" authorId="0" shapeId="0" xr:uid="{4B2C5451-E8A1-45F1-B80F-187C99226567}">
      <text>
        <r>
          <rPr>
            <b/>
            <sz val="9"/>
            <color indexed="81"/>
            <rFont val="ＭＳ Ｐ明朝"/>
            <family val="1"/>
            <charset val="128"/>
          </rPr>
          <t>半角数字で入力してください。</t>
        </r>
      </text>
    </comment>
    <comment ref="L168" authorId="0" shapeId="0" xr:uid="{0D1B0E43-D9F4-442C-B50B-12E4635026A2}">
      <text>
        <r>
          <rPr>
            <b/>
            <sz val="9"/>
            <color indexed="81"/>
            <rFont val="ＭＳ Ｐ明朝"/>
            <family val="1"/>
            <charset val="128"/>
          </rPr>
          <t>「業務部門」は11から18番台、「産業部門」は31から49番台から選択してください。</t>
        </r>
      </text>
    </comment>
    <comment ref="AH168" authorId="0" shapeId="0" xr:uid="{57848C2C-9DF4-4AC2-B6FA-58E7C50F789F}">
      <text>
        <r>
          <rPr>
            <b/>
            <sz val="9"/>
            <color indexed="81"/>
            <rFont val="ＭＳ Ｐ明朝"/>
            <family val="1"/>
            <charset val="128"/>
          </rPr>
          <t>半角数字で入力してください。</t>
        </r>
      </text>
    </comment>
    <comment ref="L169" authorId="0" shapeId="0" xr:uid="{04F421B6-7C10-4BDE-94C4-7131DC8A7590}">
      <text>
        <r>
          <rPr>
            <b/>
            <sz val="9"/>
            <color indexed="81"/>
            <rFont val="ＭＳ Ｐ明朝"/>
            <family val="1"/>
            <charset val="128"/>
          </rPr>
          <t>「業務部門」は11から18番台、「産業部門」は31から49番台から選択してください。</t>
        </r>
      </text>
    </comment>
    <comment ref="AH169" authorId="0" shapeId="0" xr:uid="{0E01A52E-045C-4003-B6A6-348834F9332F}">
      <text>
        <r>
          <rPr>
            <b/>
            <sz val="9"/>
            <color indexed="81"/>
            <rFont val="ＭＳ Ｐ明朝"/>
            <family val="1"/>
            <charset val="128"/>
          </rPr>
          <t>半角数字で入力してください。</t>
        </r>
      </text>
    </comment>
    <comment ref="L170" authorId="0" shapeId="0" xr:uid="{679D5D09-F89B-48A6-B7CB-909F6A7FE6D9}">
      <text>
        <r>
          <rPr>
            <b/>
            <sz val="9"/>
            <color indexed="81"/>
            <rFont val="ＭＳ Ｐ明朝"/>
            <family val="1"/>
            <charset val="128"/>
          </rPr>
          <t>「業務部門」は11から18番台、「産業部門」は31から49番台から選択してください。</t>
        </r>
      </text>
    </comment>
    <comment ref="AH170" authorId="0" shapeId="0" xr:uid="{5BFDEE3E-FD24-448F-9797-11E65C53482A}">
      <text>
        <r>
          <rPr>
            <b/>
            <sz val="9"/>
            <color indexed="81"/>
            <rFont val="ＭＳ Ｐ明朝"/>
            <family val="1"/>
            <charset val="128"/>
          </rPr>
          <t>半角数字で入力してください。</t>
        </r>
      </text>
    </comment>
    <comment ref="L171" authorId="0" shapeId="0" xr:uid="{69A7DBE7-E9B2-4ECD-90F9-C88028C32C8D}">
      <text>
        <r>
          <rPr>
            <b/>
            <sz val="9"/>
            <color indexed="81"/>
            <rFont val="ＭＳ Ｐ明朝"/>
            <family val="1"/>
            <charset val="128"/>
          </rPr>
          <t>「業務部門」は11から18番台、「産業部門」は31から49番台から選択してください。</t>
        </r>
      </text>
    </comment>
    <comment ref="AH171" authorId="0" shapeId="0" xr:uid="{DC4335B0-3137-416F-914D-7395BDD75FA6}">
      <text>
        <r>
          <rPr>
            <b/>
            <sz val="9"/>
            <color indexed="81"/>
            <rFont val="ＭＳ Ｐ明朝"/>
            <family val="1"/>
            <charset val="128"/>
          </rPr>
          <t>半角数字で入力してください。</t>
        </r>
      </text>
    </comment>
    <comment ref="L172" authorId="0" shapeId="0" xr:uid="{7633C371-9FFD-4920-A6E6-9F15E7DAA634}">
      <text>
        <r>
          <rPr>
            <b/>
            <sz val="9"/>
            <color indexed="81"/>
            <rFont val="ＭＳ Ｐ明朝"/>
            <family val="1"/>
            <charset val="128"/>
          </rPr>
          <t>「業務部門」は11から18番台、「産業部門」は31から49番台から選択してください。</t>
        </r>
      </text>
    </comment>
    <comment ref="AH172" authorId="0" shapeId="0" xr:uid="{3E761E03-E3C6-4656-97C4-4529FBB97DFB}">
      <text>
        <r>
          <rPr>
            <b/>
            <sz val="9"/>
            <color indexed="81"/>
            <rFont val="ＭＳ Ｐ明朝"/>
            <family val="1"/>
            <charset val="128"/>
          </rPr>
          <t>半角数字で入力してください。</t>
        </r>
      </text>
    </comment>
    <comment ref="L173" authorId="0" shapeId="0" xr:uid="{23C82612-8E3E-488B-9AAF-665B5C248C85}">
      <text>
        <r>
          <rPr>
            <b/>
            <sz val="9"/>
            <color indexed="81"/>
            <rFont val="ＭＳ Ｐ明朝"/>
            <family val="1"/>
            <charset val="128"/>
          </rPr>
          <t>「業務部門」は11から18番台、「産業部門」は31から49番台から選択してください。</t>
        </r>
      </text>
    </comment>
    <comment ref="AH173" authorId="0" shapeId="0" xr:uid="{EF9E8254-36B6-466D-ACD2-76312E5D8409}">
      <text>
        <r>
          <rPr>
            <b/>
            <sz val="9"/>
            <color indexed="81"/>
            <rFont val="ＭＳ Ｐ明朝"/>
            <family val="1"/>
            <charset val="128"/>
          </rPr>
          <t>半角数字で入力してください。</t>
        </r>
      </text>
    </comment>
    <comment ref="L174" authorId="0" shapeId="0" xr:uid="{E258F436-F1FD-492D-9697-B5BA5C8C384B}">
      <text>
        <r>
          <rPr>
            <b/>
            <sz val="9"/>
            <color indexed="81"/>
            <rFont val="ＭＳ Ｐ明朝"/>
            <family val="1"/>
            <charset val="128"/>
          </rPr>
          <t>「業務部門」は11から18番台、「産業部門」は31から49番台から選択してください。</t>
        </r>
      </text>
    </comment>
    <comment ref="AH174" authorId="0" shapeId="0" xr:uid="{E2D0CA52-B3D5-498E-9818-129E870DDC48}">
      <text>
        <r>
          <rPr>
            <b/>
            <sz val="9"/>
            <color indexed="81"/>
            <rFont val="ＭＳ Ｐ明朝"/>
            <family val="1"/>
            <charset val="128"/>
          </rPr>
          <t>半角数字で入力してください。</t>
        </r>
      </text>
    </comment>
    <comment ref="L175" authorId="0" shapeId="0" xr:uid="{B1774415-E2B2-4479-BB7F-CCE58A5FFD87}">
      <text>
        <r>
          <rPr>
            <b/>
            <sz val="9"/>
            <color indexed="81"/>
            <rFont val="ＭＳ Ｐ明朝"/>
            <family val="1"/>
            <charset val="128"/>
          </rPr>
          <t>「業務部門」は11から18番台、「産業部門」は31から49番台から選択してください。</t>
        </r>
      </text>
    </comment>
    <comment ref="AH175" authorId="0" shapeId="0" xr:uid="{E29C0904-E298-4A07-975C-277C310BC4B7}">
      <text>
        <r>
          <rPr>
            <b/>
            <sz val="9"/>
            <color indexed="81"/>
            <rFont val="ＭＳ Ｐ明朝"/>
            <family val="1"/>
            <charset val="128"/>
          </rPr>
          <t>半角数字で入力してください。</t>
        </r>
      </text>
    </comment>
    <comment ref="L176" authorId="0" shapeId="0" xr:uid="{40A34AD1-77F9-475C-A67F-7191EC2EEC80}">
      <text>
        <r>
          <rPr>
            <b/>
            <sz val="9"/>
            <color indexed="81"/>
            <rFont val="ＭＳ Ｐ明朝"/>
            <family val="1"/>
            <charset val="128"/>
          </rPr>
          <t>「業務部門」は11から18番台、「産業部門」は31から49番台から選択してください。</t>
        </r>
      </text>
    </comment>
    <comment ref="AH176" authorId="0" shapeId="0" xr:uid="{D7D4DA34-92B2-4D01-9485-889CA207C479}">
      <text>
        <r>
          <rPr>
            <b/>
            <sz val="9"/>
            <color indexed="81"/>
            <rFont val="ＭＳ Ｐ明朝"/>
            <family val="1"/>
            <charset val="128"/>
          </rPr>
          <t>半角数字で入力してください。</t>
        </r>
      </text>
    </comment>
    <comment ref="L177" authorId="0" shapeId="0" xr:uid="{4890D1CE-723E-4756-9F40-3CEA0B62A8BB}">
      <text>
        <r>
          <rPr>
            <b/>
            <sz val="9"/>
            <color indexed="81"/>
            <rFont val="ＭＳ Ｐ明朝"/>
            <family val="1"/>
            <charset val="128"/>
          </rPr>
          <t>「業務部門」は11から18番台、「産業部門」は31から49番台から選択してください。</t>
        </r>
      </text>
    </comment>
    <comment ref="AH177" authorId="0" shapeId="0" xr:uid="{6E5658A9-914A-4AE4-806B-267286BC02C5}">
      <text>
        <r>
          <rPr>
            <b/>
            <sz val="9"/>
            <color indexed="81"/>
            <rFont val="ＭＳ Ｐ明朝"/>
            <family val="1"/>
            <charset val="128"/>
          </rPr>
          <t>半角数字で入力してください。</t>
        </r>
      </text>
    </comment>
    <comment ref="L178" authorId="0" shapeId="0" xr:uid="{2D010AA9-2C34-4043-B360-91BFBE97EE1B}">
      <text>
        <r>
          <rPr>
            <b/>
            <sz val="9"/>
            <color indexed="81"/>
            <rFont val="ＭＳ Ｐ明朝"/>
            <family val="1"/>
            <charset val="128"/>
          </rPr>
          <t>「業務部門」は11から18番台、「産業部門」は31から49番台から選択してください。</t>
        </r>
      </text>
    </comment>
    <comment ref="AH178" authorId="0" shapeId="0" xr:uid="{3A6B0D48-3B8B-4EC9-8EB3-A4A5ED907E05}">
      <text>
        <r>
          <rPr>
            <b/>
            <sz val="9"/>
            <color indexed="81"/>
            <rFont val="ＭＳ Ｐ明朝"/>
            <family val="1"/>
            <charset val="128"/>
          </rPr>
          <t>半角数字で入力してください。</t>
        </r>
      </text>
    </comment>
    <comment ref="L179" authorId="0" shapeId="0" xr:uid="{C2483AE4-269A-48D5-8BC2-C65E7BB9686F}">
      <text>
        <r>
          <rPr>
            <b/>
            <sz val="9"/>
            <color indexed="81"/>
            <rFont val="ＭＳ Ｐ明朝"/>
            <family val="1"/>
            <charset val="128"/>
          </rPr>
          <t>「業務部門」は11から18番台、「産業部門」は31から49番台から選択してください。</t>
        </r>
      </text>
    </comment>
    <comment ref="AH179" authorId="0" shapeId="0" xr:uid="{26CFE2B5-9620-432F-8054-AA1505331DEE}">
      <text>
        <r>
          <rPr>
            <b/>
            <sz val="9"/>
            <color indexed="81"/>
            <rFont val="ＭＳ Ｐ明朝"/>
            <family val="1"/>
            <charset val="128"/>
          </rPr>
          <t>半角数字で入力してください。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95056298-41BD-41EF-8FF4-1F969931408D}">
      <text>
        <r>
          <rPr>
            <b/>
            <sz val="9"/>
            <color indexed="81"/>
            <rFont val="ＭＳ Ｐ明朝"/>
            <family val="1"/>
            <charset val="128"/>
          </rPr>
          <t>事業所番号は半角数字６桁で入力してください。</t>
        </r>
      </text>
    </comment>
    <comment ref="E10" authorId="0" shapeId="0" xr:uid="{316C98CE-91F4-4889-91AE-D29CCE022B26}">
      <text>
        <r>
          <rPr>
            <b/>
            <sz val="9"/>
            <color indexed="81"/>
            <rFont val="ＭＳ Ｐ明朝"/>
            <family val="1"/>
            <charset val="128"/>
          </rPr>
          <t>事業所の種別を選択してください。</t>
        </r>
      </text>
    </comment>
    <comment ref="S14" authorId="0" shapeId="0" xr:uid="{CFC784F0-0691-4176-80A9-C597827909D6}">
      <text>
        <r>
          <rPr>
            <b/>
            <sz val="9"/>
            <color indexed="81"/>
            <rFont val="MS P ゴシック"/>
            <family val="3"/>
            <charset val="128"/>
          </rPr>
          <t>「埼玉県」は入力しないでください。</t>
        </r>
      </text>
    </comment>
    <comment ref="O17" authorId="0" shapeId="0" xr:uid="{66D6E953-98D3-4989-B5BA-EDB091AF7815}">
      <text>
        <r>
          <rPr>
            <b/>
            <sz val="9"/>
            <color indexed="81"/>
            <rFont val="ＭＳ Ｐ明朝"/>
            <family val="1"/>
            <charset val="128"/>
          </rPr>
          <t>産業分類を選択してください。</t>
        </r>
      </text>
    </comment>
    <comment ref="F38" authorId="0" shapeId="0" xr:uid="{CCA4886F-462C-44D7-B003-F27579BA4669}">
      <text>
        <r>
          <rPr>
            <b/>
            <sz val="9"/>
            <color indexed="81"/>
            <rFont val="ＭＳ Ｐ明朝"/>
            <family val="1"/>
            <charset val="128"/>
          </rPr>
          <t>代表事業所名が表示されています。</t>
        </r>
      </text>
    </comment>
    <comment ref="S38" authorId="0" shapeId="0" xr:uid="{99F79171-0F51-417E-8000-AC059BF729D8}">
      <text>
        <r>
          <rPr>
            <b/>
            <sz val="9"/>
            <color indexed="81"/>
            <rFont val="ＭＳ Ｐ明朝"/>
            <family val="1"/>
            <charset val="128"/>
          </rPr>
          <t>代表事業所所在地が表示されています。</t>
        </r>
      </text>
    </comment>
    <comment ref="Q73" authorId="0" shapeId="0" xr:uid="{35521C63-A2BB-4B93-BE1E-F3D1EB0CA543}">
      <text>
        <r>
          <rPr>
            <b/>
            <sz val="9"/>
            <color indexed="81"/>
            <rFont val="ＭＳ Ｐ明朝"/>
            <family val="1"/>
            <charset val="128"/>
          </rPr>
          <t>算定資料の「事業所概要_算定体制」シートの使用量(G15セル)を入力してください。</t>
        </r>
      </text>
    </comment>
    <comment ref="U73" authorId="0" shapeId="0" xr:uid="{F6470CD6-5ABC-4F72-93FE-3FA57004FC68}">
      <text>
        <r>
          <rPr>
            <b/>
            <sz val="9"/>
            <color indexed="81"/>
            <rFont val="ＭＳ Ｐ明朝"/>
            <family val="1"/>
            <charset val="128"/>
          </rPr>
          <t>算定資料の「事業所概要_算定体制」シートの使用量(G15セル)を入力してください。</t>
        </r>
      </text>
    </comment>
    <comment ref="Y73" authorId="0" shapeId="0" xr:uid="{81076F6A-4C12-48ED-AC82-22487AB74DC3}">
      <text>
        <r>
          <rPr>
            <b/>
            <sz val="9"/>
            <color indexed="81"/>
            <rFont val="ＭＳ Ｐ明朝"/>
            <family val="1"/>
            <charset val="128"/>
          </rPr>
          <t>算定資料の「事業所概要_算定体制」シートの使用量(G15セル)を入力してください。</t>
        </r>
      </text>
    </comment>
    <comment ref="AC73" authorId="0" shapeId="0" xr:uid="{DA58D906-F95E-405A-A2A5-62C3658AEC47}">
      <text>
        <r>
          <rPr>
            <b/>
            <sz val="9"/>
            <color indexed="81"/>
            <rFont val="ＭＳ Ｐ明朝"/>
            <family val="1"/>
            <charset val="128"/>
          </rPr>
          <t>算定資料の「事業所概要_算定体制」シートの使用量(G15セル)を入力してください。</t>
        </r>
      </text>
    </comment>
    <comment ref="AG73" authorId="0" shapeId="0" xr:uid="{7F772017-C06E-4710-91DB-DED869E5CBD2}">
      <text>
        <r>
          <rPr>
            <b/>
            <sz val="9"/>
            <color indexed="81"/>
            <rFont val="ＭＳ Ｐ明朝"/>
            <family val="1"/>
            <charset val="128"/>
          </rPr>
          <t>算定資料の「事業所概要_算定体制」シートの使用量(G15セル)を入力してください。</t>
        </r>
      </text>
    </comment>
    <comment ref="Q74" authorId="0" shapeId="0" xr:uid="{B1EF4BF2-6AB9-41B2-A2AA-4B04AFBB9CA2}">
      <text>
        <r>
          <rPr>
            <b/>
            <sz val="9"/>
            <color indexed="81"/>
            <rFont val="ＭＳ Ｐ明朝"/>
            <family val="1"/>
            <charset val="128"/>
          </rPr>
          <t>算定資料の「事業所概要_算定体制」シートの使用量(G16セル)を入力してください。</t>
        </r>
      </text>
    </comment>
    <comment ref="U74" authorId="0" shapeId="0" xr:uid="{3A2DBAAF-6645-4A62-8347-6135A83966D4}">
      <text>
        <r>
          <rPr>
            <b/>
            <sz val="9"/>
            <color indexed="81"/>
            <rFont val="ＭＳ Ｐ明朝"/>
            <family val="1"/>
            <charset val="128"/>
          </rPr>
          <t>算定資料の「事業所概要_算定体制」シートの使用量(G16セル)を入力してください。</t>
        </r>
      </text>
    </comment>
    <comment ref="Y74" authorId="0" shapeId="0" xr:uid="{CA352D49-D0AB-4488-AE1A-F4FE6A29EE04}">
      <text>
        <r>
          <rPr>
            <b/>
            <sz val="9"/>
            <color indexed="81"/>
            <rFont val="ＭＳ Ｐ明朝"/>
            <family val="1"/>
            <charset val="128"/>
          </rPr>
          <t>算定資料の「事業所概要_算定体制」シートの使用量(G16セル)を入力してください。</t>
        </r>
      </text>
    </comment>
    <comment ref="AC74" authorId="0" shapeId="0" xr:uid="{ACB1BDDE-361C-4465-BE84-3EA6FA557DFA}">
      <text>
        <r>
          <rPr>
            <b/>
            <sz val="9"/>
            <color indexed="81"/>
            <rFont val="ＭＳ Ｐ明朝"/>
            <family val="1"/>
            <charset val="128"/>
          </rPr>
          <t>算定資料の「事業所概要_算定体制」シートの使用量(G16セル)を入力してください。</t>
        </r>
      </text>
    </comment>
    <comment ref="AG74" authorId="0" shapeId="0" xr:uid="{EE7EDCA7-F534-45DF-BA17-CF37440B1AEC}">
      <text>
        <r>
          <rPr>
            <b/>
            <sz val="9"/>
            <color indexed="81"/>
            <rFont val="ＭＳ Ｐ明朝"/>
            <family val="1"/>
            <charset val="128"/>
          </rPr>
          <t>算定資料の「事業所概要_算定体制」シートの使用量(G16セル)を入力してください。</t>
        </r>
      </text>
    </comment>
    <comment ref="Q81" authorId="0" shapeId="0" xr:uid="{836BA181-4DB8-454F-8061-BBD5455DB08B}">
      <text>
        <r>
          <rPr>
            <b/>
            <sz val="9"/>
            <color indexed="81"/>
            <rFont val="ＭＳ Ｐ明朝"/>
            <family val="1"/>
            <charset val="128"/>
          </rPr>
          <t>算定資料の「事業所概要_算定体制」シートの排出量(G17セル)を入力してください。</t>
        </r>
      </text>
    </comment>
    <comment ref="U81" authorId="0" shapeId="0" xr:uid="{FB6363CF-F36D-4740-AEB0-92710A7B7E66}">
      <text>
        <r>
          <rPr>
            <b/>
            <sz val="9"/>
            <color indexed="81"/>
            <rFont val="ＭＳ Ｐ明朝"/>
            <family val="1"/>
            <charset val="128"/>
          </rPr>
          <t>算定資料の「事業所概要_算定体制」シートの排出量(G17セル)を入力してください。</t>
        </r>
      </text>
    </comment>
    <comment ref="Y81" authorId="0" shapeId="0" xr:uid="{880F896B-13A6-47DB-AB19-F876EE6CDD05}">
      <text>
        <r>
          <rPr>
            <b/>
            <sz val="9"/>
            <color indexed="81"/>
            <rFont val="ＭＳ Ｐ明朝"/>
            <family val="1"/>
            <charset val="128"/>
          </rPr>
          <t>算定資料の「事業所概要_算定体制」シートの排出量(G17セル)を入力してください。</t>
        </r>
      </text>
    </comment>
    <comment ref="AC81" authorId="0" shapeId="0" xr:uid="{86E7E4EE-C68F-4F9E-A3CC-F4B25F2FA00D}">
      <text>
        <r>
          <rPr>
            <b/>
            <sz val="9"/>
            <color indexed="81"/>
            <rFont val="ＭＳ Ｐ明朝"/>
            <family val="1"/>
            <charset val="128"/>
          </rPr>
          <t>算定資料の「事業所概要_算定体制」シートの排出量(G17セル)を入力してください。</t>
        </r>
      </text>
    </comment>
    <comment ref="AG81" authorId="0" shapeId="0" xr:uid="{8E0E7F52-A656-486A-A6BF-FC5FECE63920}">
      <text>
        <r>
          <rPr>
            <b/>
            <sz val="9"/>
            <color indexed="81"/>
            <rFont val="ＭＳ Ｐ明朝"/>
            <family val="1"/>
            <charset val="128"/>
          </rPr>
          <t>算定資料の「事業所概要_算定体制」シートの排出量(G17セル)を入力してください。</t>
        </r>
      </text>
    </comment>
    <comment ref="Q85" authorId="0" shapeId="0" xr:uid="{9DE4BB1E-A92F-4D0E-9E7D-987E37F69E70}">
      <text>
        <r>
          <rPr>
            <b/>
            <sz val="9"/>
            <color indexed="81"/>
            <rFont val="ＭＳ Ｐ明朝"/>
            <family val="1"/>
            <charset val="128"/>
          </rPr>
          <t>算定資料の「その他ガス」シートK列の各排出量を入力してください。</t>
        </r>
      </text>
    </comment>
    <comment ref="U85" authorId="0" shapeId="0" xr:uid="{B6ECF608-0C7B-45B6-A569-6C148C41DDBA}">
      <text>
        <r>
          <rPr>
            <b/>
            <sz val="9"/>
            <color indexed="81"/>
            <rFont val="ＭＳ Ｐ明朝"/>
            <family val="1"/>
            <charset val="128"/>
          </rPr>
          <t>算定資料の「その他ガス」シートK列の各排出量を入力してください。</t>
        </r>
      </text>
    </comment>
    <comment ref="Y85" authorId="0" shapeId="0" xr:uid="{ADB380E9-855C-49FE-B1A3-F59D1AD64C91}">
      <text>
        <r>
          <rPr>
            <b/>
            <sz val="9"/>
            <color indexed="81"/>
            <rFont val="ＭＳ Ｐ明朝"/>
            <family val="1"/>
            <charset val="128"/>
          </rPr>
          <t>算定資料の「その他ガス」シートK列の各排出量を入力してください。</t>
        </r>
      </text>
    </comment>
    <comment ref="AC85" authorId="0" shapeId="0" xr:uid="{5DA0F250-AF13-45FB-B65E-1C774643782A}">
      <text>
        <r>
          <rPr>
            <b/>
            <sz val="9"/>
            <color indexed="81"/>
            <rFont val="ＭＳ Ｐ明朝"/>
            <family val="1"/>
            <charset val="128"/>
          </rPr>
          <t>算定資料の「その他ガス」シートK列の各排出量を入力してください。</t>
        </r>
      </text>
    </comment>
    <comment ref="AG85" authorId="0" shapeId="0" xr:uid="{06BD864C-661F-48FC-B2CD-153EC9F5C2B4}">
      <text>
        <r>
          <rPr>
            <b/>
            <sz val="9"/>
            <color indexed="81"/>
            <rFont val="ＭＳ Ｐ明朝"/>
            <family val="1"/>
            <charset val="128"/>
          </rPr>
          <t>算定資料の「その他ガス」シートK列の各排出量を入力してください。</t>
        </r>
      </text>
    </comment>
    <comment ref="Q86" authorId="0" shapeId="0" xr:uid="{D431DEF0-0151-415E-9A95-CD2690CA3ADF}">
      <text>
        <r>
          <rPr>
            <b/>
            <sz val="9"/>
            <color indexed="81"/>
            <rFont val="ＭＳ Ｐ明朝"/>
            <family val="1"/>
            <charset val="128"/>
          </rPr>
          <t>算定資料の「その他ガス」シートK列の各排出量を入力してください。</t>
        </r>
      </text>
    </comment>
    <comment ref="U86" authorId="0" shapeId="0" xr:uid="{4C0B116C-C2F3-41B0-A7A5-D61362616DE5}">
      <text>
        <r>
          <rPr>
            <b/>
            <sz val="9"/>
            <color indexed="81"/>
            <rFont val="ＭＳ Ｐ明朝"/>
            <family val="1"/>
            <charset val="128"/>
          </rPr>
          <t>算定資料の「その他ガス」シートK列の各排出量を入力してください。</t>
        </r>
      </text>
    </comment>
    <comment ref="Y86" authorId="0" shapeId="0" xr:uid="{11E695CA-B8B4-4D4E-AAF5-37084E3525BE}">
      <text>
        <r>
          <rPr>
            <b/>
            <sz val="9"/>
            <color indexed="81"/>
            <rFont val="ＭＳ Ｐ明朝"/>
            <family val="1"/>
            <charset val="128"/>
          </rPr>
          <t>算定資料の「その他ガス」シートK列の各排出量を入力してください。</t>
        </r>
      </text>
    </comment>
    <comment ref="AC86" authorId="0" shapeId="0" xr:uid="{350E8AEC-5722-4AC1-AF27-03DA35B90E2D}">
      <text>
        <r>
          <rPr>
            <b/>
            <sz val="9"/>
            <color indexed="81"/>
            <rFont val="ＭＳ Ｐ明朝"/>
            <family val="1"/>
            <charset val="128"/>
          </rPr>
          <t>算定資料の「その他ガス」シートK列の各排出量を入力してください。</t>
        </r>
      </text>
    </comment>
    <comment ref="AG86" authorId="0" shapeId="0" xr:uid="{40C18D9B-A5B6-41E0-A636-9B4BD4B783FE}">
      <text>
        <r>
          <rPr>
            <b/>
            <sz val="9"/>
            <color indexed="81"/>
            <rFont val="ＭＳ Ｐ明朝"/>
            <family val="1"/>
            <charset val="128"/>
          </rPr>
          <t>算定資料の「その他ガス」シートK列の各排出量を入力してください。</t>
        </r>
      </text>
    </comment>
    <comment ref="Q87" authorId="0" shapeId="0" xr:uid="{8229820F-FA74-4F1D-BCB9-D7F9D2693B42}">
      <text>
        <r>
          <rPr>
            <b/>
            <sz val="9"/>
            <color indexed="81"/>
            <rFont val="ＭＳ Ｐ明朝"/>
            <family val="1"/>
            <charset val="128"/>
          </rPr>
          <t>算定資料の「その他ガス」シートK列の各排出量を入力してください。</t>
        </r>
      </text>
    </comment>
    <comment ref="U87" authorId="0" shapeId="0" xr:uid="{B9BB0147-E664-4600-991C-1E843EBB142D}">
      <text>
        <r>
          <rPr>
            <b/>
            <sz val="9"/>
            <color indexed="81"/>
            <rFont val="ＭＳ Ｐ明朝"/>
            <family val="1"/>
            <charset val="128"/>
          </rPr>
          <t>算定資料の「その他ガス」シートK列の各排出量を入力してください。</t>
        </r>
      </text>
    </comment>
    <comment ref="Y87" authorId="0" shapeId="0" xr:uid="{F5606A13-100B-464A-AE34-484812C8FADA}">
      <text>
        <r>
          <rPr>
            <b/>
            <sz val="9"/>
            <color indexed="81"/>
            <rFont val="ＭＳ Ｐ明朝"/>
            <family val="1"/>
            <charset val="128"/>
          </rPr>
          <t>算定資料の「その他ガス」シートK列の各排出量を入力してください。</t>
        </r>
      </text>
    </comment>
    <comment ref="AC87" authorId="0" shapeId="0" xr:uid="{E6125169-A578-4CEF-B3F8-57E6249EB49F}">
      <text>
        <r>
          <rPr>
            <b/>
            <sz val="9"/>
            <color indexed="81"/>
            <rFont val="ＭＳ Ｐ明朝"/>
            <family val="1"/>
            <charset val="128"/>
          </rPr>
          <t>算定資料の「その他ガス」シートK列の各排出量を入力してください。</t>
        </r>
      </text>
    </comment>
    <comment ref="AG87" authorId="0" shapeId="0" xr:uid="{B31A3CFB-793C-45D3-8FE9-ED738003E699}">
      <text>
        <r>
          <rPr>
            <b/>
            <sz val="9"/>
            <color indexed="81"/>
            <rFont val="ＭＳ Ｐ明朝"/>
            <family val="1"/>
            <charset val="128"/>
          </rPr>
          <t>算定資料の「その他ガス」シートK列の各排出量を入力してください。</t>
        </r>
      </text>
    </comment>
    <comment ref="Q88" authorId="0" shapeId="0" xr:uid="{97CB6676-859E-48AD-AAE8-00839F832CB4}">
      <text>
        <r>
          <rPr>
            <b/>
            <sz val="9"/>
            <color indexed="81"/>
            <rFont val="ＭＳ Ｐ明朝"/>
            <family val="1"/>
            <charset val="128"/>
          </rPr>
          <t>算定資料の「その他ガス」シートK列の各排出量を入力してください。</t>
        </r>
      </text>
    </comment>
    <comment ref="U88" authorId="0" shapeId="0" xr:uid="{DD93E0AA-DB5A-4B22-878B-23FB0334E1DA}">
      <text>
        <r>
          <rPr>
            <b/>
            <sz val="9"/>
            <color indexed="81"/>
            <rFont val="ＭＳ Ｐ明朝"/>
            <family val="1"/>
            <charset val="128"/>
          </rPr>
          <t>算定資料の「その他ガス」シートK列の各排出量を入力してください。</t>
        </r>
      </text>
    </comment>
    <comment ref="Y88" authorId="0" shapeId="0" xr:uid="{B1A9F94E-1349-43D7-BED8-E6277D5F8F1D}">
      <text>
        <r>
          <rPr>
            <b/>
            <sz val="9"/>
            <color indexed="81"/>
            <rFont val="ＭＳ Ｐ明朝"/>
            <family val="1"/>
            <charset val="128"/>
          </rPr>
          <t>算定資料の「その他ガス」シートK列の各排出量を入力してください。</t>
        </r>
      </text>
    </comment>
    <comment ref="AC88" authorId="0" shapeId="0" xr:uid="{35B86E62-E1BF-48B0-B3C0-F356D3DCE67A}">
      <text>
        <r>
          <rPr>
            <b/>
            <sz val="9"/>
            <color indexed="81"/>
            <rFont val="ＭＳ Ｐ明朝"/>
            <family val="1"/>
            <charset val="128"/>
          </rPr>
          <t>算定資料の「その他ガス」シートK列の各排出量を入力してください。</t>
        </r>
      </text>
    </comment>
    <comment ref="AG88" authorId="0" shapeId="0" xr:uid="{29CA9E78-A296-4408-848D-FB97FBE3973D}">
      <text>
        <r>
          <rPr>
            <b/>
            <sz val="9"/>
            <color indexed="81"/>
            <rFont val="ＭＳ Ｐ明朝"/>
            <family val="1"/>
            <charset val="128"/>
          </rPr>
          <t>算定資料の「その他ガス」シートK列の各排出量を入力してください。</t>
        </r>
      </text>
    </comment>
    <comment ref="Q89" authorId="0" shapeId="0" xr:uid="{052118F3-42D1-4DED-A78E-CC33246CADC8}">
      <text>
        <r>
          <rPr>
            <b/>
            <sz val="9"/>
            <color indexed="81"/>
            <rFont val="ＭＳ Ｐ明朝"/>
            <family val="1"/>
            <charset val="128"/>
          </rPr>
          <t>算定資料の「その他ガス」シートK列の各排出量を入力してください。</t>
        </r>
      </text>
    </comment>
    <comment ref="U89" authorId="0" shapeId="0" xr:uid="{D088826C-54FE-4102-9783-FBAE446ABB35}">
      <text>
        <r>
          <rPr>
            <b/>
            <sz val="9"/>
            <color indexed="81"/>
            <rFont val="ＭＳ Ｐ明朝"/>
            <family val="1"/>
            <charset val="128"/>
          </rPr>
          <t>算定資料の「その他ガス」シートK列の各排出量を入力してください。</t>
        </r>
      </text>
    </comment>
    <comment ref="Y89" authorId="0" shapeId="0" xr:uid="{99461C0B-0C95-44AC-B76F-D0AD3C5E4287}">
      <text>
        <r>
          <rPr>
            <b/>
            <sz val="9"/>
            <color indexed="81"/>
            <rFont val="ＭＳ Ｐ明朝"/>
            <family val="1"/>
            <charset val="128"/>
          </rPr>
          <t>算定資料の「その他ガス」シートK列の各排出量を入力してください。</t>
        </r>
      </text>
    </comment>
    <comment ref="AC89" authorId="0" shapeId="0" xr:uid="{EACAFD91-94C4-4DFB-A7EB-76B1165BA25D}">
      <text>
        <r>
          <rPr>
            <b/>
            <sz val="9"/>
            <color indexed="81"/>
            <rFont val="ＭＳ Ｐ明朝"/>
            <family val="1"/>
            <charset val="128"/>
          </rPr>
          <t>算定資料の「その他ガス」シートK列の各排出量を入力してください。</t>
        </r>
      </text>
    </comment>
    <comment ref="AG89" authorId="0" shapeId="0" xr:uid="{A02C0824-B19F-4285-985B-A215D0932CF3}">
      <text>
        <r>
          <rPr>
            <b/>
            <sz val="9"/>
            <color indexed="81"/>
            <rFont val="ＭＳ Ｐ明朝"/>
            <family val="1"/>
            <charset val="128"/>
          </rPr>
          <t>算定資料の「その他ガス」シートK列の各排出量を入力してください。</t>
        </r>
      </text>
    </comment>
    <comment ref="Q90" authorId="0" shapeId="0" xr:uid="{202C2B10-0D9D-4B93-B3DF-ECE7174E2828}">
      <text>
        <r>
          <rPr>
            <b/>
            <sz val="9"/>
            <color indexed="81"/>
            <rFont val="ＭＳ Ｐ明朝"/>
            <family val="1"/>
            <charset val="128"/>
          </rPr>
          <t>算定資料の「その他ガス」シートK列の各排出量を入力してください。</t>
        </r>
      </text>
    </comment>
    <comment ref="U90" authorId="0" shapeId="0" xr:uid="{D2A25482-A0FC-49EA-B176-83818543E2FD}">
      <text>
        <r>
          <rPr>
            <b/>
            <sz val="9"/>
            <color indexed="81"/>
            <rFont val="ＭＳ Ｐ明朝"/>
            <family val="1"/>
            <charset val="128"/>
          </rPr>
          <t>算定資料の「その他ガス」シートK列の各排出量を入力してください。</t>
        </r>
      </text>
    </comment>
    <comment ref="Y90" authorId="0" shapeId="0" xr:uid="{2CFDF3D5-8724-4988-A29A-ACFD56F0C122}">
      <text>
        <r>
          <rPr>
            <b/>
            <sz val="9"/>
            <color indexed="81"/>
            <rFont val="ＭＳ Ｐ明朝"/>
            <family val="1"/>
            <charset val="128"/>
          </rPr>
          <t>算定資料の「その他ガス」シートK列の各排出量を入力してください。</t>
        </r>
      </text>
    </comment>
    <comment ref="AC90" authorId="0" shapeId="0" xr:uid="{1E739C3D-44A9-4DAF-8ECF-0A70AB681885}">
      <text>
        <r>
          <rPr>
            <b/>
            <sz val="9"/>
            <color indexed="81"/>
            <rFont val="ＭＳ Ｐ明朝"/>
            <family val="1"/>
            <charset val="128"/>
          </rPr>
          <t>算定資料の「その他ガス」シートK列の各排出量を入力してください。</t>
        </r>
      </text>
    </comment>
    <comment ref="AG90" authorId="0" shapeId="0" xr:uid="{7BE66CB5-F896-48E9-9AB8-0D20D5B3665D}">
      <text>
        <r>
          <rPr>
            <b/>
            <sz val="9"/>
            <color indexed="81"/>
            <rFont val="ＭＳ Ｐ明朝"/>
            <family val="1"/>
            <charset val="128"/>
          </rPr>
          <t>算定資料の「その他ガス」シートK列の各排出量を入力してください。</t>
        </r>
      </text>
    </comment>
    <comment ref="Q91" authorId="0" shapeId="0" xr:uid="{6502DFD0-B57A-4BB1-9704-4423DC52015C}">
      <text>
        <r>
          <rPr>
            <b/>
            <sz val="9"/>
            <color indexed="81"/>
            <rFont val="ＭＳ Ｐ明朝"/>
            <family val="1"/>
            <charset val="128"/>
          </rPr>
          <t>算定資料の「その他ガス」シートK列の各排出量を入力してください。</t>
        </r>
      </text>
    </comment>
    <comment ref="U91" authorId="0" shapeId="0" xr:uid="{FBB5791E-7C82-4C31-A50C-7376180E080C}">
      <text>
        <r>
          <rPr>
            <b/>
            <sz val="9"/>
            <color indexed="81"/>
            <rFont val="ＭＳ Ｐ明朝"/>
            <family val="1"/>
            <charset val="128"/>
          </rPr>
          <t>算定資料の「その他ガス」シートK列の各排出量を入力してください。</t>
        </r>
      </text>
    </comment>
    <comment ref="Y91" authorId="0" shapeId="0" xr:uid="{9C89D575-E258-43D3-8642-B5BDEAD55183}">
      <text>
        <r>
          <rPr>
            <b/>
            <sz val="9"/>
            <color indexed="81"/>
            <rFont val="ＭＳ Ｐ明朝"/>
            <family val="1"/>
            <charset val="128"/>
          </rPr>
          <t>算定資料の「その他ガス」シートK列の各排出量を入力してください。</t>
        </r>
      </text>
    </comment>
    <comment ref="AC91" authorId="0" shapeId="0" xr:uid="{C45DCC61-D7B0-4004-8629-7B073E4DDBB9}">
      <text>
        <r>
          <rPr>
            <b/>
            <sz val="9"/>
            <color indexed="81"/>
            <rFont val="ＭＳ Ｐ明朝"/>
            <family val="1"/>
            <charset val="128"/>
          </rPr>
          <t>算定資料の「その他ガス」シートK列の各排出量を入力してください。</t>
        </r>
      </text>
    </comment>
    <comment ref="AG91" authorId="0" shapeId="0" xr:uid="{59E2362C-E268-451D-9214-E2F98B3412D9}">
      <text>
        <r>
          <rPr>
            <b/>
            <sz val="9"/>
            <color indexed="81"/>
            <rFont val="ＭＳ Ｐ明朝"/>
            <family val="1"/>
            <charset val="128"/>
          </rPr>
          <t>算定資料の「その他ガス」シートK列の各排出量を入力してください。</t>
        </r>
      </text>
    </comment>
    <comment ref="D103" authorId="0" shapeId="0" xr:uid="{C92D9F04-9EF3-4E03-9E31-318CF027328D}">
      <text>
        <r>
          <rPr>
            <b/>
            <sz val="9"/>
            <color indexed="81"/>
            <rFont val="ＭＳ Ｐ明朝"/>
            <family val="1"/>
            <charset val="128"/>
          </rPr>
          <t>CO2排出量に影響を及ぼす指標を設定してください。</t>
        </r>
      </text>
    </comment>
    <comment ref="M103" authorId="0" shapeId="0" xr:uid="{2FC48EEF-E4F8-4F06-8A1E-AB583A74DDB3}">
      <text>
        <r>
          <rPr>
            <b/>
            <sz val="9"/>
            <color indexed="81"/>
            <rFont val="ＭＳ Ｐ明朝"/>
            <family val="1"/>
            <charset val="128"/>
          </rPr>
          <t>左の指標の単位を入力してください。</t>
        </r>
      </text>
    </comment>
    <comment ref="L162" authorId="0" shapeId="0" xr:uid="{236EC0C3-0B42-44A8-BE63-A785717D5F54}">
      <text>
        <r>
          <rPr>
            <b/>
            <sz val="9"/>
            <color indexed="81"/>
            <rFont val="ＭＳ Ｐ明朝"/>
            <family val="1"/>
            <charset val="128"/>
          </rPr>
          <t>「業務部門」は11から18番台、「産業部門」は31から49番台から選択してください。</t>
        </r>
      </text>
    </comment>
    <comment ref="AH162" authorId="0" shapeId="0" xr:uid="{0EB014CA-B56F-44D0-90F4-B34FA33365CE}">
      <text>
        <r>
          <rPr>
            <b/>
            <sz val="9"/>
            <color indexed="81"/>
            <rFont val="ＭＳ Ｐ明朝"/>
            <family val="1"/>
            <charset val="128"/>
          </rPr>
          <t>半角英数で入力してください。</t>
        </r>
      </text>
    </comment>
    <comment ref="L163" authorId="0" shapeId="0" xr:uid="{A470F0C1-65C8-4C2A-8734-84937EF1E917}">
      <text>
        <r>
          <rPr>
            <b/>
            <sz val="9"/>
            <color indexed="81"/>
            <rFont val="ＭＳ Ｐ明朝"/>
            <family val="1"/>
            <charset val="128"/>
          </rPr>
          <t>「業務部門」は11から18番台、「産業部門」は31から49番台から選択してください。</t>
        </r>
      </text>
    </comment>
    <comment ref="AH163" authorId="0" shapeId="0" xr:uid="{15BB153C-C26F-47C9-8128-087EB9D516FF}">
      <text>
        <r>
          <rPr>
            <b/>
            <sz val="9"/>
            <color indexed="81"/>
            <rFont val="ＭＳ Ｐ明朝"/>
            <family val="1"/>
            <charset val="128"/>
          </rPr>
          <t>半角英数で入力してください。</t>
        </r>
      </text>
    </comment>
    <comment ref="L164" authorId="0" shapeId="0" xr:uid="{D1EF796A-A274-43A5-B514-C7B8CC416113}">
      <text>
        <r>
          <rPr>
            <b/>
            <sz val="9"/>
            <color indexed="81"/>
            <rFont val="ＭＳ Ｐ明朝"/>
            <family val="1"/>
            <charset val="128"/>
          </rPr>
          <t>「業務部門」は11から18番台、「産業部門」は31から49番台から選択してください。</t>
        </r>
      </text>
    </comment>
    <comment ref="AH164" authorId="0" shapeId="0" xr:uid="{FD5EAADE-53DA-4D24-992E-EDF3650529F0}">
      <text>
        <r>
          <rPr>
            <b/>
            <sz val="9"/>
            <color indexed="81"/>
            <rFont val="ＭＳ Ｐ明朝"/>
            <family val="1"/>
            <charset val="128"/>
          </rPr>
          <t>半角英数で入力してください。</t>
        </r>
      </text>
    </comment>
    <comment ref="L165" authorId="0" shapeId="0" xr:uid="{0E1B7DAE-63B2-45C5-B147-20E8D636C43A}">
      <text>
        <r>
          <rPr>
            <b/>
            <sz val="9"/>
            <color indexed="81"/>
            <rFont val="ＭＳ Ｐ明朝"/>
            <family val="1"/>
            <charset val="128"/>
          </rPr>
          <t>「業務部門」は11から18番台、「産業部門」は31から49番台から選択してください。</t>
        </r>
      </text>
    </comment>
    <comment ref="AH165" authorId="0" shapeId="0" xr:uid="{1F09D99B-F759-405A-B5E6-B925C574971D}">
      <text>
        <r>
          <rPr>
            <b/>
            <sz val="9"/>
            <color indexed="81"/>
            <rFont val="ＭＳ Ｐ明朝"/>
            <family val="1"/>
            <charset val="128"/>
          </rPr>
          <t>半角英数で入力してください。</t>
        </r>
      </text>
    </comment>
    <comment ref="L166" authorId="0" shapeId="0" xr:uid="{EAB355D9-B160-469C-89AB-1CABAA27635B}">
      <text>
        <r>
          <rPr>
            <b/>
            <sz val="9"/>
            <color indexed="81"/>
            <rFont val="ＭＳ Ｐ明朝"/>
            <family val="1"/>
            <charset val="128"/>
          </rPr>
          <t>「業務部門」は11から18番台、「産業部門」は31から49番台から選択してください。</t>
        </r>
      </text>
    </comment>
    <comment ref="AH166" authorId="0" shapeId="0" xr:uid="{20AA1A94-6BC1-413B-8E97-7A3738AD113B}">
      <text>
        <r>
          <rPr>
            <b/>
            <sz val="9"/>
            <color indexed="81"/>
            <rFont val="ＭＳ Ｐ明朝"/>
            <family val="1"/>
            <charset val="128"/>
          </rPr>
          <t>半角英数で入力してください。</t>
        </r>
      </text>
    </comment>
    <comment ref="L167" authorId="0" shapeId="0" xr:uid="{24DCDF53-48A2-4540-83DA-1930C505F972}">
      <text>
        <r>
          <rPr>
            <b/>
            <sz val="9"/>
            <color indexed="81"/>
            <rFont val="ＭＳ Ｐ明朝"/>
            <family val="1"/>
            <charset val="128"/>
          </rPr>
          <t>「業務部門」は11から18番台、「産業部門」は31から49番台から選択してください。</t>
        </r>
      </text>
    </comment>
    <comment ref="AH167" authorId="0" shapeId="0" xr:uid="{8DEA26ED-7225-4CF4-B770-63F6EF45C39C}">
      <text>
        <r>
          <rPr>
            <b/>
            <sz val="9"/>
            <color indexed="81"/>
            <rFont val="ＭＳ Ｐ明朝"/>
            <family val="1"/>
            <charset val="128"/>
          </rPr>
          <t>半角英数で入力してください。</t>
        </r>
      </text>
    </comment>
    <comment ref="L168" authorId="0" shapeId="0" xr:uid="{532BA88B-6F86-4A05-80D0-E5943B08577F}">
      <text>
        <r>
          <rPr>
            <b/>
            <sz val="9"/>
            <color indexed="81"/>
            <rFont val="ＭＳ Ｐ明朝"/>
            <family val="1"/>
            <charset val="128"/>
          </rPr>
          <t>「業務部門」は11から18番台、「産業部門」は31から49番台から選択してください。</t>
        </r>
      </text>
    </comment>
    <comment ref="AH168" authorId="0" shapeId="0" xr:uid="{4C7A3383-8476-431C-B614-BB2574BA2274}">
      <text>
        <r>
          <rPr>
            <b/>
            <sz val="9"/>
            <color indexed="81"/>
            <rFont val="ＭＳ Ｐ明朝"/>
            <family val="1"/>
            <charset val="128"/>
          </rPr>
          <t>半角英数で入力してください。</t>
        </r>
      </text>
    </comment>
    <comment ref="L169" authorId="0" shapeId="0" xr:uid="{4B22122B-C626-4785-B1BD-8434F38B5652}">
      <text>
        <r>
          <rPr>
            <b/>
            <sz val="9"/>
            <color indexed="81"/>
            <rFont val="ＭＳ Ｐ明朝"/>
            <family val="1"/>
            <charset val="128"/>
          </rPr>
          <t>「業務部門」は11から18番台、「産業部門」は31から49番台から選択してください。</t>
        </r>
      </text>
    </comment>
    <comment ref="AH169" authorId="0" shapeId="0" xr:uid="{B53CFEA1-E599-4B26-8291-9AE4B4ABAAEE}">
      <text>
        <r>
          <rPr>
            <b/>
            <sz val="9"/>
            <color indexed="81"/>
            <rFont val="ＭＳ Ｐ明朝"/>
            <family val="1"/>
            <charset val="128"/>
          </rPr>
          <t>半角英数で入力してください。</t>
        </r>
      </text>
    </comment>
    <comment ref="L170" authorId="0" shapeId="0" xr:uid="{133A32E4-3FFC-4E18-881D-05BE8CE72CC8}">
      <text>
        <r>
          <rPr>
            <b/>
            <sz val="9"/>
            <color indexed="81"/>
            <rFont val="ＭＳ Ｐ明朝"/>
            <family val="1"/>
            <charset val="128"/>
          </rPr>
          <t>「業務部門」は11から18番台、「産業部門」は31から49番台から選択してください。</t>
        </r>
      </text>
    </comment>
    <comment ref="AH170" authorId="0" shapeId="0" xr:uid="{9104C852-A70C-4207-ADA9-7119FFBA6F2B}">
      <text>
        <r>
          <rPr>
            <b/>
            <sz val="9"/>
            <color indexed="81"/>
            <rFont val="ＭＳ Ｐ明朝"/>
            <family val="1"/>
            <charset val="128"/>
          </rPr>
          <t>半角英数で入力してください。</t>
        </r>
      </text>
    </comment>
    <comment ref="L171" authorId="0" shapeId="0" xr:uid="{EFD9F7DA-80F4-43E6-ABA8-DA90E422F9BA}">
      <text>
        <r>
          <rPr>
            <b/>
            <sz val="9"/>
            <color indexed="81"/>
            <rFont val="ＭＳ Ｐ明朝"/>
            <family val="1"/>
            <charset val="128"/>
          </rPr>
          <t>「業務部門」は11から18番台、「産業部門」は31から49番台から選択してください。</t>
        </r>
      </text>
    </comment>
    <comment ref="AH171" authorId="0" shapeId="0" xr:uid="{7217F3DE-D783-47EF-BC02-328DF45FE24A}">
      <text>
        <r>
          <rPr>
            <b/>
            <sz val="9"/>
            <color indexed="81"/>
            <rFont val="ＭＳ Ｐ明朝"/>
            <family val="1"/>
            <charset val="128"/>
          </rPr>
          <t>半角英数で入力してください。</t>
        </r>
      </text>
    </comment>
    <comment ref="L172" authorId="0" shapeId="0" xr:uid="{A1387A81-7E09-429A-B7F8-41B09C977B90}">
      <text>
        <r>
          <rPr>
            <b/>
            <sz val="9"/>
            <color indexed="81"/>
            <rFont val="ＭＳ Ｐ明朝"/>
            <family val="1"/>
            <charset val="128"/>
          </rPr>
          <t>「業務部門」は11から18番台、「産業部門」は31から49番台から選択してください。</t>
        </r>
      </text>
    </comment>
    <comment ref="AH172" authorId="0" shapeId="0" xr:uid="{154962C9-F691-4544-BF67-0E5C54B3B852}">
      <text>
        <r>
          <rPr>
            <b/>
            <sz val="9"/>
            <color indexed="81"/>
            <rFont val="ＭＳ Ｐ明朝"/>
            <family val="1"/>
            <charset val="128"/>
          </rPr>
          <t>半角英数で入力してください。</t>
        </r>
      </text>
    </comment>
    <comment ref="L173" authorId="0" shapeId="0" xr:uid="{7B1D1D94-11CD-4BC8-9826-EAB3E145866F}">
      <text>
        <r>
          <rPr>
            <b/>
            <sz val="9"/>
            <color indexed="81"/>
            <rFont val="ＭＳ Ｐ明朝"/>
            <family val="1"/>
            <charset val="128"/>
          </rPr>
          <t>「業務部門」は11から18番台、「産業部門」は31から49番台から選択してください。</t>
        </r>
      </text>
    </comment>
    <comment ref="AH173" authorId="0" shapeId="0" xr:uid="{0A5DB120-20A1-44EC-9115-F48E85ACF79F}">
      <text>
        <r>
          <rPr>
            <b/>
            <sz val="9"/>
            <color indexed="81"/>
            <rFont val="ＭＳ Ｐ明朝"/>
            <family val="1"/>
            <charset val="128"/>
          </rPr>
          <t>半角英数で入力してください。</t>
        </r>
      </text>
    </comment>
    <comment ref="L174" authorId="0" shapeId="0" xr:uid="{D3B5B994-321A-414E-96B0-D61CE0301777}">
      <text>
        <r>
          <rPr>
            <b/>
            <sz val="9"/>
            <color indexed="81"/>
            <rFont val="ＭＳ Ｐ明朝"/>
            <family val="1"/>
            <charset val="128"/>
          </rPr>
          <t>「業務部門」は11から18番台、「産業部門」は31から49番台から選択してください。</t>
        </r>
      </text>
    </comment>
    <comment ref="AH174" authorId="0" shapeId="0" xr:uid="{5CB0B575-232D-41AD-99F5-14A4AB8652F6}">
      <text>
        <r>
          <rPr>
            <b/>
            <sz val="9"/>
            <color indexed="81"/>
            <rFont val="ＭＳ Ｐ明朝"/>
            <family val="1"/>
            <charset val="128"/>
          </rPr>
          <t>半角英数で入力してください。</t>
        </r>
      </text>
    </comment>
    <comment ref="L175" authorId="0" shapeId="0" xr:uid="{5641A274-1072-43A3-97B6-23B1E7550046}">
      <text>
        <r>
          <rPr>
            <b/>
            <sz val="9"/>
            <color indexed="81"/>
            <rFont val="ＭＳ Ｐ明朝"/>
            <family val="1"/>
            <charset val="128"/>
          </rPr>
          <t>「業務部門」は11から18番台、「産業部門」は31から49番台から選択してください。</t>
        </r>
      </text>
    </comment>
    <comment ref="AH175" authorId="0" shapeId="0" xr:uid="{0F3C5068-136F-4078-9E2F-065BBB965B1F}">
      <text>
        <r>
          <rPr>
            <b/>
            <sz val="9"/>
            <color indexed="81"/>
            <rFont val="ＭＳ Ｐ明朝"/>
            <family val="1"/>
            <charset val="128"/>
          </rPr>
          <t>半角英数で入力してください。</t>
        </r>
      </text>
    </comment>
    <comment ref="L176" authorId="0" shapeId="0" xr:uid="{CC06F456-2216-4BC0-902B-2BB82C42FECD}">
      <text>
        <r>
          <rPr>
            <b/>
            <sz val="9"/>
            <color indexed="81"/>
            <rFont val="ＭＳ Ｐ明朝"/>
            <family val="1"/>
            <charset val="128"/>
          </rPr>
          <t>「業務部門」は11から18番台、「産業部門」は31から49番台から選択してください。</t>
        </r>
      </text>
    </comment>
    <comment ref="AH176" authorId="0" shapeId="0" xr:uid="{7697B645-8161-46BF-ABCE-E1F15FCF0B81}">
      <text>
        <r>
          <rPr>
            <b/>
            <sz val="9"/>
            <color indexed="81"/>
            <rFont val="ＭＳ Ｐ明朝"/>
            <family val="1"/>
            <charset val="128"/>
          </rPr>
          <t>半角英数で入力してください。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18F8A777-2BBC-4CE4-A139-21FF52924C2F}">
      <text>
        <r>
          <rPr>
            <b/>
            <sz val="9"/>
            <color indexed="81"/>
            <rFont val="ＭＳ Ｐ明朝"/>
            <family val="1"/>
            <charset val="128"/>
          </rPr>
          <t>事業所番号は半角数字６桁で入力してください。</t>
        </r>
      </text>
    </comment>
    <comment ref="E10" authorId="0" shapeId="0" xr:uid="{45F7BCA9-3EA4-47FE-B06E-2307693DE284}">
      <text>
        <r>
          <rPr>
            <b/>
            <sz val="9"/>
            <color indexed="81"/>
            <rFont val="ＭＳ Ｐ明朝"/>
            <family val="1"/>
            <charset val="128"/>
          </rPr>
          <t>事業所の種別を選択してください。</t>
        </r>
      </text>
    </comment>
    <comment ref="S14" authorId="0" shapeId="0" xr:uid="{08A3EC98-970A-4F00-B18B-412BA3157142}">
      <text>
        <r>
          <rPr>
            <b/>
            <sz val="9"/>
            <color indexed="81"/>
            <rFont val="MS P ゴシック"/>
            <family val="3"/>
            <charset val="128"/>
          </rPr>
          <t>「埼玉県」は入力しないでください。</t>
        </r>
      </text>
    </comment>
    <comment ref="O17" authorId="0" shapeId="0" xr:uid="{0AA526B0-185C-4EF7-B10C-E41411B7CE65}">
      <text>
        <r>
          <rPr>
            <b/>
            <sz val="9"/>
            <color indexed="81"/>
            <rFont val="ＭＳ Ｐ明朝"/>
            <family val="1"/>
            <charset val="128"/>
          </rPr>
          <t>産業分類を選択してください。</t>
        </r>
      </text>
    </comment>
    <comment ref="F38" authorId="0" shapeId="0" xr:uid="{92042E22-B16B-466E-9328-81D2DD2F3E6E}">
      <text>
        <r>
          <rPr>
            <b/>
            <sz val="9"/>
            <color indexed="81"/>
            <rFont val="ＭＳ Ｐ明朝"/>
            <family val="1"/>
            <charset val="128"/>
          </rPr>
          <t>代表事業所名が表示されています。</t>
        </r>
      </text>
    </comment>
    <comment ref="S38" authorId="0" shapeId="0" xr:uid="{5345D27F-4530-4F4D-9D0C-0CBD950C6CD8}">
      <text>
        <r>
          <rPr>
            <b/>
            <sz val="9"/>
            <color indexed="81"/>
            <rFont val="ＭＳ Ｐ明朝"/>
            <family val="1"/>
            <charset val="128"/>
          </rPr>
          <t>代表事業所所在地が表示されています。</t>
        </r>
      </text>
    </comment>
    <comment ref="Q73" authorId="0" shapeId="0" xr:uid="{8F7877A1-1CE6-499A-8E1E-6834D7F228DF}">
      <text>
        <r>
          <rPr>
            <b/>
            <sz val="9"/>
            <color indexed="81"/>
            <rFont val="ＭＳ Ｐ明朝"/>
            <family val="1"/>
            <charset val="128"/>
          </rPr>
          <t>算定資料の「事業所概要_算定体制」シートの使用量(G15セル)を入力してください。</t>
        </r>
      </text>
    </comment>
    <comment ref="U73" authorId="0" shapeId="0" xr:uid="{9D2C18C8-D15A-4189-BE26-A893EA216B3B}">
      <text>
        <r>
          <rPr>
            <b/>
            <sz val="9"/>
            <color indexed="81"/>
            <rFont val="ＭＳ Ｐ明朝"/>
            <family val="1"/>
            <charset val="128"/>
          </rPr>
          <t>算定資料の「事業所概要_算定体制」シートの使用量(G15セル)を入力してください。</t>
        </r>
      </text>
    </comment>
    <comment ref="Y73" authorId="0" shapeId="0" xr:uid="{6E055A1A-376B-45BC-90E5-AB5986BA2EB0}">
      <text>
        <r>
          <rPr>
            <b/>
            <sz val="9"/>
            <color indexed="81"/>
            <rFont val="ＭＳ Ｐ明朝"/>
            <family val="1"/>
            <charset val="128"/>
          </rPr>
          <t>算定資料の「事業所概要_算定体制」シートの使用量(G15セル)を入力してください。</t>
        </r>
      </text>
    </comment>
    <comment ref="AC73" authorId="0" shapeId="0" xr:uid="{D83E4BA7-94DA-44BC-9AEC-E4D852363C53}">
      <text>
        <r>
          <rPr>
            <b/>
            <sz val="9"/>
            <color indexed="81"/>
            <rFont val="ＭＳ Ｐ明朝"/>
            <family val="1"/>
            <charset val="128"/>
          </rPr>
          <t>算定資料の「事業所概要_算定体制」シートの使用量(G15セル)を入力してください。</t>
        </r>
      </text>
    </comment>
    <comment ref="AG73" authorId="0" shapeId="0" xr:uid="{99347AE7-B472-4481-9BE8-351F3CF53F72}">
      <text>
        <r>
          <rPr>
            <b/>
            <sz val="9"/>
            <color indexed="81"/>
            <rFont val="ＭＳ Ｐ明朝"/>
            <family val="1"/>
            <charset val="128"/>
          </rPr>
          <t>算定資料の「事業所概要_算定体制」シートの使用量(G15セル)を入力してください。</t>
        </r>
      </text>
    </comment>
    <comment ref="Q74" authorId="0" shapeId="0" xr:uid="{8C6C8806-57EC-4C5B-9019-94E140822089}">
      <text>
        <r>
          <rPr>
            <b/>
            <sz val="9"/>
            <color indexed="81"/>
            <rFont val="ＭＳ Ｐ明朝"/>
            <family val="1"/>
            <charset val="128"/>
          </rPr>
          <t>算定資料の「事業所概要_算定体制」シートの使用量(G16セル)を入力してください。</t>
        </r>
      </text>
    </comment>
    <comment ref="U74" authorId="0" shapeId="0" xr:uid="{25F75D84-1AE8-4BB1-98CD-E8A7D4337821}">
      <text>
        <r>
          <rPr>
            <b/>
            <sz val="9"/>
            <color indexed="81"/>
            <rFont val="ＭＳ Ｐ明朝"/>
            <family val="1"/>
            <charset val="128"/>
          </rPr>
          <t>算定資料の「事業所概要_算定体制」シートの使用量(G16セル)を入力してください。</t>
        </r>
      </text>
    </comment>
    <comment ref="Y74" authorId="0" shapeId="0" xr:uid="{6DECE6BD-A80A-4571-A062-EF696110EAA9}">
      <text>
        <r>
          <rPr>
            <b/>
            <sz val="9"/>
            <color indexed="81"/>
            <rFont val="ＭＳ Ｐ明朝"/>
            <family val="1"/>
            <charset val="128"/>
          </rPr>
          <t>算定資料の「事業所概要_算定体制」シートの使用量(G16セル)を入力してください。</t>
        </r>
      </text>
    </comment>
    <comment ref="AC74" authorId="0" shapeId="0" xr:uid="{2AFB4BFF-588A-4C86-BBB3-6BEE61814479}">
      <text>
        <r>
          <rPr>
            <b/>
            <sz val="9"/>
            <color indexed="81"/>
            <rFont val="ＭＳ Ｐ明朝"/>
            <family val="1"/>
            <charset val="128"/>
          </rPr>
          <t>算定資料の「事業所概要_算定体制」シートの使用量(G16セル)を入力してください。</t>
        </r>
      </text>
    </comment>
    <comment ref="AG74" authorId="0" shapeId="0" xr:uid="{E7FFBD04-8F8C-4DEC-99E9-AE9CFB476F23}">
      <text>
        <r>
          <rPr>
            <b/>
            <sz val="9"/>
            <color indexed="81"/>
            <rFont val="ＭＳ Ｐ明朝"/>
            <family val="1"/>
            <charset val="128"/>
          </rPr>
          <t>算定資料の「事業所概要_算定体制」シートの使用量(G16セル)を入力してください。</t>
        </r>
      </text>
    </comment>
    <comment ref="Q81" authorId="0" shapeId="0" xr:uid="{4982AAF8-5210-4271-B04C-2DFD2DAD38CD}">
      <text>
        <r>
          <rPr>
            <b/>
            <sz val="9"/>
            <color indexed="81"/>
            <rFont val="ＭＳ Ｐ明朝"/>
            <family val="1"/>
            <charset val="128"/>
          </rPr>
          <t>算定資料の「事業所概要_算定体制」シートの排出量(G17セル)を入力してください。</t>
        </r>
      </text>
    </comment>
    <comment ref="U81" authorId="0" shapeId="0" xr:uid="{A4ACEB51-CF55-4643-8B08-B54C4FF8F838}">
      <text>
        <r>
          <rPr>
            <b/>
            <sz val="9"/>
            <color indexed="81"/>
            <rFont val="ＭＳ Ｐ明朝"/>
            <family val="1"/>
            <charset val="128"/>
          </rPr>
          <t>算定資料の「事業所概要_算定体制」シートの排出量(G17セル)を入力してください。</t>
        </r>
      </text>
    </comment>
    <comment ref="Y81" authorId="0" shapeId="0" xr:uid="{1D99821A-6785-47CE-8A11-D2EA5C92CE54}">
      <text>
        <r>
          <rPr>
            <b/>
            <sz val="9"/>
            <color indexed="81"/>
            <rFont val="ＭＳ Ｐ明朝"/>
            <family val="1"/>
            <charset val="128"/>
          </rPr>
          <t>算定資料の「事業所概要_算定体制」シートの排出量(G17セル)を入力してください。</t>
        </r>
      </text>
    </comment>
    <comment ref="AC81" authorId="0" shapeId="0" xr:uid="{27C81A23-59A3-4B54-9549-F1FB872AB0B1}">
      <text>
        <r>
          <rPr>
            <b/>
            <sz val="9"/>
            <color indexed="81"/>
            <rFont val="ＭＳ Ｐ明朝"/>
            <family val="1"/>
            <charset val="128"/>
          </rPr>
          <t>算定資料の「事業所概要_算定体制」シートの排出量(G17セル)を入力してください。</t>
        </r>
      </text>
    </comment>
    <comment ref="AG81" authorId="0" shapeId="0" xr:uid="{A9149A9E-E8F3-458F-8500-29463596F368}">
      <text>
        <r>
          <rPr>
            <b/>
            <sz val="9"/>
            <color indexed="81"/>
            <rFont val="ＭＳ Ｐ明朝"/>
            <family val="1"/>
            <charset val="128"/>
          </rPr>
          <t>算定資料の「事業所概要_算定体制」シートの排出量(G17セル)を入力してください。</t>
        </r>
      </text>
    </comment>
    <comment ref="Q85" authorId="0" shapeId="0" xr:uid="{BFD32FE1-D0D0-49F6-8247-F55730EBFECE}">
      <text>
        <r>
          <rPr>
            <b/>
            <sz val="9"/>
            <color indexed="81"/>
            <rFont val="ＭＳ Ｐ明朝"/>
            <family val="1"/>
            <charset val="128"/>
          </rPr>
          <t>算定資料の「その他ガス」シートK列の各排出量を入力してください。</t>
        </r>
      </text>
    </comment>
    <comment ref="U85" authorId="0" shapeId="0" xr:uid="{B3A59F8A-6964-4394-B0A7-D28F3E19CCCD}">
      <text>
        <r>
          <rPr>
            <b/>
            <sz val="9"/>
            <color indexed="81"/>
            <rFont val="ＭＳ Ｐ明朝"/>
            <family val="1"/>
            <charset val="128"/>
          </rPr>
          <t>算定資料の「その他ガス」シートK列の各排出量を入力してください。</t>
        </r>
      </text>
    </comment>
    <comment ref="Y85" authorId="0" shapeId="0" xr:uid="{9BE5E05A-BC90-40E1-95AA-6C4678BE1B78}">
      <text>
        <r>
          <rPr>
            <b/>
            <sz val="9"/>
            <color indexed="81"/>
            <rFont val="ＭＳ Ｐ明朝"/>
            <family val="1"/>
            <charset val="128"/>
          </rPr>
          <t>算定資料の「その他ガス」シートK列の各排出量を入力してください。</t>
        </r>
      </text>
    </comment>
    <comment ref="AC85" authorId="0" shapeId="0" xr:uid="{C444E4BD-9BEE-4D50-B676-87B599AB58A0}">
      <text>
        <r>
          <rPr>
            <b/>
            <sz val="9"/>
            <color indexed="81"/>
            <rFont val="ＭＳ Ｐ明朝"/>
            <family val="1"/>
            <charset val="128"/>
          </rPr>
          <t>算定資料の「その他ガス」シートK列の各排出量を入力してください。</t>
        </r>
      </text>
    </comment>
    <comment ref="AG85" authorId="0" shapeId="0" xr:uid="{650DBBC6-E78B-4F4B-B777-F8292C564E00}">
      <text>
        <r>
          <rPr>
            <b/>
            <sz val="9"/>
            <color indexed="81"/>
            <rFont val="ＭＳ Ｐ明朝"/>
            <family val="1"/>
            <charset val="128"/>
          </rPr>
          <t>算定資料の「その他ガス」シートK列の各排出量を入力してください。</t>
        </r>
      </text>
    </comment>
    <comment ref="Q86" authorId="0" shapeId="0" xr:uid="{76F9FA19-DA47-436B-AD06-638D904D8D5D}">
      <text>
        <r>
          <rPr>
            <b/>
            <sz val="9"/>
            <color indexed="81"/>
            <rFont val="ＭＳ Ｐ明朝"/>
            <family val="1"/>
            <charset val="128"/>
          </rPr>
          <t>算定資料の「その他ガス」シートK列の各排出量を入力してください。</t>
        </r>
      </text>
    </comment>
    <comment ref="U86" authorId="0" shapeId="0" xr:uid="{4B76D878-1015-4A65-91E5-8B8C1A373716}">
      <text>
        <r>
          <rPr>
            <b/>
            <sz val="9"/>
            <color indexed="81"/>
            <rFont val="ＭＳ Ｐ明朝"/>
            <family val="1"/>
            <charset val="128"/>
          </rPr>
          <t>算定資料の「その他ガス」シートK列の各排出量を入力してください。</t>
        </r>
      </text>
    </comment>
    <comment ref="Y86" authorId="0" shapeId="0" xr:uid="{16EE2E50-78EF-46C3-87F3-0D69FB6B8A3E}">
      <text>
        <r>
          <rPr>
            <b/>
            <sz val="9"/>
            <color indexed="81"/>
            <rFont val="ＭＳ Ｐ明朝"/>
            <family val="1"/>
            <charset val="128"/>
          </rPr>
          <t>算定資料の「その他ガス」シートK列の各排出量を入力してください。</t>
        </r>
      </text>
    </comment>
    <comment ref="AC86" authorId="0" shapeId="0" xr:uid="{705E2042-2718-421B-8552-764C242D7643}">
      <text>
        <r>
          <rPr>
            <b/>
            <sz val="9"/>
            <color indexed="81"/>
            <rFont val="ＭＳ Ｐ明朝"/>
            <family val="1"/>
            <charset val="128"/>
          </rPr>
          <t>算定資料の「その他ガス」シートK列の各排出量を入力してください。</t>
        </r>
      </text>
    </comment>
    <comment ref="AG86" authorId="0" shapeId="0" xr:uid="{5FF78927-436C-4778-BB78-90A4339DF23B}">
      <text>
        <r>
          <rPr>
            <b/>
            <sz val="9"/>
            <color indexed="81"/>
            <rFont val="ＭＳ Ｐ明朝"/>
            <family val="1"/>
            <charset val="128"/>
          </rPr>
          <t>算定資料の「その他ガス」シートK列の各排出量を入力してください。</t>
        </r>
      </text>
    </comment>
    <comment ref="Q87" authorId="0" shapeId="0" xr:uid="{2F5A74B0-DB2C-4BC3-966B-49449B9C2129}">
      <text>
        <r>
          <rPr>
            <b/>
            <sz val="9"/>
            <color indexed="81"/>
            <rFont val="ＭＳ Ｐ明朝"/>
            <family val="1"/>
            <charset val="128"/>
          </rPr>
          <t>算定資料の「その他ガス」シートK列の各排出量を入力してください。</t>
        </r>
      </text>
    </comment>
    <comment ref="U87" authorId="0" shapeId="0" xr:uid="{C23467B7-F486-427C-B8BB-5662657BD5E2}">
      <text>
        <r>
          <rPr>
            <b/>
            <sz val="9"/>
            <color indexed="81"/>
            <rFont val="ＭＳ Ｐ明朝"/>
            <family val="1"/>
            <charset val="128"/>
          </rPr>
          <t>算定資料の「その他ガス」シートK列の各排出量を入力してください。</t>
        </r>
      </text>
    </comment>
    <comment ref="Y87" authorId="0" shapeId="0" xr:uid="{A9B9DB15-7B39-4F84-AFFA-D622E64A92EA}">
      <text>
        <r>
          <rPr>
            <b/>
            <sz val="9"/>
            <color indexed="81"/>
            <rFont val="ＭＳ Ｐ明朝"/>
            <family val="1"/>
            <charset val="128"/>
          </rPr>
          <t>算定資料の「その他ガス」シートK列の各排出量を入力してください。</t>
        </r>
      </text>
    </comment>
    <comment ref="AC87" authorId="0" shapeId="0" xr:uid="{29B3BB86-4EC8-4C2F-90F6-1311BD21709F}">
      <text>
        <r>
          <rPr>
            <b/>
            <sz val="9"/>
            <color indexed="81"/>
            <rFont val="ＭＳ Ｐ明朝"/>
            <family val="1"/>
            <charset val="128"/>
          </rPr>
          <t>算定資料の「その他ガス」シートK列の各排出量を入力してください。</t>
        </r>
      </text>
    </comment>
    <comment ref="AG87" authorId="0" shapeId="0" xr:uid="{8DFF1C32-43A3-47B9-867D-4622F9A2F673}">
      <text>
        <r>
          <rPr>
            <b/>
            <sz val="9"/>
            <color indexed="81"/>
            <rFont val="ＭＳ Ｐ明朝"/>
            <family val="1"/>
            <charset val="128"/>
          </rPr>
          <t>算定資料の「その他ガス」シートK列の各排出量を入力してください。</t>
        </r>
      </text>
    </comment>
    <comment ref="Q88" authorId="0" shapeId="0" xr:uid="{127FF7BF-A57F-4769-9AB7-0F3F8422C04F}">
      <text>
        <r>
          <rPr>
            <b/>
            <sz val="9"/>
            <color indexed="81"/>
            <rFont val="ＭＳ Ｐ明朝"/>
            <family val="1"/>
            <charset val="128"/>
          </rPr>
          <t>算定資料の「その他ガス」シートK列の各排出量を入力してください。</t>
        </r>
      </text>
    </comment>
    <comment ref="U88" authorId="0" shapeId="0" xr:uid="{FB088A7A-C0A8-431B-AB5E-06F307F245EC}">
      <text>
        <r>
          <rPr>
            <b/>
            <sz val="9"/>
            <color indexed="81"/>
            <rFont val="ＭＳ Ｐ明朝"/>
            <family val="1"/>
            <charset val="128"/>
          </rPr>
          <t>算定資料の「その他ガス」シートK列の各排出量を入力してください。</t>
        </r>
      </text>
    </comment>
    <comment ref="Y88" authorId="0" shapeId="0" xr:uid="{C2A9CF19-A437-4332-AFB1-3A77B26F450E}">
      <text>
        <r>
          <rPr>
            <b/>
            <sz val="9"/>
            <color indexed="81"/>
            <rFont val="ＭＳ Ｐ明朝"/>
            <family val="1"/>
            <charset val="128"/>
          </rPr>
          <t>算定資料の「その他ガス」シートK列の各排出量を入力してください。</t>
        </r>
      </text>
    </comment>
    <comment ref="AC88" authorId="0" shapeId="0" xr:uid="{B6A7D01B-6181-4F21-AEF0-DD456EC63B52}">
      <text>
        <r>
          <rPr>
            <b/>
            <sz val="9"/>
            <color indexed="81"/>
            <rFont val="ＭＳ Ｐ明朝"/>
            <family val="1"/>
            <charset val="128"/>
          </rPr>
          <t>算定資料の「その他ガス」シートK列の各排出量を入力してください。</t>
        </r>
      </text>
    </comment>
    <comment ref="AG88" authorId="0" shapeId="0" xr:uid="{A7DE1E7D-956C-4A70-94CE-F38F11E7B06B}">
      <text>
        <r>
          <rPr>
            <b/>
            <sz val="9"/>
            <color indexed="81"/>
            <rFont val="ＭＳ Ｐ明朝"/>
            <family val="1"/>
            <charset val="128"/>
          </rPr>
          <t>算定資料の「その他ガス」シートK列の各排出量を入力してください。</t>
        </r>
      </text>
    </comment>
    <comment ref="Q89" authorId="0" shapeId="0" xr:uid="{A9A3C5B2-6174-40B6-A881-8462204105A4}">
      <text>
        <r>
          <rPr>
            <b/>
            <sz val="9"/>
            <color indexed="81"/>
            <rFont val="ＭＳ Ｐ明朝"/>
            <family val="1"/>
            <charset val="128"/>
          </rPr>
          <t>算定資料の「その他ガス」シートK列の各排出量を入力してください。</t>
        </r>
      </text>
    </comment>
    <comment ref="U89" authorId="0" shapeId="0" xr:uid="{30493841-39DC-4B74-8BB3-967B9BE2A7AA}">
      <text>
        <r>
          <rPr>
            <b/>
            <sz val="9"/>
            <color indexed="81"/>
            <rFont val="ＭＳ Ｐ明朝"/>
            <family val="1"/>
            <charset val="128"/>
          </rPr>
          <t>算定資料の「その他ガス」シートK列の各排出量を入力してください。</t>
        </r>
      </text>
    </comment>
    <comment ref="Y89" authorId="0" shapeId="0" xr:uid="{6F162B9A-4824-4DDC-BC2E-0F9C1A2D1CDD}">
      <text>
        <r>
          <rPr>
            <b/>
            <sz val="9"/>
            <color indexed="81"/>
            <rFont val="ＭＳ Ｐ明朝"/>
            <family val="1"/>
            <charset val="128"/>
          </rPr>
          <t>算定資料の「その他ガス」シートK列の各排出量を入力してください。</t>
        </r>
      </text>
    </comment>
    <comment ref="AC89" authorId="0" shapeId="0" xr:uid="{D3E9C0FA-5855-491E-B1C5-0F52EEC08B11}">
      <text>
        <r>
          <rPr>
            <b/>
            <sz val="9"/>
            <color indexed="81"/>
            <rFont val="ＭＳ Ｐ明朝"/>
            <family val="1"/>
            <charset val="128"/>
          </rPr>
          <t>算定資料の「その他ガス」シートK列の各排出量を入力してください。</t>
        </r>
      </text>
    </comment>
    <comment ref="AG89" authorId="0" shapeId="0" xr:uid="{0D5250F2-73B7-4E05-A9EA-2253F0654BF2}">
      <text>
        <r>
          <rPr>
            <b/>
            <sz val="9"/>
            <color indexed="81"/>
            <rFont val="ＭＳ Ｐ明朝"/>
            <family val="1"/>
            <charset val="128"/>
          </rPr>
          <t>算定資料の「その他ガス」シートK列の各排出量を入力してください。</t>
        </r>
      </text>
    </comment>
    <comment ref="Q90" authorId="0" shapeId="0" xr:uid="{FA61AE58-5941-4378-914A-E378A8E38850}">
      <text>
        <r>
          <rPr>
            <b/>
            <sz val="9"/>
            <color indexed="81"/>
            <rFont val="ＭＳ Ｐ明朝"/>
            <family val="1"/>
            <charset val="128"/>
          </rPr>
          <t>算定資料の「その他ガス」シートK列の各排出量を入力してください。</t>
        </r>
      </text>
    </comment>
    <comment ref="U90" authorId="0" shapeId="0" xr:uid="{77A57BC5-4022-4469-BFA9-8941A6438827}">
      <text>
        <r>
          <rPr>
            <b/>
            <sz val="9"/>
            <color indexed="81"/>
            <rFont val="ＭＳ Ｐ明朝"/>
            <family val="1"/>
            <charset val="128"/>
          </rPr>
          <t>算定資料の「その他ガス」シートK列の各排出量を入力してください。</t>
        </r>
      </text>
    </comment>
    <comment ref="Y90" authorId="0" shapeId="0" xr:uid="{9FB259C9-08B5-4DFE-9A02-71AD793E4DA5}">
      <text>
        <r>
          <rPr>
            <b/>
            <sz val="9"/>
            <color indexed="81"/>
            <rFont val="ＭＳ Ｐ明朝"/>
            <family val="1"/>
            <charset val="128"/>
          </rPr>
          <t>算定資料の「その他ガス」シートK列の各排出量を入力してください。</t>
        </r>
      </text>
    </comment>
    <comment ref="AC90" authorId="0" shapeId="0" xr:uid="{8C99A3A4-C15E-440D-9CF9-ADE315D494F1}">
      <text>
        <r>
          <rPr>
            <b/>
            <sz val="9"/>
            <color indexed="81"/>
            <rFont val="ＭＳ Ｐ明朝"/>
            <family val="1"/>
            <charset val="128"/>
          </rPr>
          <t>算定資料の「その他ガス」シートK列の各排出量を入力してください。</t>
        </r>
      </text>
    </comment>
    <comment ref="AG90" authorId="0" shapeId="0" xr:uid="{77F4AFA4-F781-4E93-B82D-049C6DF2C86C}">
      <text>
        <r>
          <rPr>
            <b/>
            <sz val="9"/>
            <color indexed="81"/>
            <rFont val="ＭＳ Ｐ明朝"/>
            <family val="1"/>
            <charset val="128"/>
          </rPr>
          <t>算定資料の「その他ガス」シートK列の各排出量を入力してください。</t>
        </r>
      </text>
    </comment>
    <comment ref="Q91" authorId="0" shapeId="0" xr:uid="{77A91710-2AC0-4C39-99CB-13C12A627ACD}">
      <text>
        <r>
          <rPr>
            <b/>
            <sz val="9"/>
            <color indexed="81"/>
            <rFont val="ＭＳ Ｐ明朝"/>
            <family val="1"/>
            <charset val="128"/>
          </rPr>
          <t>算定資料の「その他ガス」シートK列の各排出量を入力してください。</t>
        </r>
      </text>
    </comment>
    <comment ref="U91" authorId="0" shapeId="0" xr:uid="{A153A12B-0D5E-4D15-8726-F9E8BE0B85FF}">
      <text>
        <r>
          <rPr>
            <b/>
            <sz val="9"/>
            <color indexed="81"/>
            <rFont val="ＭＳ Ｐ明朝"/>
            <family val="1"/>
            <charset val="128"/>
          </rPr>
          <t>算定資料の「その他ガス」シートK列の各排出量を入力してください。</t>
        </r>
      </text>
    </comment>
    <comment ref="Y91" authorId="0" shapeId="0" xr:uid="{DA1B5074-2781-4FE4-BA0F-CC0DF0DB1558}">
      <text>
        <r>
          <rPr>
            <b/>
            <sz val="9"/>
            <color indexed="81"/>
            <rFont val="ＭＳ Ｐ明朝"/>
            <family val="1"/>
            <charset val="128"/>
          </rPr>
          <t>算定資料の「その他ガス」シートK列の各排出量を入力してください。</t>
        </r>
      </text>
    </comment>
    <comment ref="AC91" authorId="0" shapeId="0" xr:uid="{0DE2D4F3-1688-43AD-96D6-6DA73E6EB214}">
      <text>
        <r>
          <rPr>
            <b/>
            <sz val="9"/>
            <color indexed="81"/>
            <rFont val="ＭＳ Ｐ明朝"/>
            <family val="1"/>
            <charset val="128"/>
          </rPr>
          <t>算定資料の「その他ガス」シートK列の各排出量を入力してください。</t>
        </r>
      </text>
    </comment>
    <comment ref="AG91" authorId="0" shapeId="0" xr:uid="{60DDB1E7-B005-4D3A-A90E-7654A333F9BC}">
      <text>
        <r>
          <rPr>
            <b/>
            <sz val="9"/>
            <color indexed="81"/>
            <rFont val="ＭＳ Ｐ明朝"/>
            <family val="1"/>
            <charset val="128"/>
          </rPr>
          <t>算定資料の「その他ガス」シートK列の各排出量を入力してください。</t>
        </r>
      </text>
    </comment>
    <comment ref="D103" authorId="0" shapeId="0" xr:uid="{173F4998-6946-4204-ACCF-3AAE6FFEF753}">
      <text>
        <r>
          <rPr>
            <b/>
            <sz val="9"/>
            <color indexed="81"/>
            <rFont val="ＭＳ Ｐ明朝"/>
            <family val="1"/>
            <charset val="128"/>
          </rPr>
          <t>CO2排出量に影響を及ぼす指標を設定してください。</t>
        </r>
      </text>
    </comment>
    <comment ref="M103" authorId="0" shapeId="0" xr:uid="{8C9862CD-CF98-4286-A2F5-AFA2D99D0DE2}">
      <text>
        <r>
          <rPr>
            <b/>
            <sz val="9"/>
            <color indexed="81"/>
            <rFont val="ＭＳ Ｐ明朝"/>
            <family val="1"/>
            <charset val="128"/>
          </rPr>
          <t>左の指標の単位を入力してください。</t>
        </r>
      </text>
    </comment>
    <comment ref="L162" authorId="0" shapeId="0" xr:uid="{1DEEEB76-C765-4D9F-AFCF-A98A6FED3BB1}">
      <text>
        <r>
          <rPr>
            <b/>
            <sz val="9"/>
            <color indexed="81"/>
            <rFont val="ＭＳ Ｐ明朝"/>
            <family val="1"/>
            <charset val="128"/>
          </rPr>
          <t>「業務部門」は11から18番台、「産業部門」は31から49番台から選択してください。</t>
        </r>
      </text>
    </comment>
    <comment ref="AH162" authorId="0" shapeId="0" xr:uid="{16E5E1BD-CE28-434E-9F85-DAC552D446D7}">
      <text>
        <r>
          <rPr>
            <b/>
            <sz val="9"/>
            <color indexed="81"/>
            <rFont val="ＭＳ Ｐ明朝"/>
            <family val="1"/>
            <charset val="128"/>
          </rPr>
          <t>半角英数で入力してください。</t>
        </r>
      </text>
    </comment>
    <comment ref="L163" authorId="0" shapeId="0" xr:uid="{8E55DFE5-3E1F-4036-AD47-66A14EA7856E}">
      <text>
        <r>
          <rPr>
            <b/>
            <sz val="9"/>
            <color indexed="81"/>
            <rFont val="ＭＳ Ｐ明朝"/>
            <family val="1"/>
            <charset val="128"/>
          </rPr>
          <t>「業務部門」は11から18番台、「産業部門」は31から49番台から選択してください。</t>
        </r>
      </text>
    </comment>
    <comment ref="AH163" authorId="0" shapeId="0" xr:uid="{61833D6F-F0CE-4977-B4ED-D64AAEE82620}">
      <text>
        <r>
          <rPr>
            <b/>
            <sz val="9"/>
            <color indexed="81"/>
            <rFont val="ＭＳ Ｐ明朝"/>
            <family val="1"/>
            <charset val="128"/>
          </rPr>
          <t>半角英数で入力してください。</t>
        </r>
      </text>
    </comment>
    <comment ref="L164" authorId="0" shapeId="0" xr:uid="{1E46C2D3-38C7-411A-9092-91B0A806AB10}">
      <text>
        <r>
          <rPr>
            <b/>
            <sz val="9"/>
            <color indexed="81"/>
            <rFont val="ＭＳ Ｐ明朝"/>
            <family val="1"/>
            <charset val="128"/>
          </rPr>
          <t>「業務部門」は11から18番台、「産業部門」は31から49番台から選択してください。</t>
        </r>
      </text>
    </comment>
    <comment ref="AH164" authorId="0" shapeId="0" xr:uid="{F7DD06BE-DE1B-47C7-9179-EE6071C15728}">
      <text>
        <r>
          <rPr>
            <b/>
            <sz val="9"/>
            <color indexed="81"/>
            <rFont val="ＭＳ Ｐ明朝"/>
            <family val="1"/>
            <charset val="128"/>
          </rPr>
          <t>半角英数で入力してください。</t>
        </r>
      </text>
    </comment>
    <comment ref="L165" authorId="0" shapeId="0" xr:uid="{730711EC-7F9E-429E-8264-814B8B0A158B}">
      <text>
        <r>
          <rPr>
            <b/>
            <sz val="9"/>
            <color indexed="81"/>
            <rFont val="ＭＳ Ｐ明朝"/>
            <family val="1"/>
            <charset val="128"/>
          </rPr>
          <t>「業務部門」は11から18番台、「産業部門」は31から49番台から選択してください。</t>
        </r>
      </text>
    </comment>
    <comment ref="AH165" authorId="0" shapeId="0" xr:uid="{F69E14B8-1378-4F7F-8CF6-4EE50AD39D46}">
      <text>
        <r>
          <rPr>
            <b/>
            <sz val="9"/>
            <color indexed="81"/>
            <rFont val="ＭＳ Ｐ明朝"/>
            <family val="1"/>
            <charset val="128"/>
          </rPr>
          <t>半角英数で入力してください。</t>
        </r>
      </text>
    </comment>
    <comment ref="L166" authorId="0" shapeId="0" xr:uid="{A8320CD0-91F4-4AF2-92E6-C0106EF9A541}">
      <text>
        <r>
          <rPr>
            <b/>
            <sz val="9"/>
            <color indexed="81"/>
            <rFont val="ＭＳ Ｐ明朝"/>
            <family val="1"/>
            <charset val="128"/>
          </rPr>
          <t>「業務部門」は11から18番台、「産業部門」は31から49番台から選択してください。</t>
        </r>
      </text>
    </comment>
    <comment ref="AH166" authorId="0" shapeId="0" xr:uid="{7D1E109E-9439-42F4-846A-15BF82321A16}">
      <text>
        <r>
          <rPr>
            <b/>
            <sz val="9"/>
            <color indexed="81"/>
            <rFont val="ＭＳ Ｐ明朝"/>
            <family val="1"/>
            <charset val="128"/>
          </rPr>
          <t>半角英数で入力してください。</t>
        </r>
      </text>
    </comment>
    <comment ref="L167" authorId="0" shapeId="0" xr:uid="{346EDAAC-FCC2-432F-AC60-641EDBEA1AD6}">
      <text>
        <r>
          <rPr>
            <b/>
            <sz val="9"/>
            <color indexed="81"/>
            <rFont val="ＭＳ Ｐ明朝"/>
            <family val="1"/>
            <charset val="128"/>
          </rPr>
          <t>「業務部門」は11から18番台、「産業部門」は31から49番台から選択してください。</t>
        </r>
      </text>
    </comment>
    <comment ref="AH167" authorId="0" shapeId="0" xr:uid="{7D032E42-BA95-4A47-94B2-29D3C39A2B8F}">
      <text>
        <r>
          <rPr>
            <b/>
            <sz val="9"/>
            <color indexed="81"/>
            <rFont val="ＭＳ Ｐ明朝"/>
            <family val="1"/>
            <charset val="128"/>
          </rPr>
          <t>半角英数で入力してください。</t>
        </r>
      </text>
    </comment>
    <comment ref="L168" authorId="0" shapeId="0" xr:uid="{9D2730A0-B861-4CBD-9F5B-9E3B4E448810}">
      <text>
        <r>
          <rPr>
            <b/>
            <sz val="9"/>
            <color indexed="81"/>
            <rFont val="ＭＳ Ｐ明朝"/>
            <family val="1"/>
            <charset val="128"/>
          </rPr>
          <t>「業務部門」は11から18番台、「産業部門」は31から49番台から選択してください。</t>
        </r>
      </text>
    </comment>
    <comment ref="AH168" authorId="0" shapeId="0" xr:uid="{60453EFE-2E1B-4680-83AE-6C0308A80E4F}">
      <text>
        <r>
          <rPr>
            <b/>
            <sz val="9"/>
            <color indexed="81"/>
            <rFont val="ＭＳ Ｐ明朝"/>
            <family val="1"/>
            <charset val="128"/>
          </rPr>
          <t>半角英数で入力してください。</t>
        </r>
      </text>
    </comment>
    <comment ref="L169" authorId="0" shapeId="0" xr:uid="{F6C6DEC1-0C75-4ECA-9DA0-6AEE0F83F3EC}">
      <text>
        <r>
          <rPr>
            <b/>
            <sz val="9"/>
            <color indexed="81"/>
            <rFont val="ＭＳ Ｐ明朝"/>
            <family val="1"/>
            <charset val="128"/>
          </rPr>
          <t>「業務部門」は11から18番台、「産業部門」は31から49番台から選択してください。</t>
        </r>
      </text>
    </comment>
    <comment ref="AH169" authorId="0" shapeId="0" xr:uid="{4C15A889-103B-4195-9ECF-909D27879F6A}">
      <text>
        <r>
          <rPr>
            <b/>
            <sz val="9"/>
            <color indexed="81"/>
            <rFont val="ＭＳ Ｐ明朝"/>
            <family val="1"/>
            <charset val="128"/>
          </rPr>
          <t>半角英数で入力してください。</t>
        </r>
      </text>
    </comment>
    <comment ref="L170" authorId="0" shapeId="0" xr:uid="{E74B6766-542C-40C6-9F7C-0064F7B4E1EE}">
      <text>
        <r>
          <rPr>
            <b/>
            <sz val="9"/>
            <color indexed="81"/>
            <rFont val="ＭＳ Ｐ明朝"/>
            <family val="1"/>
            <charset val="128"/>
          </rPr>
          <t>「業務部門」は11から18番台、「産業部門」は31から49番台から選択してください。</t>
        </r>
      </text>
    </comment>
    <comment ref="AH170" authorId="0" shapeId="0" xr:uid="{C390F646-56B7-438B-BB46-FC2D09D54729}">
      <text>
        <r>
          <rPr>
            <b/>
            <sz val="9"/>
            <color indexed="81"/>
            <rFont val="ＭＳ Ｐ明朝"/>
            <family val="1"/>
            <charset val="128"/>
          </rPr>
          <t>半角英数で入力してください。</t>
        </r>
      </text>
    </comment>
    <comment ref="L171" authorId="0" shapeId="0" xr:uid="{B4325563-87A6-4294-AE2E-9033B5CFB9EB}">
      <text>
        <r>
          <rPr>
            <b/>
            <sz val="9"/>
            <color indexed="81"/>
            <rFont val="ＭＳ Ｐ明朝"/>
            <family val="1"/>
            <charset val="128"/>
          </rPr>
          <t>「業務部門」は11から18番台、「産業部門」は31から49番台から選択してください。</t>
        </r>
      </text>
    </comment>
    <comment ref="AH171" authorId="0" shapeId="0" xr:uid="{A38D2D37-AC9A-4B9F-BCF9-D3B27017E31D}">
      <text>
        <r>
          <rPr>
            <b/>
            <sz val="9"/>
            <color indexed="81"/>
            <rFont val="ＭＳ Ｐ明朝"/>
            <family val="1"/>
            <charset val="128"/>
          </rPr>
          <t>半角英数で入力してください。</t>
        </r>
      </text>
    </comment>
    <comment ref="L172" authorId="0" shapeId="0" xr:uid="{E4BE19F3-1ABE-4245-B916-A65C365DCA43}">
      <text>
        <r>
          <rPr>
            <b/>
            <sz val="9"/>
            <color indexed="81"/>
            <rFont val="ＭＳ Ｐ明朝"/>
            <family val="1"/>
            <charset val="128"/>
          </rPr>
          <t>「業務部門」は11から18番台、「産業部門」は31から49番台から選択してください。</t>
        </r>
      </text>
    </comment>
    <comment ref="AH172" authorId="0" shapeId="0" xr:uid="{23776A83-DB01-4385-87F7-6B5EB47A3CA8}">
      <text>
        <r>
          <rPr>
            <b/>
            <sz val="9"/>
            <color indexed="81"/>
            <rFont val="ＭＳ Ｐ明朝"/>
            <family val="1"/>
            <charset val="128"/>
          </rPr>
          <t>半角英数で入力してください。</t>
        </r>
      </text>
    </comment>
    <comment ref="L173" authorId="0" shapeId="0" xr:uid="{7A3857AA-279B-43AF-96DC-CF1CBEF88EE3}">
      <text>
        <r>
          <rPr>
            <b/>
            <sz val="9"/>
            <color indexed="81"/>
            <rFont val="ＭＳ Ｐ明朝"/>
            <family val="1"/>
            <charset val="128"/>
          </rPr>
          <t>「業務部門」は11から18番台、「産業部門」は31から49番台から選択してください。</t>
        </r>
      </text>
    </comment>
    <comment ref="AH173" authorId="0" shapeId="0" xr:uid="{F67B6A57-B241-4621-AE0C-BC1E88B37AEE}">
      <text>
        <r>
          <rPr>
            <b/>
            <sz val="9"/>
            <color indexed="81"/>
            <rFont val="ＭＳ Ｐ明朝"/>
            <family val="1"/>
            <charset val="128"/>
          </rPr>
          <t>半角英数で入力してください。</t>
        </r>
      </text>
    </comment>
    <comment ref="L174" authorId="0" shapeId="0" xr:uid="{8D69DEAC-2190-45DB-B64C-E96EB8195BD8}">
      <text>
        <r>
          <rPr>
            <b/>
            <sz val="9"/>
            <color indexed="81"/>
            <rFont val="ＭＳ Ｐ明朝"/>
            <family val="1"/>
            <charset val="128"/>
          </rPr>
          <t>「業務部門」は11から18番台、「産業部門」は31から49番台から選択してください。</t>
        </r>
      </text>
    </comment>
    <comment ref="AH174" authorId="0" shapeId="0" xr:uid="{EB8076FF-F56F-47DB-9D60-E515BED4F141}">
      <text>
        <r>
          <rPr>
            <b/>
            <sz val="9"/>
            <color indexed="81"/>
            <rFont val="ＭＳ Ｐ明朝"/>
            <family val="1"/>
            <charset val="128"/>
          </rPr>
          <t>半角英数で入力してください。</t>
        </r>
      </text>
    </comment>
    <comment ref="L175" authorId="0" shapeId="0" xr:uid="{79DF59A7-4B87-4AC1-97D0-7531FC440806}">
      <text>
        <r>
          <rPr>
            <b/>
            <sz val="9"/>
            <color indexed="81"/>
            <rFont val="ＭＳ Ｐ明朝"/>
            <family val="1"/>
            <charset val="128"/>
          </rPr>
          <t>「業務部門」は11から18番台、「産業部門」は31から49番台から選択してください。</t>
        </r>
      </text>
    </comment>
    <comment ref="AH175" authorId="0" shapeId="0" xr:uid="{0C3EA4B5-BCAC-4F2F-B49D-0040DF6CBFCC}">
      <text>
        <r>
          <rPr>
            <b/>
            <sz val="9"/>
            <color indexed="81"/>
            <rFont val="ＭＳ Ｐ明朝"/>
            <family val="1"/>
            <charset val="128"/>
          </rPr>
          <t>半角英数で入力してください。</t>
        </r>
      </text>
    </comment>
    <comment ref="L176" authorId="0" shapeId="0" xr:uid="{5A960903-81D4-4E52-B58E-F3B00D048206}">
      <text>
        <r>
          <rPr>
            <b/>
            <sz val="9"/>
            <color indexed="81"/>
            <rFont val="ＭＳ Ｐ明朝"/>
            <family val="1"/>
            <charset val="128"/>
          </rPr>
          <t>「業務部門」は11から18番台、「産業部門」は31から49番台から選択してください。</t>
        </r>
      </text>
    </comment>
    <comment ref="AH176" authorId="0" shapeId="0" xr:uid="{D8F01FC5-5DC4-4E9A-B397-2F79F8EC27C6}">
      <text>
        <r>
          <rPr>
            <b/>
            <sz val="9"/>
            <color indexed="81"/>
            <rFont val="ＭＳ Ｐ明朝"/>
            <family val="1"/>
            <charset val="128"/>
          </rPr>
          <t>半角英数で入力してください。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A95ECA94-C58F-497C-B8DF-07CCEF0507FC}">
      <text>
        <r>
          <rPr>
            <b/>
            <sz val="9"/>
            <color indexed="81"/>
            <rFont val="ＭＳ Ｐ明朝"/>
            <family val="1"/>
            <charset val="128"/>
          </rPr>
          <t>事業所番号は半角数字６桁で入力してください。</t>
        </r>
      </text>
    </comment>
    <comment ref="E10" authorId="0" shapeId="0" xr:uid="{8532A668-AC7F-455D-80B1-A4DE9141322F}">
      <text>
        <r>
          <rPr>
            <b/>
            <sz val="9"/>
            <color indexed="81"/>
            <rFont val="ＭＳ Ｐ明朝"/>
            <family val="1"/>
            <charset val="128"/>
          </rPr>
          <t>事業所の種別を選択してください。</t>
        </r>
      </text>
    </comment>
    <comment ref="S14" authorId="0" shapeId="0" xr:uid="{FD2317A0-CE28-40E7-B840-76A039517169}">
      <text>
        <r>
          <rPr>
            <b/>
            <sz val="9"/>
            <color indexed="81"/>
            <rFont val="MS P ゴシック"/>
            <family val="3"/>
            <charset val="128"/>
          </rPr>
          <t>「埼玉県」は入力しないでください。</t>
        </r>
      </text>
    </comment>
    <comment ref="O17" authorId="0" shapeId="0" xr:uid="{AA8E07D2-66B0-4B9F-A128-C7570F44F273}">
      <text>
        <r>
          <rPr>
            <b/>
            <sz val="9"/>
            <color indexed="81"/>
            <rFont val="ＭＳ Ｐ明朝"/>
            <family val="1"/>
            <charset val="128"/>
          </rPr>
          <t>産業分類を選択してください。</t>
        </r>
      </text>
    </comment>
    <comment ref="F38" authorId="0" shapeId="0" xr:uid="{56A75ADE-18BB-406A-A53F-2EB4F16C4D6A}">
      <text>
        <r>
          <rPr>
            <b/>
            <sz val="9"/>
            <color indexed="81"/>
            <rFont val="ＭＳ Ｐ明朝"/>
            <family val="1"/>
            <charset val="128"/>
          </rPr>
          <t>代表事業所名が表示されています。</t>
        </r>
      </text>
    </comment>
    <comment ref="S38" authorId="0" shapeId="0" xr:uid="{E6ED1DA8-EA0E-4F4B-98EE-43EDE95A7FFD}">
      <text>
        <r>
          <rPr>
            <b/>
            <sz val="9"/>
            <color indexed="81"/>
            <rFont val="ＭＳ Ｐ明朝"/>
            <family val="1"/>
            <charset val="128"/>
          </rPr>
          <t>代表事業所所在地が表示されています。</t>
        </r>
      </text>
    </comment>
    <comment ref="Q73" authorId="0" shapeId="0" xr:uid="{5DA5E504-E190-48B4-89E5-9D2B17E492A1}">
      <text>
        <r>
          <rPr>
            <b/>
            <sz val="9"/>
            <color indexed="81"/>
            <rFont val="ＭＳ Ｐ明朝"/>
            <family val="1"/>
            <charset val="128"/>
          </rPr>
          <t>算定資料の「事業所概要_算定体制」シートの使用量(G15セル)を入力してください。</t>
        </r>
      </text>
    </comment>
    <comment ref="U73" authorId="0" shapeId="0" xr:uid="{FFAA98C8-A19F-44BD-BA89-9656998C7C53}">
      <text>
        <r>
          <rPr>
            <b/>
            <sz val="9"/>
            <color indexed="81"/>
            <rFont val="ＭＳ Ｐ明朝"/>
            <family val="1"/>
            <charset val="128"/>
          </rPr>
          <t>算定資料の「事業所概要_算定体制」シートの使用量(G15セル)を入力してください。</t>
        </r>
      </text>
    </comment>
    <comment ref="Y73" authorId="0" shapeId="0" xr:uid="{5A80AF4E-E955-4182-80FA-C72F5493669B}">
      <text>
        <r>
          <rPr>
            <b/>
            <sz val="9"/>
            <color indexed="81"/>
            <rFont val="ＭＳ Ｐ明朝"/>
            <family val="1"/>
            <charset val="128"/>
          </rPr>
          <t>算定資料の「事業所概要_算定体制」シートの使用量(G15セル)を入力してください。</t>
        </r>
      </text>
    </comment>
    <comment ref="AC73" authorId="0" shapeId="0" xr:uid="{EF836216-8DCB-4406-901D-59A370145985}">
      <text>
        <r>
          <rPr>
            <b/>
            <sz val="9"/>
            <color indexed="81"/>
            <rFont val="ＭＳ Ｐ明朝"/>
            <family val="1"/>
            <charset val="128"/>
          </rPr>
          <t>算定資料の「事業所概要_算定体制」シートの使用量(G15セル)を入力してください。</t>
        </r>
      </text>
    </comment>
    <comment ref="AG73" authorId="0" shapeId="0" xr:uid="{9B926F94-8783-4898-9E51-2928E6DA6157}">
      <text>
        <r>
          <rPr>
            <b/>
            <sz val="9"/>
            <color indexed="81"/>
            <rFont val="ＭＳ Ｐ明朝"/>
            <family val="1"/>
            <charset val="128"/>
          </rPr>
          <t>算定資料の「事業所概要_算定体制」シートの使用量(G15セル)を入力してください。</t>
        </r>
      </text>
    </comment>
    <comment ref="Q74" authorId="0" shapeId="0" xr:uid="{1E27E91C-0A07-4A6A-82E0-CE49E233D119}">
      <text>
        <r>
          <rPr>
            <b/>
            <sz val="9"/>
            <color indexed="81"/>
            <rFont val="ＭＳ Ｐ明朝"/>
            <family val="1"/>
            <charset val="128"/>
          </rPr>
          <t>算定資料の「事業所概要_算定体制」シートの使用量(G16セル)を入力してください。</t>
        </r>
      </text>
    </comment>
    <comment ref="U74" authorId="0" shapeId="0" xr:uid="{C899FF60-2EE8-4476-AE4B-FA883E5D4552}">
      <text>
        <r>
          <rPr>
            <b/>
            <sz val="9"/>
            <color indexed="81"/>
            <rFont val="ＭＳ Ｐ明朝"/>
            <family val="1"/>
            <charset val="128"/>
          </rPr>
          <t>算定資料の「事業所概要_算定体制」シートの使用量(G16セル)を入力してください。</t>
        </r>
      </text>
    </comment>
    <comment ref="Y74" authorId="0" shapeId="0" xr:uid="{4E184A63-CBFD-4BED-8375-58295E0300BC}">
      <text>
        <r>
          <rPr>
            <b/>
            <sz val="9"/>
            <color indexed="81"/>
            <rFont val="ＭＳ Ｐ明朝"/>
            <family val="1"/>
            <charset val="128"/>
          </rPr>
          <t>算定資料の「事業所概要_算定体制」シートの使用量(G16セル)を入力してください。</t>
        </r>
      </text>
    </comment>
    <comment ref="AC74" authorId="0" shapeId="0" xr:uid="{7FA0F7A8-5060-454F-B75A-F5322ECBCBBB}">
      <text>
        <r>
          <rPr>
            <b/>
            <sz val="9"/>
            <color indexed="81"/>
            <rFont val="ＭＳ Ｐ明朝"/>
            <family val="1"/>
            <charset val="128"/>
          </rPr>
          <t>算定資料の「事業所概要_算定体制」シートの使用量(G16セル)を入力してください。</t>
        </r>
      </text>
    </comment>
    <comment ref="AG74" authorId="0" shapeId="0" xr:uid="{DA433165-0D73-4CA4-8B8F-265BCC4EA6A7}">
      <text>
        <r>
          <rPr>
            <b/>
            <sz val="9"/>
            <color indexed="81"/>
            <rFont val="ＭＳ Ｐ明朝"/>
            <family val="1"/>
            <charset val="128"/>
          </rPr>
          <t>算定資料の「事業所概要_算定体制」シートの使用量(G16セル)を入力してください。</t>
        </r>
      </text>
    </comment>
    <comment ref="Q81" authorId="0" shapeId="0" xr:uid="{5F63546D-4B3F-4A5A-8B8B-71AD794FD002}">
      <text>
        <r>
          <rPr>
            <b/>
            <sz val="9"/>
            <color indexed="81"/>
            <rFont val="ＭＳ Ｐ明朝"/>
            <family val="1"/>
            <charset val="128"/>
          </rPr>
          <t>算定資料の「事業所概要_算定体制」シートの排出量(G17セル)を入力してください。</t>
        </r>
      </text>
    </comment>
    <comment ref="U81" authorId="0" shapeId="0" xr:uid="{96E9AE32-776A-496B-9D6C-285A9B8EB64F}">
      <text>
        <r>
          <rPr>
            <b/>
            <sz val="9"/>
            <color indexed="81"/>
            <rFont val="ＭＳ Ｐ明朝"/>
            <family val="1"/>
            <charset val="128"/>
          </rPr>
          <t>算定資料の「事業所概要_算定体制」シートの排出量(G17セル)を入力してください。</t>
        </r>
      </text>
    </comment>
    <comment ref="Y81" authorId="0" shapeId="0" xr:uid="{7AFAF0E6-8E52-4AE4-A7A5-9A373F2081D5}">
      <text>
        <r>
          <rPr>
            <b/>
            <sz val="9"/>
            <color indexed="81"/>
            <rFont val="ＭＳ Ｐ明朝"/>
            <family val="1"/>
            <charset val="128"/>
          </rPr>
          <t>算定資料の「事業所概要_算定体制」シートの排出量(G17セル)を入力してください。</t>
        </r>
      </text>
    </comment>
    <comment ref="AC81" authorId="0" shapeId="0" xr:uid="{12DE4345-0A9E-43F5-BC01-082DE0FAF7B6}">
      <text>
        <r>
          <rPr>
            <b/>
            <sz val="9"/>
            <color indexed="81"/>
            <rFont val="ＭＳ Ｐ明朝"/>
            <family val="1"/>
            <charset val="128"/>
          </rPr>
          <t>算定資料の「事業所概要_算定体制」シートの排出量(G17セル)を入力してください。</t>
        </r>
      </text>
    </comment>
    <comment ref="AG81" authorId="0" shapeId="0" xr:uid="{BE0E27C6-D3AE-4F24-8E2B-B55357530460}">
      <text>
        <r>
          <rPr>
            <b/>
            <sz val="9"/>
            <color indexed="81"/>
            <rFont val="ＭＳ Ｐ明朝"/>
            <family val="1"/>
            <charset val="128"/>
          </rPr>
          <t>算定資料の「事業所概要_算定体制」シートの排出量(G17セル)を入力してください。</t>
        </r>
      </text>
    </comment>
    <comment ref="Q85" authorId="0" shapeId="0" xr:uid="{25EF8A18-014B-4583-9813-FB492E757569}">
      <text>
        <r>
          <rPr>
            <b/>
            <sz val="9"/>
            <color indexed="81"/>
            <rFont val="ＭＳ Ｐ明朝"/>
            <family val="1"/>
            <charset val="128"/>
          </rPr>
          <t>算定資料の「その他ガス」シートK列の各排出量を入力してください。</t>
        </r>
      </text>
    </comment>
    <comment ref="U85" authorId="0" shapeId="0" xr:uid="{3E43E16B-D87E-4F0A-9AF1-23776BFC8D04}">
      <text>
        <r>
          <rPr>
            <b/>
            <sz val="9"/>
            <color indexed="81"/>
            <rFont val="ＭＳ Ｐ明朝"/>
            <family val="1"/>
            <charset val="128"/>
          </rPr>
          <t>算定資料の「その他ガス」シートK列の各排出量を入力してください。</t>
        </r>
      </text>
    </comment>
    <comment ref="Y85" authorId="0" shapeId="0" xr:uid="{98C86194-8882-4F5B-8710-961262B2749D}">
      <text>
        <r>
          <rPr>
            <b/>
            <sz val="9"/>
            <color indexed="81"/>
            <rFont val="ＭＳ Ｐ明朝"/>
            <family val="1"/>
            <charset val="128"/>
          </rPr>
          <t>算定資料の「その他ガス」シートK列の各排出量を入力してください。</t>
        </r>
      </text>
    </comment>
    <comment ref="AC85" authorId="0" shapeId="0" xr:uid="{7319AAF0-8D6B-47FF-9582-64A7BFA6B928}">
      <text>
        <r>
          <rPr>
            <b/>
            <sz val="9"/>
            <color indexed="81"/>
            <rFont val="ＭＳ Ｐ明朝"/>
            <family val="1"/>
            <charset val="128"/>
          </rPr>
          <t>算定資料の「その他ガス」シートK列の各排出量を入力してください。</t>
        </r>
      </text>
    </comment>
    <comment ref="AG85" authorId="0" shapeId="0" xr:uid="{A8AE22B9-958B-45B8-B627-0FF2FA17983F}">
      <text>
        <r>
          <rPr>
            <b/>
            <sz val="9"/>
            <color indexed="81"/>
            <rFont val="ＭＳ Ｐ明朝"/>
            <family val="1"/>
            <charset val="128"/>
          </rPr>
          <t>算定資料の「その他ガス」シートK列の各排出量を入力してください。</t>
        </r>
      </text>
    </comment>
    <comment ref="Q86" authorId="0" shapeId="0" xr:uid="{F6B22D39-7AE4-4A73-B37B-0801C52BF138}">
      <text>
        <r>
          <rPr>
            <b/>
            <sz val="9"/>
            <color indexed="81"/>
            <rFont val="ＭＳ Ｐ明朝"/>
            <family val="1"/>
            <charset val="128"/>
          </rPr>
          <t>算定資料の「その他ガス」シートK列の各排出量を入力してください。</t>
        </r>
      </text>
    </comment>
    <comment ref="U86" authorId="0" shapeId="0" xr:uid="{B061DE55-DFAF-4A8C-9801-ED6672470C05}">
      <text>
        <r>
          <rPr>
            <b/>
            <sz val="9"/>
            <color indexed="81"/>
            <rFont val="ＭＳ Ｐ明朝"/>
            <family val="1"/>
            <charset val="128"/>
          </rPr>
          <t>算定資料の「その他ガス」シートK列の各排出量を入力してください。</t>
        </r>
      </text>
    </comment>
    <comment ref="Y86" authorId="0" shapeId="0" xr:uid="{B4D1EBAB-3F25-481B-B2EF-8F2AD36CE4AD}">
      <text>
        <r>
          <rPr>
            <b/>
            <sz val="9"/>
            <color indexed="81"/>
            <rFont val="ＭＳ Ｐ明朝"/>
            <family val="1"/>
            <charset val="128"/>
          </rPr>
          <t>算定資料の「その他ガス」シートK列の各排出量を入力してください。</t>
        </r>
      </text>
    </comment>
    <comment ref="AC86" authorId="0" shapeId="0" xr:uid="{47C47E5D-8270-461B-81EC-66F1B46CC99A}">
      <text>
        <r>
          <rPr>
            <b/>
            <sz val="9"/>
            <color indexed="81"/>
            <rFont val="ＭＳ Ｐ明朝"/>
            <family val="1"/>
            <charset val="128"/>
          </rPr>
          <t>算定資料の「その他ガス」シートK列の各排出量を入力してください。</t>
        </r>
      </text>
    </comment>
    <comment ref="AG86" authorId="0" shapeId="0" xr:uid="{923645FA-C027-4A9F-958A-1B3518F2381F}">
      <text>
        <r>
          <rPr>
            <b/>
            <sz val="9"/>
            <color indexed="81"/>
            <rFont val="ＭＳ Ｐ明朝"/>
            <family val="1"/>
            <charset val="128"/>
          </rPr>
          <t>算定資料の「その他ガス」シートK列の各排出量を入力してください。</t>
        </r>
      </text>
    </comment>
    <comment ref="Q87" authorId="0" shapeId="0" xr:uid="{25EE357D-1517-455A-80B2-A169CCC54AB5}">
      <text>
        <r>
          <rPr>
            <b/>
            <sz val="9"/>
            <color indexed="81"/>
            <rFont val="ＭＳ Ｐ明朝"/>
            <family val="1"/>
            <charset val="128"/>
          </rPr>
          <t>算定資料の「その他ガス」シートK列の各排出量を入力してください。</t>
        </r>
      </text>
    </comment>
    <comment ref="U87" authorId="0" shapeId="0" xr:uid="{5EC45D44-03AE-479B-8130-F2262AD1C5A3}">
      <text>
        <r>
          <rPr>
            <b/>
            <sz val="9"/>
            <color indexed="81"/>
            <rFont val="ＭＳ Ｐ明朝"/>
            <family val="1"/>
            <charset val="128"/>
          </rPr>
          <t>算定資料の「その他ガス」シートK列の各排出量を入力してください。</t>
        </r>
      </text>
    </comment>
    <comment ref="Y87" authorId="0" shapeId="0" xr:uid="{3BF36B17-6EE5-44F5-9919-9547FD650156}">
      <text>
        <r>
          <rPr>
            <b/>
            <sz val="9"/>
            <color indexed="81"/>
            <rFont val="ＭＳ Ｐ明朝"/>
            <family val="1"/>
            <charset val="128"/>
          </rPr>
          <t>算定資料の「その他ガス」シートK列の各排出量を入力してください。</t>
        </r>
      </text>
    </comment>
    <comment ref="AC87" authorId="0" shapeId="0" xr:uid="{8F9FFA00-E3D2-49EE-98EA-40913689BF72}">
      <text>
        <r>
          <rPr>
            <b/>
            <sz val="9"/>
            <color indexed="81"/>
            <rFont val="ＭＳ Ｐ明朝"/>
            <family val="1"/>
            <charset val="128"/>
          </rPr>
          <t>算定資料の「その他ガス」シートK列の各排出量を入力してください。</t>
        </r>
      </text>
    </comment>
    <comment ref="AG87" authorId="0" shapeId="0" xr:uid="{B17DEDD6-AEF4-4F85-83DE-35973A3B804C}">
      <text>
        <r>
          <rPr>
            <b/>
            <sz val="9"/>
            <color indexed="81"/>
            <rFont val="ＭＳ Ｐ明朝"/>
            <family val="1"/>
            <charset val="128"/>
          </rPr>
          <t>算定資料の「その他ガス」シートK列の各排出量を入力してください。</t>
        </r>
      </text>
    </comment>
    <comment ref="Q88" authorId="0" shapeId="0" xr:uid="{31448020-ECEF-439A-959E-579BBB45AA3B}">
      <text>
        <r>
          <rPr>
            <b/>
            <sz val="9"/>
            <color indexed="81"/>
            <rFont val="ＭＳ Ｐ明朝"/>
            <family val="1"/>
            <charset val="128"/>
          </rPr>
          <t>算定資料の「その他ガス」シートK列の各排出量を入力してください。</t>
        </r>
      </text>
    </comment>
    <comment ref="U88" authorId="0" shapeId="0" xr:uid="{E7CB603F-94C1-4F6C-988D-DD91BF6CD85F}">
      <text>
        <r>
          <rPr>
            <b/>
            <sz val="9"/>
            <color indexed="81"/>
            <rFont val="ＭＳ Ｐ明朝"/>
            <family val="1"/>
            <charset val="128"/>
          </rPr>
          <t>算定資料の「その他ガス」シートK列の各排出量を入力してください。</t>
        </r>
      </text>
    </comment>
    <comment ref="Y88" authorId="0" shapeId="0" xr:uid="{3D0E791F-8679-4214-A8E3-DA5A294E63F7}">
      <text>
        <r>
          <rPr>
            <b/>
            <sz val="9"/>
            <color indexed="81"/>
            <rFont val="ＭＳ Ｐ明朝"/>
            <family val="1"/>
            <charset val="128"/>
          </rPr>
          <t>算定資料の「その他ガス」シートK列の各排出量を入力してください。</t>
        </r>
      </text>
    </comment>
    <comment ref="AC88" authorId="0" shapeId="0" xr:uid="{FAE820F3-B58B-49DA-8810-81EDA77D0565}">
      <text>
        <r>
          <rPr>
            <b/>
            <sz val="9"/>
            <color indexed="81"/>
            <rFont val="ＭＳ Ｐ明朝"/>
            <family val="1"/>
            <charset val="128"/>
          </rPr>
          <t>算定資料の「その他ガス」シートK列の各排出量を入力してください。</t>
        </r>
      </text>
    </comment>
    <comment ref="AG88" authorId="0" shapeId="0" xr:uid="{668C6075-0D67-488A-A64D-9D130A9D2441}">
      <text>
        <r>
          <rPr>
            <b/>
            <sz val="9"/>
            <color indexed="81"/>
            <rFont val="ＭＳ Ｐ明朝"/>
            <family val="1"/>
            <charset val="128"/>
          </rPr>
          <t>算定資料の「その他ガス」シートK列の各排出量を入力してください。</t>
        </r>
      </text>
    </comment>
    <comment ref="Q89" authorId="0" shapeId="0" xr:uid="{C60DE02F-D548-4770-9209-5A7300D0522D}">
      <text>
        <r>
          <rPr>
            <b/>
            <sz val="9"/>
            <color indexed="81"/>
            <rFont val="ＭＳ Ｐ明朝"/>
            <family val="1"/>
            <charset val="128"/>
          </rPr>
          <t>算定資料の「その他ガス」シートK列の各排出量を入力してください。</t>
        </r>
      </text>
    </comment>
    <comment ref="U89" authorId="0" shapeId="0" xr:uid="{F74CAA0F-9A82-4FB1-876D-BD958F4B7317}">
      <text>
        <r>
          <rPr>
            <b/>
            <sz val="9"/>
            <color indexed="81"/>
            <rFont val="ＭＳ Ｐ明朝"/>
            <family val="1"/>
            <charset val="128"/>
          </rPr>
          <t>算定資料の「その他ガス」シートK列の各排出量を入力してください。</t>
        </r>
      </text>
    </comment>
    <comment ref="Y89" authorId="0" shapeId="0" xr:uid="{39496521-3259-45B3-B2C9-94622150FAB8}">
      <text>
        <r>
          <rPr>
            <b/>
            <sz val="9"/>
            <color indexed="81"/>
            <rFont val="ＭＳ Ｐ明朝"/>
            <family val="1"/>
            <charset val="128"/>
          </rPr>
          <t>算定資料の「その他ガス」シートK列の各排出量を入力してください。</t>
        </r>
      </text>
    </comment>
    <comment ref="AC89" authorId="0" shapeId="0" xr:uid="{0134612C-EBDC-420F-A0EE-EB2643B5D36B}">
      <text>
        <r>
          <rPr>
            <b/>
            <sz val="9"/>
            <color indexed="81"/>
            <rFont val="ＭＳ Ｐ明朝"/>
            <family val="1"/>
            <charset val="128"/>
          </rPr>
          <t>算定資料の「その他ガス」シートK列の各排出量を入力してください。</t>
        </r>
      </text>
    </comment>
    <comment ref="AG89" authorId="0" shapeId="0" xr:uid="{E33AE2D7-0C0F-4DF9-916D-B386EA17B61F}">
      <text>
        <r>
          <rPr>
            <b/>
            <sz val="9"/>
            <color indexed="81"/>
            <rFont val="ＭＳ Ｐ明朝"/>
            <family val="1"/>
            <charset val="128"/>
          </rPr>
          <t>算定資料の「その他ガス」シートK列の各排出量を入力してください。</t>
        </r>
      </text>
    </comment>
    <comment ref="Q90" authorId="0" shapeId="0" xr:uid="{319031F6-EB63-42BC-A266-E87A9E350AEE}">
      <text>
        <r>
          <rPr>
            <b/>
            <sz val="9"/>
            <color indexed="81"/>
            <rFont val="ＭＳ Ｐ明朝"/>
            <family val="1"/>
            <charset val="128"/>
          </rPr>
          <t>算定資料の「その他ガス」シートK列の各排出量を入力してください。</t>
        </r>
      </text>
    </comment>
    <comment ref="U90" authorId="0" shapeId="0" xr:uid="{03A6C385-946A-49CB-A50E-2B76B032B758}">
      <text>
        <r>
          <rPr>
            <b/>
            <sz val="9"/>
            <color indexed="81"/>
            <rFont val="ＭＳ Ｐ明朝"/>
            <family val="1"/>
            <charset val="128"/>
          </rPr>
          <t>算定資料の「その他ガス」シートK列の各排出量を入力してください。</t>
        </r>
      </text>
    </comment>
    <comment ref="Y90" authorId="0" shapeId="0" xr:uid="{F273EDC1-B97A-4911-8C26-696E5604F681}">
      <text>
        <r>
          <rPr>
            <b/>
            <sz val="9"/>
            <color indexed="81"/>
            <rFont val="ＭＳ Ｐ明朝"/>
            <family val="1"/>
            <charset val="128"/>
          </rPr>
          <t>算定資料の「その他ガス」シートK列の各排出量を入力してください。</t>
        </r>
      </text>
    </comment>
    <comment ref="AC90" authorId="0" shapeId="0" xr:uid="{0F89FA28-EA8A-43CA-816A-A1FCF7150F1A}">
      <text>
        <r>
          <rPr>
            <b/>
            <sz val="9"/>
            <color indexed="81"/>
            <rFont val="ＭＳ Ｐ明朝"/>
            <family val="1"/>
            <charset val="128"/>
          </rPr>
          <t>算定資料の「その他ガス」シートK列の各排出量を入力してください。</t>
        </r>
      </text>
    </comment>
    <comment ref="AG90" authorId="0" shapeId="0" xr:uid="{1CC9C91D-C9C8-418E-A00A-CABF133766C3}">
      <text>
        <r>
          <rPr>
            <b/>
            <sz val="9"/>
            <color indexed="81"/>
            <rFont val="ＭＳ Ｐ明朝"/>
            <family val="1"/>
            <charset val="128"/>
          </rPr>
          <t>算定資料の「その他ガス」シートK列の各排出量を入力してください。</t>
        </r>
      </text>
    </comment>
    <comment ref="Q91" authorId="0" shapeId="0" xr:uid="{810B18B7-0ACE-4632-85E1-94C19C98C991}">
      <text>
        <r>
          <rPr>
            <b/>
            <sz val="9"/>
            <color indexed="81"/>
            <rFont val="ＭＳ Ｐ明朝"/>
            <family val="1"/>
            <charset val="128"/>
          </rPr>
          <t>算定資料の「その他ガス」シートK列の各排出量を入力してください。</t>
        </r>
      </text>
    </comment>
    <comment ref="U91" authorId="0" shapeId="0" xr:uid="{BC888305-2460-4F3D-BB3E-B716207653CB}">
      <text>
        <r>
          <rPr>
            <b/>
            <sz val="9"/>
            <color indexed="81"/>
            <rFont val="ＭＳ Ｐ明朝"/>
            <family val="1"/>
            <charset val="128"/>
          </rPr>
          <t>算定資料の「その他ガス」シートK列の各排出量を入力してください。</t>
        </r>
      </text>
    </comment>
    <comment ref="Y91" authorId="0" shapeId="0" xr:uid="{33595228-BB12-495E-9551-E0D28D8D45EB}">
      <text>
        <r>
          <rPr>
            <b/>
            <sz val="9"/>
            <color indexed="81"/>
            <rFont val="ＭＳ Ｐ明朝"/>
            <family val="1"/>
            <charset val="128"/>
          </rPr>
          <t>算定資料の「その他ガス」シートK列の各排出量を入力してください。</t>
        </r>
      </text>
    </comment>
    <comment ref="AC91" authorId="0" shapeId="0" xr:uid="{DD14C872-24E7-472E-8B06-487E1614E811}">
      <text>
        <r>
          <rPr>
            <b/>
            <sz val="9"/>
            <color indexed="81"/>
            <rFont val="ＭＳ Ｐ明朝"/>
            <family val="1"/>
            <charset val="128"/>
          </rPr>
          <t>算定資料の「その他ガス」シートK列の各排出量を入力してください。</t>
        </r>
      </text>
    </comment>
    <comment ref="AG91" authorId="0" shapeId="0" xr:uid="{8571D298-D0AE-48C5-A153-172A848D15FD}">
      <text>
        <r>
          <rPr>
            <b/>
            <sz val="9"/>
            <color indexed="81"/>
            <rFont val="ＭＳ Ｐ明朝"/>
            <family val="1"/>
            <charset val="128"/>
          </rPr>
          <t>算定資料の「その他ガス」シートK列の各排出量を入力してください。</t>
        </r>
      </text>
    </comment>
    <comment ref="D103" authorId="0" shapeId="0" xr:uid="{09684732-F6C5-4B6F-A5DC-598BE151A83E}">
      <text>
        <r>
          <rPr>
            <b/>
            <sz val="9"/>
            <color indexed="81"/>
            <rFont val="ＭＳ Ｐ明朝"/>
            <family val="1"/>
            <charset val="128"/>
          </rPr>
          <t>CO2排出量に影響を及ぼす指標を設定してください。</t>
        </r>
      </text>
    </comment>
    <comment ref="M103" authorId="0" shapeId="0" xr:uid="{03255D46-B1E1-4D95-B1E5-88F79B71BF5E}">
      <text>
        <r>
          <rPr>
            <b/>
            <sz val="9"/>
            <color indexed="81"/>
            <rFont val="ＭＳ Ｐ明朝"/>
            <family val="1"/>
            <charset val="128"/>
          </rPr>
          <t>左の指標の単位を入力してください。</t>
        </r>
      </text>
    </comment>
    <comment ref="L162" authorId="0" shapeId="0" xr:uid="{BF0F1C79-E5BB-494D-9309-3ECF64630A5E}">
      <text>
        <r>
          <rPr>
            <b/>
            <sz val="9"/>
            <color indexed="81"/>
            <rFont val="ＭＳ Ｐ明朝"/>
            <family val="1"/>
            <charset val="128"/>
          </rPr>
          <t>「業務部門」は11から18番台、「産業部門」は31から49番台から選択してください。</t>
        </r>
      </text>
    </comment>
    <comment ref="AH162" authorId="0" shapeId="0" xr:uid="{96B46A71-7708-42FC-9E98-0E6949D01B9A}">
      <text>
        <r>
          <rPr>
            <b/>
            <sz val="9"/>
            <color indexed="81"/>
            <rFont val="ＭＳ Ｐ明朝"/>
            <family val="1"/>
            <charset val="128"/>
          </rPr>
          <t>半角英数で入力してください。</t>
        </r>
      </text>
    </comment>
    <comment ref="L163" authorId="0" shapeId="0" xr:uid="{7BED45C0-4429-422A-8C3C-BD5F1EED8CF0}">
      <text>
        <r>
          <rPr>
            <b/>
            <sz val="9"/>
            <color indexed="81"/>
            <rFont val="ＭＳ Ｐ明朝"/>
            <family val="1"/>
            <charset val="128"/>
          </rPr>
          <t>「業務部門」は11から18番台、「産業部門」は31から49番台から選択してください。</t>
        </r>
      </text>
    </comment>
    <comment ref="AH163" authorId="0" shapeId="0" xr:uid="{4F2C3202-C5B5-4919-B6F4-284E74358179}">
      <text>
        <r>
          <rPr>
            <b/>
            <sz val="9"/>
            <color indexed="81"/>
            <rFont val="ＭＳ Ｐ明朝"/>
            <family val="1"/>
            <charset val="128"/>
          </rPr>
          <t>半角英数で入力してください。</t>
        </r>
      </text>
    </comment>
    <comment ref="L164" authorId="0" shapeId="0" xr:uid="{95F80A26-A9FF-43C8-8A33-ADBABF3F5786}">
      <text>
        <r>
          <rPr>
            <b/>
            <sz val="9"/>
            <color indexed="81"/>
            <rFont val="ＭＳ Ｐ明朝"/>
            <family val="1"/>
            <charset val="128"/>
          </rPr>
          <t>「業務部門」は11から18番台、「産業部門」は31から49番台から選択してください。</t>
        </r>
      </text>
    </comment>
    <comment ref="AH164" authorId="0" shapeId="0" xr:uid="{65D73766-3676-480B-A8D9-8C49C201B253}">
      <text>
        <r>
          <rPr>
            <b/>
            <sz val="9"/>
            <color indexed="81"/>
            <rFont val="ＭＳ Ｐ明朝"/>
            <family val="1"/>
            <charset val="128"/>
          </rPr>
          <t>半角英数で入力してください。</t>
        </r>
      </text>
    </comment>
    <comment ref="L165" authorId="0" shapeId="0" xr:uid="{BB1C5E8C-D2B0-4D6D-B327-4AAC23866C82}">
      <text>
        <r>
          <rPr>
            <b/>
            <sz val="9"/>
            <color indexed="81"/>
            <rFont val="ＭＳ Ｐ明朝"/>
            <family val="1"/>
            <charset val="128"/>
          </rPr>
          <t>「業務部門」は11から18番台、「産業部門」は31から49番台から選択してください。</t>
        </r>
      </text>
    </comment>
    <comment ref="AH165" authorId="0" shapeId="0" xr:uid="{6B2A5D49-7867-4B9C-9115-DF2BCDEA6B32}">
      <text>
        <r>
          <rPr>
            <b/>
            <sz val="9"/>
            <color indexed="81"/>
            <rFont val="ＭＳ Ｐ明朝"/>
            <family val="1"/>
            <charset val="128"/>
          </rPr>
          <t>半角英数で入力してください。</t>
        </r>
      </text>
    </comment>
    <comment ref="L166" authorId="0" shapeId="0" xr:uid="{799933CF-1915-4FAC-A9E0-67385620F81B}">
      <text>
        <r>
          <rPr>
            <b/>
            <sz val="9"/>
            <color indexed="81"/>
            <rFont val="ＭＳ Ｐ明朝"/>
            <family val="1"/>
            <charset val="128"/>
          </rPr>
          <t>「業務部門」は11から18番台、「産業部門」は31から49番台から選択してください。</t>
        </r>
      </text>
    </comment>
    <comment ref="AH166" authorId="0" shapeId="0" xr:uid="{5B9A82C5-4832-4434-ABFB-BE86B48F48D1}">
      <text>
        <r>
          <rPr>
            <b/>
            <sz val="9"/>
            <color indexed="81"/>
            <rFont val="ＭＳ Ｐ明朝"/>
            <family val="1"/>
            <charset val="128"/>
          </rPr>
          <t>半角英数で入力してください。</t>
        </r>
      </text>
    </comment>
    <comment ref="L167" authorId="0" shapeId="0" xr:uid="{FEAA919C-4E25-4AB3-B481-6F314170F85F}">
      <text>
        <r>
          <rPr>
            <b/>
            <sz val="9"/>
            <color indexed="81"/>
            <rFont val="ＭＳ Ｐ明朝"/>
            <family val="1"/>
            <charset val="128"/>
          </rPr>
          <t>「業務部門」は11から18番台、「産業部門」は31から49番台から選択してください。</t>
        </r>
      </text>
    </comment>
    <comment ref="AH167" authorId="0" shapeId="0" xr:uid="{A77A92CC-C081-4B43-BD97-DB28F8BC3AFF}">
      <text>
        <r>
          <rPr>
            <b/>
            <sz val="9"/>
            <color indexed="81"/>
            <rFont val="ＭＳ Ｐ明朝"/>
            <family val="1"/>
            <charset val="128"/>
          </rPr>
          <t>半角英数で入力してください。</t>
        </r>
      </text>
    </comment>
    <comment ref="L168" authorId="0" shapeId="0" xr:uid="{62EF576F-C810-479E-9BAB-CA7A0524F5E0}">
      <text>
        <r>
          <rPr>
            <b/>
            <sz val="9"/>
            <color indexed="81"/>
            <rFont val="ＭＳ Ｐ明朝"/>
            <family val="1"/>
            <charset val="128"/>
          </rPr>
          <t>「業務部門」は11から18番台、「産業部門」は31から49番台から選択してください。</t>
        </r>
      </text>
    </comment>
    <comment ref="AH168" authorId="0" shapeId="0" xr:uid="{7AC039F5-2E54-4820-80C9-5FA48803968C}">
      <text>
        <r>
          <rPr>
            <b/>
            <sz val="9"/>
            <color indexed="81"/>
            <rFont val="ＭＳ Ｐ明朝"/>
            <family val="1"/>
            <charset val="128"/>
          </rPr>
          <t>半角英数で入力してください。</t>
        </r>
      </text>
    </comment>
    <comment ref="L169" authorId="0" shapeId="0" xr:uid="{A1C5AE7B-4D0E-4DEE-9D62-1277A5D821B0}">
      <text>
        <r>
          <rPr>
            <b/>
            <sz val="9"/>
            <color indexed="81"/>
            <rFont val="ＭＳ Ｐ明朝"/>
            <family val="1"/>
            <charset val="128"/>
          </rPr>
          <t>「業務部門」は11から18番台、「産業部門」は31から49番台から選択してください。</t>
        </r>
      </text>
    </comment>
    <comment ref="AH169" authorId="0" shapeId="0" xr:uid="{8009DC4E-99A3-42B6-8CAA-26476C6E2108}">
      <text>
        <r>
          <rPr>
            <b/>
            <sz val="9"/>
            <color indexed="81"/>
            <rFont val="ＭＳ Ｐ明朝"/>
            <family val="1"/>
            <charset val="128"/>
          </rPr>
          <t>半角英数で入力してください。</t>
        </r>
      </text>
    </comment>
    <comment ref="L170" authorId="0" shapeId="0" xr:uid="{EAFCAD88-737B-4CB7-B168-9EB3210A5CCE}">
      <text>
        <r>
          <rPr>
            <b/>
            <sz val="9"/>
            <color indexed="81"/>
            <rFont val="ＭＳ Ｐ明朝"/>
            <family val="1"/>
            <charset val="128"/>
          </rPr>
          <t>「業務部門」は11から18番台、「産業部門」は31から49番台から選択してください。</t>
        </r>
      </text>
    </comment>
    <comment ref="AH170" authorId="0" shapeId="0" xr:uid="{25E07583-E8D2-43B4-AF51-7397DE0463BA}">
      <text>
        <r>
          <rPr>
            <b/>
            <sz val="9"/>
            <color indexed="81"/>
            <rFont val="ＭＳ Ｐ明朝"/>
            <family val="1"/>
            <charset val="128"/>
          </rPr>
          <t>半角英数で入力してください。</t>
        </r>
      </text>
    </comment>
    <comment ref="L171" authorId="0" shapeId="0" xr:uid="{270C5957-2A9F-4953-88DF-3B52EA70D43B}">
      <text>
        <r>
          <rPr>
            <b/>
            <sz val="9"/>
            <color indexed="81"/>
            <rFont val="ＭＳ Ｐ明朝"/>
            <family val="1"/>
            <charset val="128"/>
          </rPr>
          <t>「業務部門」は11から18番台、「産業部門」は31から49番台から選択してください。</t>
        </r>
      </text>
    </comment>
    <comment ref="AH171" authorId="0" shapeId="0" xr:uid="{A1B750CB-686C-4B7E-913A-CA3490A5B2E2}">
      <text>
        <r>
          <rPr>
            <b/>
            <sz val="9"/>
            <color indexed="81"/>
            <rFont val="ＭＳ Ｐ明朝"/>
            <family val="1"/>
            <charset val="128"/>
          </rPr>
          <t>半角英数で入力してください。</t>
        </r>
      </text>
    </comment>
    <comment ref="L172" authorId="0" shapeId="0" xr:uid="{FAFF98D9-7109-47CA-AE87-032AA70088DA}">
      <text>
        <r>
          <rPr>
            <b/>
            <sz val="9"/>
            <color indexed="81"/>
            <rFont val="ＭＳ Ｐ明朝"/>
            <family val="1"/>
            <charset val="128"/>
          </rPr>
          <t>「業務部門」は11から18番台、「産業部門」は31から49番台から選択してください。</t>
        </r>
      </text>
    </comment>
    <comment ref="AH172" authorId="0" shapeId="0" xr:uid="{6E12AD7D-EC6E-4CC4-9BA3-DC0FCDB48641}">
      <text>
        <r>
          <rPr>
            <b/>
            <sz val="9"/>
            <color indexed="81"/>
            <rFont val="ＭＳ Ｐ明朝"/>
            <family val="1"/>
            <charset val="128"/>
          </rPr>
          <t>半角英数で入力してください。</t>
        </r>
      </text>
    </comment>
    <comment ref="L173" authorId="0" shapeId="0" xr:uid="{095C2061-B1D3-4A67-A6FA-1CD94A54D101}">
      <text>
        <r>
          <rPr>
            <b/>
            <sz val="9"/>
            <color indexed="81"/>
            <rFont val="ＭＳ Ｐ明朝"/>
            <family val="1"/>
            <charset val="128"/>
          </rPr>
          <t>「業務部門」は11から18番台、「産業部門」は31から49番台から選択してください。</t>
        </r>
      </text>
    </comment>
    <comment ref="AH173" authorId="0" shapeId="0" xr:uid="{5A55A20E-4173-4E61-A4C4-735C58E055ED}">
      <text>
        <r>
          <rPr>
            <b/>
            <sz val="9"/>
            <color indexed="81"/>
            <rFont val="ＭＳ Ｐ明朝"/>
            <family val="1"/>
            <charset val="128"/>
          </rPr>
          <t>半角英数で入力してください。</t>
        </r>
      </text>
    </comment>
    <comment ref="L174" authorId="0" shapeId="0" xr:uid="{7F5C7382-8A08-470A-A250-8284ECD4AE02}">
      <text>
        <r>
          <rPr>
            <b/>
            <sz val="9"/>
            <color indexed="81"/>
            <rFont val="ＭＳ Ｐ明朝"/>
            <family val="1"/>
            <charset val="128"/>
          </rPr>
          <t>「業務部門」は11から18番台、「産業部門」は31から49番台から選択してください。</t>
        </r>
      </text>
    </comment>
    <comment ref="AH174" authorId="0" shapeId="0" xr:uid="{E1EC87EF-B5F1-4685-B91B-F62654FB8165}">
      <text>
        <r>
          <rPr>
            <b/>
            <sz val="9"/>
            <color indexed="81"/>
            <rFont val="ＭＳ Ｐ明朝"/>
            <family val="1"/>
            <charset val="128"/>
          </rPr>
          <t>半角英数で入力してください。</t>
        </r>
      </text>
    </comment>
    <comment ref="L175" authorId="0" shapeId="0" xr:uid="{5C116954-846B-4986-A49C-C09014EFB527}">
      <text>
        <r>
          <rPr>
            <b/>
            <sz val="9"/>
            <color indexed="81"/>
            <rFont val="ＭＳ Ｐ明朝"/>
            <family val="1"/>
            <charset val="128"/>
          </rPr>
          <t>「業務部門」は11から18番台、「産業部門」は31から49番台から選択してください。</t>
        </r>
      </text>
    </comment>
    <comment ref="AH175" authorId="0" shapeId="0" xr:uid="{52373CC4-F8AF-4C79-97AD-D04BD3D81108}">
      <text>
        <r>
          <rPr>
            <b/>
            <sz val="9"/>
            <color indexed="81"/>
            <rFont val="ＭＳ Ｐ明朝"/>
            <family val="1"/>
            <charset val="128"/>
          </rPr>
          <t>半角英数で入力してください。</t>
        </r>
      </text>
    </comment>
    <comment ref="L176" authorId="0" shapeId="0" xr:uid="{1BA1D9B7-8F85-471D-B0C3-3E765B864576}">
      <text>
        <r>
          <rPr>
            <b/>
            <sz val="9"/>
            <color indexed="81"/>
            <rFont val="ＭＳ Ｐ明朝"/>
            <family val="1"/>
            <charset val="128"/>
          </rPr>
          <t>「業務部門」は11から18番台、「産業部門」は31から49番台から選択してください。</t>
        </r>
      </text>
    </comment>
    <comment ref="AH176" authorId="0" shapeId="0" xr:uid="{B93EC702-C104-47F0-BE5F-33C148EFBB22}">
      <text>
        <r>
          <rPr>
            <b/>
            <sz val="9"/>
            <color indexed="81"/>
            <rFont val="ＭＳ Ｐ明朝"/>
            <family val="1"/>
            <charset val="128"/>
          </rPr>
          <t>半角英数で入力してください。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A464244E-4036-4F08-BB3A-77AADE11820A}">
      <text>
        <r>
          <rPr>
            <b/>
            <sz val="9"/>
            <color indexed="81"/>
            <rFont val="ＭＳ Ｐ明朝"/>
            <family val="1"/>
            <charset val="128"/>
          </rPr>
          <t>事業所番号は半角数字６桁で入力してください。</t>
        </r>
      </text>
    </comment>
    <comment ref="E10" authorId="0" shapeId="0" xr:uid="{150685EA-9997-4516-8088-8EF9AD46CDCB}">
      <text>
        <r>
          <rPr>
            <b/>
            <sz val="9"/>
            <color indexed="81"/>
            <rFont val="ＭＳ Ｐ明朝"/>
            <family val="1"/>
            <charset val="128"/>
          </rPr>
          <t>事業所の種別を選択してください。</t>
        </r>
      </text>
    </comment>
    <comment ref="S14" authorId="0" shapeId="0" xr:uid="{CC701C21-7F52-485A-9497-FAB552F2D871}">
      <text>
        <r>
          <rPr>
            <b/>
            <sz val="9"/>
            <color indexed="81"/>
            <rFont val="MS P ゴシック"/>
            <family val="3"/>
            <charset val="128"/>
          </rPr>
          <t>「埼玉県」は入力しないでください。</t>
        </r>
      </text>
    </comment>
    <comment ref="O17" authorId="0" shapeId="0" xr:uid="{C35A65DB-8528-4E81-BA33-BEAE9F0286CC}">
      <text>
        <r>
          <rPr>
            <b/>
            <sz val="9"/>
            <color indexed="81"/>
            <rFont val="ＭＳ Ｐ明朝"/>
            <family val="1"/>
            <charset val="128"/>
          </rPr>
          <t>産業分類を選択してください。</t>
        </r>
      </text>
    </comment>
    <comment ref="F38" authorId="0" shapeId="0" xr:uid="{C8E0B917-492C-4BEA-B48B-01FB9D8D4B9C}">
      <text>
        <r>
          <rPr>
            <b/>
            <sz val="9"/>
            <color indexed="81"/>
            <rFont val="ＭＳ Ｐ明朝"/>
            <family val="1"/>
            <charset val="128"/>
          </rPr>
          <t>代表事業所名が表示されています。</t>
        </r>
      </text>
    </comment>
    <comment ref="S38" authorId="0" shapeId="0" xr:uid="{8947F8E2-679A-4609-8D15-19BD22F10CBB}">
      <text>
        <r>
          <rPr>
            <b/>
            <sz val="9"/>
            <color indexed="81"/>
            <rFont val="ＭＳ Ｐ明朝"/>
            <family val="1"/>
            <charset val="128"/>
          </rPr>
          <t>代表事業所所在地が表示されています。</t>
        </r>
      </text>
    </comment>
    <comment ref="Q73" authorId="0" shapeId="0" xr:uid="{B5BA2886-F680-46BF-848A-534AE2B4EFEB}">
      <text>
        <r>
          <rPr>
            <b/>
            <sz val="9"/>
            <color indexed="81"/>
            <rFont val="ＭＳ Ｐ明朝"/>
            <family val="1"/>
            <charset val="128"/>
          </rPr>
          <t>算定資料の「事業所概要_算定体制」シートの使用量(G15セル)を入力してください。</t>
        </r>
      </text>
    </comment>
    <comment ref="U73" authorId="0" shapeId="0" xr:uid="{AFC4D7D4-D386-41AA-A5DE-23736FF872E0}">
      <text>
        <r>
          <rPr>
            <b/>
            <sz val="9"/>
            <color indexed="81"/>
            <rFont val="ＭＳ Ｐ明朝"/>
            <family val="1"/>
            <charset val="128"/>
          </rPr>
          <t>算定資料の「事業所概要_算定体制」シートの使用量(G15セル)を入力してください。</t>
        </r>
      </text>
    </comment>
    <comment ref="Y73" authorId="0" shapeId="0" xr:uid="{F09B360B-E8C6-4C2D-BAA5-EF068498C400}">
      <text>
        <r>
          <rPr>
            <b/>
            <sz val="9"/>
            <color indexed="81"/>
            <rFont val="ＭＳ Ｐ明朝"/>
            <family val="1"/>
            <charset val="128"/>
          </rPr>
          <t>算定資料の「事業所概要_算定体制」シートの使用量(G15セル)を入力してください。</t>
        </r>
      </text>
    </comment>
    <comment ref="AC73" authorId="0" shapeId="0" xr:uid="{08B2C577-C99E-4FCD-8CA2-7EF72F61B4E0}">
      <text>
        <r>
          <rPr>
            <b/>
            <sz val="9"/>
            <color indexed="81"/>
            <rFont val="ＭＳ Ｐ明朝"/>
            <family val="1"/>
            <charset val="128"/>
          </rPr>
          <t>算定資料の「事業所概要_算定体制」シートの使用量(G15セル)を入力してください。</t>
        </r>
      </text>
    </comment>
    <comment ref="AG73" authorId="0" shapeId="0" xr:uid="{5EBBDCB5-A859-4A9E-AA84-9E87074383F8}">
      <text>
        <r>
          <rPr>
            <b/>
            <sz val="9"/>
            <color indexed="81"/>
            <rFont val="ＭＳ Ｐ明朝"/>
            <family val="1"/>
            <charset val="128"/>
          </rPr>
          <t>算定資料の「事業所概要_算定体制」シートの使用量(G15セル)を入力してください。</t>
        </r>
      </text>
    </comment>
    <comment ref="Q74" authorId="0" shapeId="0" xr:uid="{3C4FB48B-7E1E-4DBA-B4BD-BCBB7D7DBACF}">
      <text>
        <r>
          <rPr>
            <b/>
            <sz val="9"/>
            <color indexed="81"/>
            <rFont val="ＭＳ Ｐ明朝"/>
            <family val="1"/>
            <charset val="128"/>
          </rPr>
          <t>算定資料の「事業所概要_算定体制」シートの使用量(G16セル)を入力してください。</t>
        </r>
      </text>
    </comment>
    <comment ref="U74" authorId="0" shapeId="0" xr:uid="{88A407B4-81DC-4B34-8AAD-216156782B97}">
      <text>
        <r>
          <rPr>
            <b/>
            <sz val="9"/>
            <color indexed="81"/>
            <rFont val="ＭＳ Ｐ明朝"/>
            <family val="1"/>
            <charset val="128"/>
          </rPr>
          <t>算定資料の「事業所概要_算定体制」シートの使用量(G16セル)を入力してください。</t>
        </r>
      </text>
    </comment>
    <comment ref="Y74" authorId="0" shapeId="0" xr:uid="{5CC69EF8-BA1B-43C4-8CBC-B95DE74D9B13}">
      <text>
        <r>
          <rPr>
            <b/>
            <sz val="9"/>
            <color indexed="81"/>
            <rFont val="ＭＳ Ｐ明朝"/>
            <family val="1"/>
            <charset val="128"/>
          </rPr>
          <t>算定資料の「事業所概要_算定体制」シートの使用量(G16セル)を入力してください。</t>
        </r>
      </text>
    </comment>
    <comment ref="AC74" authorId="0" shapeId="0" xr:uid="{FB129F4C-F2BD-43F9-897D-F66CE1C7C881}">
      <text>
        <r>
          <rPr>
            <b/>
            <sz val="9"/>
            <color indexed="81"/>
            <rFont val="ＭＳ Ｐ明朝"/>
            <family val="1"/>
            <charset val="128"/>
          </rPr>
          <t>算定資料の「事業所概要_算定体制」シートの使用量(G16セル)を入力してください。</t>
        </r>
      </text>
    </comment>
    <comment ref="AG74" authorId="0" shapeId="0" xr:uid="{7087C636-607C-4203-A0A4-408897B3E634}">
      <text>
        <r>
          <rPr>
            <b/>
            <sz val="9"/>
            <color indexed="81"/>
            <rFont val="ＭＳ Ｐ明朝"/>
            <family val="1"/>
            <charset val="128"/>
          </rPr>
          <t>算定資料の「事業所概要_算定体制」シートの使用量(G16セル)を入力してください。</t>
        </r>
      </text>
    </comment>
    <comment ref="Q81" authorId="0" shapeId="0" xr:uid="{D7384602-1F87-44A7-8D8B-9AF5F0885102}">
      <text>
        <r>
          <rPr>
            <b/>
            <sz val="9"/>
            <color indexed="81"/>
            <rFont val="ＭＳ Ｐ明朝"/>
            <family val="1"/>
            <charset val="128"/>
          </rPr>
          <t>算定資料の「事業所概要_算定体制」シートの排出量(G17セル)を入力してください。</t>
        </r>
      </text>
    </comment>
    <comment ref="U81" authorId="0" shapeId="0" xr:uid="{9212BAF5-7B57-4AE6-83D6-F7A5A4039377}">
      <text>
        <r>
          <rPr>
            <b/>
            <sz val="9"/>
            <color indexed="81"/>
            <rFont val="ＭＳ Ｐ明朝"/>
            <family val="1"/>
            <charset val="128"/>
          </rPr>
          <t>算定資料の「事業所概要_算定体制」シートの排出量(G17セル)を入力してください。</t>
        </r>
      </text>
    </comment>
    <comment ref="Y81" authorId="0" shapeId="0" xr:uid="{8600E7A2-BB3B-4D75-A245-512DADC5D15E}">
      <text>
        <r>
          <rPr>
            <b/>
            <sz val="9"/>
            <color indexed="81"/>
            <rFont val="ＭＳ Ｐ明朝"/>
            <family val="1"/>
            <charset val="128"/>
          </rPr>
          <t>算定資料の「事業所概要_算定体制」シートの排出量(G17セル)を入力してください。</t>
        </r>
      </text>
    </comment>
    <comment ref="AC81" authorId="0" shapeId="0" xr:uid="{52355A39-6DC8-4965-9AF0-ECA6E9918375}">
      <text>
        <r>
          <rPr>
            <b/>
            <sz val="9"/>
            <color indexed="81"/>
            <rFont val="ＭＳ Ｐ明朝"/>
            <family val="1"/>
            <charset val="128"/>
          </rPr>
          <t>算定資料の「事業所概要_算定体制」シートの排出量(G17セル)を入力してください。</t>
        </r>
      </text>
    </comment>
    <comment ref="AG81" authorId="0" shapeId="0" xr:uid="{18330789-8538-44C9-BEEF-32160B69FFDA}">
      <text>
        <r>
          <rPr>
            <b/>
            <sz val="9"/>
            <color indexed="81"/>
            <rFont val="ＭＳ Ｐ明朝"/>
            <family val="1"/>
            <charset val="128"/>
          </rPr>
          <t>算定資料の「事業所概要_算定体制」シートの排出量(G17セル)を入力してください。</t>
        </r>
      </text>
    </comment>
    <comment ref="Q85" authorId="0" shapeId="0" xr:uid="{62E4CA20-7C17-4FBD-85F2-E37151564970}">
      <text>
        <r>
          <rPr>
            <b/>
            <sz val="9"/>
            <color indexed="81"/>
            <rFont val="ＭＳ Ｐ明朝"/>
            <family val="1"/>
            <charset val="128"/>
          </rPr>
          <t>算定資料の「その他ガス」シートK列の各排出量を入力してください。</t>
        </r>
      </text>
    </comment>
    <comment ref="U85" authorId="0" shapeId="0" xr:uid="{CB10348A-0333-48CE-9D91-45409889EFCB}">
      <text>
        <r>
          <rPr>
            <b/>
            <sz val="9"/>
            <color indexed="81"/>
            <rFont val="ＭＳ Ｐ明朝"/>
            <family val="1"/>
            <charset val="128"/>
          </rPr>
          <t>算定資料の「その他ガス」シートK列の各排出量を入力してください。</t>
        </r>
      </text>
    </comment>
    <comment ref="Y85" authorId="0" shapeId="0" xr:uid="{12095827-212D-4F05-95EE-AC7E65C45291}">
      <text>
        <r>
          <rPr>
            <b/>
            <sz val="9"/>
            <color indexed="81"/>
            <rFont val="ＭＳ Ｐ明朝"/>
            <family val="1"/>
            <charset val="128"/>
          </rPr>
          <t>算定資料の「その他ガス」シートK列の各排出量を入力してください。</t>
        </r>
      </text>
    </comment>
    <comment ref="AC85" authorId="0" shapeId="0" xr:uid="{D7C2E313-4EB0-4627-B998-119D21FA7510}">
      <text>
        <r>
          <rPr>
            <b/>
            <sz val="9"/>
            <color indexed="81"/>
            <rFont val="ＭＳ Ｐ明朝"/>
            <family val="1"/>
            <charset val="128"/>
          </rPr>
          <t>算定資料の「その他ガス」シートK列の各排出量を入力してください。</t>
        </r>
      </text>
    </comment>
    <comment ref="AG85" authorId="0" shapeId="0" xr:uid="{6AFDC481-6751-4A57-9BA5-5B1DA0E39E00}">
      <text>
        <r>
          <rPr>
            <b/>
            <sz val="9"/>
            <color indexed="81"/>
            <rFont val="ＭＳ Ｐ明朝"/>
            <family val="1"/>
            <charset val="128"/>
          </rPr>
          <t>算定資料の「その他ガス」シートK列の各排出量を入力してください。</t>
        </r>
      </text>
    </comment>
    <comment ref="Q86" authorId="0" shapeId="0" xr:uid="{4B3A229B-E9E8-4AAE-A267-85DBB216C962}">
      <text>
        <r>
          <rPr>
            <b/>
            <sz val="9"/>
            <color indexed="81"/>
            <rFont val="ＭＳ Ｐ明朝"/>
            <family val="1"/>
            <charset val="128"/>
          </rPr>
          <t>算定資料の「その他ガス」シートK列の各排出量を入力してください。</t>
        </r>
      </text>
    </comment>
    <comment ref="U86" authorId="0" shapeId="0" xr:uid="{F139F159-B08D-423D-B4C8-99F1A9D1D03F}">
      <text>
        <r>
          <rPr>
            <b/>
            <sz val="9"/>
            <color indexed="81"/>
            <rFont val="ＭＳ Ｐ明朝"/>
            <family val="1"/>
            <charset val="128"/>
          </rPr>
          <t>算定資料の「その他ガス」シートK列の各排出量を入力してください。</t>
        </r>
      </text>
    </comment>
    <comment ref="Y86" authorId="0" shapeId="0" xr:uid="{B6E92E24-7686-492C-8068-315919A1D927}">
      <text>
        <r>
          <rPr>
            <b/>
            <sz val="9"/>
            <color indexed="81"/>
            <rFont val="ＭＳ Ｐ明朝"/>
            <family val="1"/>
            <charset val="128"/>
          </rPr>
          <t>算定資料の「その他ガス」シートK列の各排出量を入力してください。</t>
        </r>
      </text>
    </comment>
    <comment ref="AC86" authorId="0" shapeId="0" xr:uid="{34C81629-F82C-472C-A85F-8CA0CEB764CA}">
      <text>
        <r>
          <rPr>
            <b/>
            <sz val="9"/>
            <color indexed="81"/>
            <rFont val="ＭＳ Ｐ明朝"/>
            <family val="1"/>
            <charset val="128"/>
          </rPr>
          <t>算定資料の「その他ガス」シートK列の各排出量を入力してください。</t>
        </r>
      </text>
    </comment>
    <comment ref="AG86" authorId="0" shapeId="0" xr:uid="{E87072FB-8F77-44D4-BB29-B48046C9897E}">
      <text>
        <r>
          <rPr>
            <b/>
            <sz val="9"/>
            <color indexed="81"/>
            <rFont val="ＭＳ Ｐ明朝"/>
            <family val="1"/>
            <charset val="128"/>
          </rPr>
          <t>算定資料の「その他ガス」シートK列の各排出量を入力してください。</t>
        </r>
      </text>
    </comment>
    <comment ref="Q87" authorId="0" shapeId="0" xr:uid="{3935727D-239C-4752-9E92-ADCBCD74950C}">
      <text>
        <r>
          <rPr>
            <b/>
            <sz val="9"/>
            <color indexed="81"/>
            <rFont val="ＭＳ Ｐ明朝"/>
            <family val="1"/>
            <charset val="128"/>
          </rPr>
          <t>算定資料の「その他ガス」シートK列の各排出量を入力してください。</t>
        </r>
      </text>
    </comment>
    <comment ref="U87" authorId="0" shapeId="0" xr:uid="{C38D7E65-96C1-4884-8519-47E95D82815D}">
      <text>
        <r>
          <rPr>
            <b/>
            <sz val="9"/>
            <color indexed="81"/>
            <rFont val="ＭＳ Ｐ明朝"/>
            <family val="1"/>
            <charset val="128"/>
          </rPr>
          <t>算定資料の「その他ガス」シートK列の各排出量を入力してください。</t>
        </r>
      </text>
    </comment>
    <comment ref="Y87" authorId="0" shapeId="0" xr:uid="{B546D0BB-B918-4291-8D9B-A81505938685}">
      <text>
        <r>
          <rPr>
            <b/>
            <sz val="9"/>
            <color indexed="81"/>
            <rFont val="ＭＳ Ｐ明朝"/>
            <family val="1"/>
            <charset val="128"/>
          </rPr>
          <t>算定資料の「その他ガス」シートK列の各排出量を入力してください。</t>
        </r>
      </text>
    </comment>
    <comment ref="AC87" authorId="0" shapeId="0" xr:uid="{101871F8-6CD8-4A02-875F-531CF6D5CAD8}">
      <text>
        <r>
          <rPr>
            <b/>
            <sz val="9"/>
            <color indexed="81"/>
            <rFont val="ＭＳ Ｐ明朝"/>
            <family val="1"/>
            <charset val="128"/>
          </rPr>
          <t>算定資料の「その他ガス」シートK列の各排出量を入力してください。</t>
        </r>
      </text>
    </comment>
    <comment ref="AG87" authorId="0" shapeId="0" xr:uid="{4FEF5B22-79F9-433C-8997-15019B481697}">
      <text>
        <r>
          <rPr>
            <b/>
            <sz val="9"/>
            <color indexed="81"/>
            <rFont val="ＭＳ Ｐ明朝"/>
            <family val="1"/>
            <charset val="128"/>
          </rPr>
          <t>算定資料の「その他ガス」シートK列の各排出量を入力してください。</t>
        </r>
      </text>
    </comment>
    <comment ref="Q88" authorId="0" shapeId="0" xr:uid="{D90AF70B-AD63-4866-BAF6-EA1C1E60ED2C}">
      <text>
        <r>
          <rPr>
            <b/>
            <sz val="9"/>
            <color indexed="81"/>
            <rFont val="ＭＳ Ｐ明朝"/>
            <family val="1"/>
            <charset val="128"/>
          </rPr>
          <t>算定資料の「その他ガス」シートK列の各排出量を入力してください。</t>
        </r>
      </text>
    </comment>
    <comment ref="U88" authorId="0" shapeId="0" xr:uid="{71737004-E603-4D10-A7A1-7B02A2507BC0}">
      <text>
        <r>
          <rPr>
            <b/>
            <sz val="9"/>
            <color indexed="81"/>
            <rFont val="ＭＳ Ｐ明朝"/>
            <family val="1"/>
            <charset val="128"/>
          </rPr>
          <t>算定資料の「その他ガス」シートK列の各排出量を入力してください。</t>
        </r>
      </text>
    </comment>
    <comment ref="Y88" authorId="0" shapeId="0" xr:uid="{4AC3334B-D474-4779-8232-BC9F88259340}">
      <text>
        <r>
          <rPr>
            <b/>
            <sz val="9"/>
            <color indexed="81"/>
            <rFont val="ＭＳ Ｐ明朝"/>
            <family val="1"/>
            <charset val="128"/>
          </rPr>
          <t>算定資料の「その他ガス」シートK列の各排出量を入力してください。</t>
        </r>
      </text>
    </comment>
    <comment ref="AC88" authorId="0" shapeId="0" xr:uid="{E00C3768-3553-43DB-BA15-7659C0AB51CA}">
      <text>
        <r>
          <rPr>
            <b/>
            <sz val="9"/>
            <color indexed="81"/>
            <rFont val="ＭＳ Ｐ明朝"/>
            <family val="1"/>
            <charset val="128"/>
          </rPr>
          <t>算定資料の「その他ガス」シートK列の各排出量を入力してください。</t>
        </r>
      </text>
    </comment>
    <comment ref="AG88" authorId="0" shapeId="0" xr:uid="{CA557BD3-6934-4AB5-8C58-FA45E3B3A30A}">
      <text>
        <r>
          <rPr>
            <b/>
            <sz val="9"/>
            <color indexed="81"/>
            <rFont val="ＭＳ Ｐ明朝"/>
            <family val="1"/>
            <charset val="128"/>
          </rPr>
          <t>算定資料の「その他ガス」シートK列の各排出量を入力してください。</t>
        </r>
      </text>
    </comment>
    <comment ref="Q89" authorId="0" shapeId="0" xr:uid="{4F5D9D79-C533-4FA5-B1B0-AC6782832A67}">
      <text>
        <r>
          <rPr>
            <b/>
            <sz val="9"/>
            <color indexed="81"/>
            <rFont val="ＭＳ Ｐ明朝"/>
            <family val="1"/>
            <charset val="128"/>
          </rPr>
          <t>算定資料の「その他ガス」シートK列の各排出量を入力してください。</t>
        </r>
      </text>
    </comment>
    <comment ref="U89" authorId="0" shapeId="0" xr:uid="{54C8CEC0-DE4A-46DF-B0C0-713B74707062}">
      <text>
        <r>
          <rPr>
            <b/>
            <sz val="9"/>
            <color indexed="81"/>
            <rFont val="ＭＳ Ｐ明朝"/>
            <family val="1"/>
            <charset val="128"/>
          </rPr>
          <t>算定資料の「その他ガス」シートK列の各排出量を入力してください。</t>
        </r>
      </text>
    </comment>
    <comment ref="Y89" authorId="0" shapeId="0" xr:uid="{365FDD0B-5A2A-4300-886A-B8C82A581E6C}">
      <text>
        <r>
          <rPr>
            <b/>
            <sz val="9"/>
            <color indexed="81"/>
            <rFont val="ＭＳ Ｐ明朝"/>
            <family val="1"/>
            <charset val="128"/>
          </rPr>
          <t>算定資料の「その他ガス」シートK列の各排出量を入力してください。</t>
        </r>
      </text>
    </comment>
    <comment ref="AC89" authorId="0" shapeId="0" xr:uid="{7B087635-B264-47C0-8192-0395BFC7459D}">
      <text>
        <r>
          <rPr>
            <b/>
            <sz val="9"/>
            <color indexed="81"/>
            <rFont val="ＭＳ Ｐ明朝"/>
            <family val="1"/>
            <charset val="128"/>
          </rPr>
          <t>算定資料の「その他ガス」シートK列の各排出量を入力してください。</t>
        </r>
      </text>
    </comment>
    <comment ref="AG89" authorId="0" shapeId="0" xr:uid="{2862D2BE-6A63-4D85-9468-9BCB0F7BACE1}">
      <text>
        <r>
          <rPr>
            <b/>
            <sz val="9"/>
            <color indexed="81"/>
            <rFont val="ＭＳ Ｐ明朝"/>
            <family val="1"/>
            <charset val="128"/>
          </rPr>
          <t>算定資料の「その他ガス」シートK列の各排出量を入力してください。</t>
        </r>
      </text>
    </comment>
    <comment ref="Q90" authorId="0" shapeId="0" xr:uid="{4BADE28E-D6CB-4F59-BC60-83EE3DA987C3}">
      <text>
        <r>
          <rPr>
            <b/>
            <sz val="9"/>
            <color indexed="81"/>
            <rFont val="ＭＳ Ｐ明朝"/>
            <family val="1"/>
            <charset val="128"/>
          </rPr>
          <t>算定資料の「その他ガス」シートK列の各排出量を入力してください。</t>
        </r>
      </text>
    </comment>
    <comment ref="U90" authorId="0" shapeId="0" xr:uid="{1F03D248-5813-4B9E-96F9-D30C6F463A3A}">
      <text>
        <r>
          <rPr>
            <b/>
            <sz val="9"/>
            <color indexed="81"/>
            <rFont val="ＭＳ Ｐ明朝"/>
            <family val="1"/>
            <charset val="128"/>
          </rPr>
          <t>算定資料の「その他ガス」シートK列の各排出量を入力してください。</t>
        </r>
      </text>
    </comment>
    <comment ref="Y90" authorId="0" shapeId="0" xr:uid="{1782F184-7EB5-4DCD-A5EF-4F430E73D6EE}">
      <text>
        <r>
          <rPr>
            <b/>
            <sz val="9"/>
            <color indexed="81"/>
            <rFont val="ＭＳ Ｐ明朝"/>
            <family val="1"/>
            <charset val="128"/>
          </rPr>
          <t>算定資料の「その他ガス」シートK列の各排出量を入力してください。</t>
        </r>
      </text>
    </comment>
    <comment ref="AC90" authorId="0" shapeId="0" xr:uid="{5964F504-F791-4A92-88E1-88D070C92E56}">
      <text>
        <r>
          <rPr>
            <b/>
            <sz val="9"/>
            <color indexed="81"/>
            <rFont val="ＭＳ Ｐ明朝"/>
            <family val="1"/>
            <charset val="128"/>
          </rPr>
          <t>算定資料の「その他ガス」シートK列の各排出量を入力してください。</t>
        </r>
      </text>
    </comment>
    <comment ref="AG90" authorId="0" shapeId="0" xr:uid="{48D52412-E154-4221-B54E-4A144178C184}">
      <text>
        <r>
          <rPr>
            <b/>
            <sz val="9"/>
            <color indexed="81"/>
            <rFont val="ＭＳ Ｐ明朝"/>
            <family val="1"/>
            <charset val="128"/>
          </rPr>
          <t>算定資料の「その他ガス」シートK列の各排出量を入力してください。</t>
        </r>
      </text>
    </comment>
    <comment ref="Q91" authorId="0" shapeId="0" xr:uid="{BFB5A585-EC68-4244-A4B5-8DDBEC3D098F}">
      <text>
        <r>
          <rPr>
            <b/>
            <sz val="9"/>
            <color indexed="81"/>
            <rFont val="ＭＳ Ｐ明朝"/>
            <family val="1"/>
            <charset val="128"/>
          </rPr>
          <t>算定資料の「その他ガス」シートK列の各排出量を入力してください。</t>
        </r>
      </text>
    </comment>
    <comment ref="U91" authorId="0" shapeId="0" xr:uid="{4B57716D-92C2-4729-AA22-92354806B4F4}">
      <text>
        <r>
          <rPr>
            <b/>
            <sz val="9"/>
            <color indexed="81"/>
            <rFont val="ＭＳ Ｐ明朝"/>
            <family val="1"/>
            <charset val="128"/>
          </rPr>
          <t>算定資料の「その他ガス」シートK列の各排出量を入力してください。</t>
        </r>
      </text>
    </comment>
    <comment ref="Y91" authorId="0" shapeId="0" xr:uid="{2345F946-BB3F-4520-A02E-E4817AA5F4E3}">
      <text>
        <r>
          <rPr>
            <b/>
            <sz val="9"/>
            <color indexed="81"/>
            <rFont val="ＭＳ Ｐ明朝"/>
            <family val="1"/>
            <charset val="128"/>
          </rPr>
          <t>算定資料の「その他ガス」シートK列の各排出量を入力してください。</t>
        </r>
      </text>
    </comment>
    <comment ref="AC91" authorId="0" shapeId="0" xr:uid="{FF1E5585-D8D6-4E69-807D-66E30105D4E3}">
      <text>
        <r>
          <rPr>
            <b/>
            <sz val="9"/>
            <color indexed="81"/>
            <rFont val="ＭＳ Ｐ明朝"/>
            <family val="1"/>
            <charset val="128"/>
          </rPr>
          <t>算定資料の「その他ガス」シートK列の各排出量を入力してください。</t>
        </r>
      </text>
    </comment>
    <comment ref="AG91" authorId="0" shapeId="0" xr:uid="{157EE127-0DE6-4B7B-B9E6-0B8FDF6E3B0F}">
      <text>
        <r>
          <rPr>
            <b/>
            <sz val="9"/>
            <color indexed="81"/>
            <rFont val="ＭＳ Ｐ明朝"/>
            <family val="1"/>
            <charset val="128"/>
          </rPr>
          <t>算定資料の「その他ガス」シートK列の各排出量を入力してください。</t>
        </r>
      </text>
    </comment>
    <comment ref="D103" authorId="0" shapeId="0" xr:uid="{647C4A53-4680-40B4-8CB9-C853E3B7CCAA}">
      <text>
        <r>
          <rPr>
            <b/>
            <sz val="9"/>
            <color indexed="81"/>
            <rFont val="ＭＳ Ｐ明朝"/>
            <family val="1"/>
            <charset val="128"/>
          </rPr>
          <t>CO2排出量に影響を及ぼす指標を設定してください。</t>
        </r>
      </text>
    </comment>
    <comment ref="M103" authorId="0" shapeId="0" xr:uid="{62A671D1-4E74-4706-BD0E-07B04D87F06E}">
      <text>
        <r>
          <rPr>
            <b/>
            <sz val="9"/>
            <color indexed="81"/>
            <rFont val="ＭＳ Ｐ明朝"/>
            <family val="1"/>
            <charset val="128"/>
          </rPr>
          <t>左の指標の単位を入力してください。</t>
        </r>
      </text>
    </comment>
    <comment ref="L162" authorId="0" shapeId="0" xr:uid="{56D6A70B-07C6-4E76-A958-88654FD19D66}">
      <text>
        <r>
          <rPr>
            <b/>
            <sz val="9"/>
            <color indexed="81"/>
            <rFont val="ＭＳ Ｐ明朝"/>
            <family val="1"/>
            <charset val="128"/>
          </rPr>
          <t>「業務部門」は11から18番台、「産業部門」は31から49番台から選択してください。</t>
        </r>
      </text>
    </comment>
    <comment ref="AH162" authorId="0" shapeId="0" xr:uid="{AE9E5BB9-65EC-4F97-917A-E028F8D91FD8}">
      <text>
        <r>
          <rPr>
            <b/>
            <sz val="9"/>
            <color indexed="81"/>
            <rFont val="ＭＳ Ｐ明朝"/>
            <family val="1"/>
            <charset val="128"/>
          </rPr>
          <t>半角英数で入力してください。</t>
        </r>
      </text>
    </comment>
    <comment ref="L163" authorId="0" shapeId="0" xr:uid="{79723BD1-A86F-4DAC-8E8A-D1E12D6505FE}">
      <text>
        <r>
          <rPr>
            <b/>
            <sz val="9"/>
            <color indexed="81"/>
            <rFont val="ＭＳ Ｐ明朝"/>
            <family val="1"/>
            <charset val="128"/>
          </rPr>
          <t>「業務部門」は11から18番台、「産業部門」は31から49番台から選択してください。</t>
        </r>
      </text>
    </comment>
    <comment ref="AH163" authorId="0" shapeId="0" xr:uid="{8732DCA8-5618-4559-8B52-0C13F41FA1D6}">
      <text>
        <r>
          <rPr>
            <b/>
            <sz val="9"/>
            <color indexed="81"/>
            <rFont val="ＭＳ Ｐ明朝"/>
            <family val="1"/>
            <charset val="128"/>
          </rPr>
          <t>半角英数で入力してください。</t>
        </r>
      </text>
    </comment>
    <comment ref="L164" authorId="0" shapeId="0" xr:uid="{96159E72-7E3C-4E89-A6D0-A1B99567CC5D}">
      <text>
        <r>
          <rPr>
            <b/>
            <sz val="9"/>
            <color indexed="81"/>
            <rFont val="ＭＳ Ｐ明朝"/>
            <family val="1"/>
            <charset val="128"/>
          </rPr>
          <t>「業務部門」は11から18番台、「産業部門」は31から49番台から選択してください。</t>
        </r>
      </text>
    </comment>
    <comment ref="AH164" authorId="0" shapeId="0" xr:uid="{2B52E936-4C49-4AE3-9A36-77FBEDE210BF}">
      <text>
        <r>
          <rPr>
            <b/>
            <sz val="9"/>
            <color indexed="81"/>
            <rFont val="ＭＳ Ｐ明朝"/>
            <family val="1"/>
            <charset val="128"/>
          </rPr>
          <t>半角英数で入力してください。</t>
        </r>
      </text>
    </comment>
    <comment ref="L165" authorId="0" shapeId="0" xr:uid="{DF9EF958-A319-44D2-A40B-63E7EA24BBB0}">
      <text>
        <r>
          <rPr>
            <b/>
            <sz val="9"/>
            <color indexed="81"/>
            <rFont val="ＭＳ Ｐ明朝"/>
            <family val="1"/>
            <charset val="128"/>
          </rPr>
          <t>「業務部門」は11から18番台、「産業部門」は31から49番台から選択してください。</t>
        </r>
      </text>
    </comment>
    <comment ref="AH165" authorId="0" shapeId="0" xr:uid="{688B2AF3-5604-4528-8609-B4D2981C5E2D}">
      <text>
        <r>
          <rPr>
            <b/>
            <sz val="9"/>
            <color indexed="81"/>
            <rFont val="ＭＳ Ｐ明朝"/>
            <family val="1"/>
            <charset val="128"/>
          </rPr>
          <t>半角英数で入力してください。</t>
        </r>
      </text>
    </comment>
    <comment ref="L166" authorId="0" shapeId="0" xr:uid="{FD1CAEC3-97AF-44F5-A934-259349B3FB07}">
      <text>
        <r>
          <rPr>
            <b/>
            <sz val="9"/>
            <color indexed="81"/>
            <rFont val="ＭＳ Ｐ明朝"/>
            <family val="1"/>
            <charset val="128"/>
          </rPr>
          <t>「業務部門」は11から18番台、「産業部門」は31から49番台から選択してください。</t>
        </r>
      </text>
    </comment>
    <comment ref="AH166" authorId="0" shapeId="0" xr:uid="{C4BB8631-0A71-4E0E-A95D-09A006360DB8}">
      <text>
        <r>
          <rPr>
            <b/>
            <sz val="9"/>
            <color indexed="81"/>
            <rFont val="ＭＳ Ｐ明朝"/>
            <family val="1"/>
            <charset val="128"/>
          </rPr>
          <t>半角英数で入力してください。</t>
        </r>
      </text>
    </comment>
    <comment ref="L167" authorId="0" shapeId="0" xr:uid="{F321B319-6F04-4239-B9DC-021F5A5C800B}">
      <text>
        <r>
          <rPr>
            <b/>
            <sz val="9"/>
            <color indexed="81"/>
            <rFont val="ＭＳ Ｐ明朝"/>
            <family val="1"/>
            <charset val="128"/>
          </rPr>
          <t>「業務部門」は11から18番台、「産業部門」は31から49番台から選択してください。</t>
        </r>
      </text>
    </comment>
    <comment ref="AH167" authorId="0" shapeId="0" xr:uid="{E56C6457-C4A9-4A2D-8A94-1AAAABB6C77B}">
      <text>
        <r>
          <rPr>
            <b/>
            <sz val="9"/>
            <color indexed="81"/>
            <rFont val="ＭＳ Ｐ明朝"/>
            <family val="1"/>
            <charset val="128"/>
          </rPr>
          <t>半角英数で入力してください。</t>
        </r>
      </text>
    </comment>
    <comment ref="L168" authorId="0" shapeId="0" xr:uid="{54AA8AD4-8E67-4FF4-AB71-E336AB6FC0AD}">
      <text>
        <r>
          <rPr>
            <b/>
            <sz val="9"/>
            <color indexed="81"/>
            <rFont val="ＭＳ Ｐ明朝"/>
            <family val="1"/>
            <charset val="128"/>
          </rPr>
          <t>「業務部門」は11から18番台、「産業部門」は31から49番台から選択してください。</t>
        </r>
      </text>
    </comment>
    <comment ref="AH168" authorId="0" shapeId="0" xr:uid="{E662755A-CEDA-4391-B547-665D769393D0}">
      <text>
        <r>
          <rPr>
            <b/>
            <sz val="9"/>
            <color indexed="81"/>
            <rFont val="ＭＳ Ｐ明朝"/>
            <family val="1"/>
            <charset val="128"/>
          </rPr>
          <t>半角英数で入力してください。</t>
        </r>
      </text>
    </comment>
    <comment ref="L169" authorId="0" shapeId="0" xr:uid="{2A82D170-FB6E-4919-8E77-FEF1B80DC0E6}">
      <text>
        <r>
          <rPr>
            <b/>
            <sz val="9"/>
            <color indexed="81"/>
            <rFont val="ＭＳ Ｐ明朝"/>
            <family val="1"/>
            <charset val="128"/>
          </rPr>
          <t>「業務部門」は11から18番台、「産業部門」は31から49番台から選択してください。</t>
        </r>
      </text>
    </comment>
    <comment ref="AH169" authorId="0" shapeId="0" xr:uid="{346DF028-A161-48A2-A395-3FC2F8743967}">
      <text>
        <r>
          <rPr>
            <b/>
            <sz val="9"/>
            <color indexed="81"/>
            <rFont val="ＭＳ Ｐ明朝"/>
            <family val="1"/>
            <charset val="128"/>
          </rPr>
          <t>半角英数で入力してください。</t>
        </r>
      </text>
    </comment>
    <comment ref="L170" authorId="0" shapeId="0" xr:uid="{041CA8F7-9C21-4C01-806E-0151D69C858F}">
      <text>
        <r>
          <rPr>
            <b/>
            <sz val="9"/>
            <color indexed="81"/>
            <rFont val="ＭＳ Ｐ明朝"/>
            <family val="1"/>
            <charset val="128"/>
          </rPr>
          <t>「業務部門」は11から18番台、「産業部門」は31から49番台から選択してください。</t>
        </r>
      </text>
    </comment>
    <comment ref="AH170" authorId="0" shapeId="0" xr:uid="{28ACBB88-0F29-4D63-A65B-AE7B70AD61BA}">
      <text>
        <r>
          <rPr>
            <b/>
            <sz val="9"/>
            <color indexed="81"/>
            <rFont val="ＭＳ Ｐ明朝"/>
            <family val="1"/>
            <charset val="128"/>
          </rPr>
          <t>半角英数で入力してください。</t>
        </r>
      </text>
    </comment>
    <comment ref="L171" authorId="0" shapeId="0" xr:uid="{30575878-129F-4111-AD7A-5F05C4BEBAAC}">
      <text>
        <r>
          <rPr>
            <b/>
            <sz val="9"/>
            <color indexed="81"/>
            <rFont val="ＭＳ Ｐ明朝"/>
            <family val="1"/>
            <charset val="128"/>
          </rPr>
          <t>「業務部門」は11から18番台、「産業部門」は31から49番台から選択してください。</t>
        </r>
      </text>
    </comment>
    <comment ref="AH171" authorId="0" shapeId="0" xr:uid="{72AC4C92-BD9D-44CD-9F6F-7A84006E61C1}">
      <text>
        <r>
          <rPr>
            <b/>
            <sz val="9"/>
            <color indexed="81"/>
            <rFont val="ＭＳ Ｐ明朝"/>
            <family val="1"/>
            <charset val="128"/>
          </rPr>
          <t>半角英数で入力してください。</t>
        </r>
      </text>
    </comment>
    <comment ref="L172" authorId="0" shapeId="0" xr:uid="{670F9A85-EE48-4ACB-AAD9-537FA449BCD4}">
      <text>
        <r>
          <rPr>
            <b/>
            <sz val="9"/>
            <color indexed="81"/>
            <rFont val="ＭＳ Ｐ明朝"/>
            <family val="1"/>
            <charset val="128"/>
          </rPr>
          <t>「業務部門」は11から18番台、「産業部門」は31から49番台から選択してください。</t>
        </r>
      </text>
    </comment>
    <comment ref="AH172" authorId="0" shapeId="0" xr:uid="{01166134-7214-4737-BC3E-D08171F64BD8}">
      <text>
        <r>
          <rPr>
            <b/>
            <sz val="9"/>
            <color indexed="81"/>
            <rFont val="ＭＳ Ｐ明朝"/>
            <family val="1"/>
            <charset val="128"/>
          </rPr>
          <t>半角英数で入力してください。</t>
        </r>
      </text>
    </comment>
    <comment ref="L173" authorId="0" shapeId="0" xr:uid="{88A8ECE3-0E8A-425B-A980-2931C840CD6C}">
      <text>
        <r>
          <rPr>
            <b/>
            <sz val="9"/>
            <color indexed="81"/>
            <rFont val="ＭＳ Ｐ明朝"/>
            <family val="1"/>
            <charset val="128"/>
          </rPr>
          <t>「業務部門」は11から18番台、「産業部門」は31から49番台から選択してください。</t>
        </r>
      </text>
    </comment>
    <comment ref="AH173" authorId="0" shapeId="0" xr:uid="{17B7CD84-B3B9-4909-BE3E-F5BEFF02B540}">
      <text>
        <r>
          <rPr>
            <b/>
            <sz val="9"/>
            <color indexed="81"/>
            <rFont val="ＭＳ Ｐ明朝"/>
            <family val="1"/>
            <charset val="128"/>
          </rPr>
          <t>半角英数で入力してください。</t>
        </r>
      </text>
    </comment>
    <comment ref="L174" authorId="0" shapeId="0" xr:uid="{4CB943DD-753E-4478-BD6A-AABE6448883B}">
      <text>
        <r>
          <rPr>
            <b/>
            <sz val="9"/>
            <color indexed="81"/>
            <rFont val="ＭＳ Ｐ明朝"/>
            <family val="1"/>
            <charset val="128"/>
          </rPr>
          <t>「業務部門」は11から18番台、「産業部門」は31から49番台から選択してください。</t>
        </r>
      </text>
    </comment>
    <comment ref="AH174" authorId="0" shapeId="0" xr:uid="{47C35443-3495-40C8-B778-7FDD788E97CB}">
      <text>
        <r>
          <rPr>
            <b/>
            <sz val="9"/>
            <color indexed="81"/>
            <rFont val="ＭＳ Ｐ明朝"/>
            <family val="1"/>
            <charset val="128"/>
          </rPr>
          <t>半角英数で入力してください。</t>
        </r>
      </text>
    </comment>
    <comment ref="L175" authorId="0" shapeId="0" xr:uid="{2A50A603-565B-43F8-94E6-F03080B4BEED}">
      <text>
        <r>
          <rPr>
            <b/>
            <sz val="9"/>
            <color indexed="81"/>
            <rFont val="ＭＳ Ｐ明朝"/>
            <family val="1"/>
            <charset val="128"/>
          </rPr>
          <t>「業務部門」は11から18番台、「産業部門」は31から49番台から選択してください。</t>
        </r>
      </text>
    </comment>
    <comment ref="AH175" authorId="0" shapeId="0" xr:uid="{B2FA4F86-39F9-43A8-AD3B-72F928B38765}">
      <text>
        <r>
          <rPr>
            <b/>
            <sz val="9"/>
            <color indexed="81"/>
            <rFont val="ＭＳ Ｐ明朝"/>
            <family val="1"/>
            <charset val="128"/>
          </rPr>
          <t>半角英数で入力してください。</t>
        </r>
      </text>
    </comment>
    <comment ref="L176" authorId="0" shapeId="0" xr:uid="{8DCAF1E6-1D54-458D-8285-E2A8E208E3A7}">
      <text>
        <r>
          <rPr>
            <b/>
            <sz val="9"/>
            <color indexed="81"/>
            <rFont val="ＭＳ Ｐ明朝"/>
            <family val="1"/>
            <charset val="128"/>
          </rPr>
          <t>「業務部門」は11から18番台、「産業部門」は31から49番台から選択してください。</t>
        </r>
      </text>
    </comment>
    <comment ref="AH176" authorId="0" shapeId="0" xr:uid="{AA9BBA53-24A7-4A79-BAB3-852E185CDB26}">
      <text>
        <r>
          <rPr>
            <b/>
            <sz val="9"/>
            <color indexed="81"/>
            <rFont val="ＭＳ Ｐ明朝"/>
            <family val="1"/>
            <charset val="128"/>
          </rPr>
          <t>半角英数で入力してください。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19F3FF75-FA8E-49B9-B84B-BD722E656D08}">
      <text>
        <r>
          <rPr>
            <b/>
            <sz val="9"/>
            <color indexed="81"/>
            <rFont val="ＭＳ Ｐ明朝"/>
            <family val="1"/>
            <charset val="128"/>
          </rPr>
          <t>事業所番号は半角数字６桁で入力してください。</t>
        </r>
      </text>
    </comment>
    <comment ref="E10" authorId="0" shapeId="0" xr:uid="{A8F9F694-7568-4969-85EF-FB8166F7575F}">
      <text>
        <r>
          <rPr>
            <b/>
            <sz val="9"/>
            <color indexed="81"/>
            <rFont val="ＭＳ Ｐ明朝"/>
            <family val="1"/>
            <charset val="128"/>
          </rPr>
          <t>事業所の種別を選択してください。</t>
        </r>
      </text>
    </comment>
    <comment ref="S14" authorId="0" shapeId="0" xr:uid="{64865685-AC8E-4B47-8E63-9EC78C3634EE}">
      <text>
        <r>
          <rPr>
            <b/>
            <sz val="9"/>
            <color indexed="81"/>
            <rFont val="MS P ゴシック"/>
            <family val="3"/>
            <charset val="128"/>
          </rPr>
          <t>「埼玉県」は入力しないでください。</t>
        </r>
      </text>
    </comment>
    <comment ref="O17" authorId="0" shapeId="0" xr:uid="{D4AC4D43-759D-4C27-8345-7F4E1F318D6E}">
      <text>
        <r>
          <rPr>
            <b/>
            <sz val="9"/>
            <color indexed="81"/>
            <rFont val="ＭＳ Ｐ明朝"/>
            <family val="1"/>
            <charset val="128"/>
          </rPr>
          <t>産業分類を選択してください。</t>
        </r>
      </text>
    </comment>
    <comment ref="F38" authorId="0" shapeId="0" xr:uid="{8D2475E4-0B84-469E-B661-DA21FFF79BF0}">
      <text>
        <r>
          <rPr>
            <b/>
            <sz val="9"/>
            <color indexed="81"/>
            <rFont val="ＭＳ Ｐ明朝"/>
            <family val="1"/>
            <charset val="128"/>
          </rPr>
          <t>代表事業所名が表示されています。</t>
        </r>
      </text>
    </comment>
    <comment ref="S38" authorId="0" shapeId="0" xr:uid="{E1B6FAA4-7489-4A4E-9DCE-3F0251B2C22B}">
      <text>
        <r>
          <rPr>
            <b/>
            <sz val="9"/>
            <color indexed="81"/>
            <rFont val="ＭＳ Ｐ明朝"/>
            <family val="1"/>
            <charset val="128"/>
          </rPr>
          <t>代表事業所所在地が表示されています。</t>
        </r>
      </text>
    </comment>
    <comment ref="Q73" authorId="0" shapeId="0" xr:uid="{BECFC677-4ED5-4410-9CAA-B143C598CD85}">
      <text>
        <r>
          <rPr>
            <b/>
            <sz val="9"/>
            <color indexed="81"/>
            <rFont val="ＭＳ Ｐ明朝"/>
            <family val="1"/>
            <charset val="128"/>
          </rPr>
          <t>算定資料の「事業所概要_算定体制」シートの使用量(G15セル)を入力してください。</t>
        </r>
      </text>
    </comment>
    <comment ref="U73" authorId="0" shapeId="0" xr:uid="{C927A71F-3CC2-41C9-A754-61E94FB920A3}">
      <text>
        <r>
          <rPr>
            <b/>
            <sz val="9"/>
            <color indexed="81"/>
            <rFont val="ＭＳ Ｐ明朝"/>
            <family val="1"/>
            <charset val="128"/>
          </rPr>
          <t>算定資料の「事業所概要_算定体制」シートの使用量(G15セル)を入力してください。</t>
        </r>
      </text>
    </comment>
    <comment ref="Y73" authorId="0" shapeId="0" xr:uid="{B278EF75-B63D-4EA6-830C-AC44317A9858}">
      <text>
        <r>
          <rPr>
            <b/>
            <sz val="9"/>
            <color indexed="81"/>
            <rFont val="ＭＳ Ｐ明朝"/>
            <family val="1"/>
            <charset val="128"/>
          </rPr>
          <t>算定資料の「事業所概要_算定体制」シートの使用量(G15セル)を入力してください。</t>
        </r>
      </text>
    </comment>
    <comment ref="AC73" authorId="0" shapeId="0" xr:uid="{A00E8540-631E-4179-92B9-A6A6943E9FAB}">
      <text>
        <r>
          <rPr>
            <b/>
            <sz val="9"/>
            <color indexed="81"/>
            <rFont val="ＭＳ Ｐ明朝"/>
            <family val="1"/>
            <charset val="128"/>
          </rPr>
          <t>算定資料の「事業所概要_算定体制」シートの使用量(G15セル)を入力してください。</t>
        </r>
      </text>
    </comment>
    <comment ref="AG73" authorId="0" shapeId="0" xr:uid="{4465C7A5-AAE9-4134-B356-AF6C0FEFE300}">
      <text>
        <r>
          <rPr>
            <b/>
            <sz val="9"/>
            <color indexed="81"/>
            <rFont val="ＭＳ Ｐ明朝"/>
            <family val="1"/>
            <charset val="128"/>
          </rPr>
          <t>算定資料の「事業所概要_算定体制」シートの使用量(G15セル)を入力してください。</t>
        </r>
      </text>
    </comment>
    <comment ref="Q74" authorId="0" shapeId="0" xr:uid="{2307D868-EC7E-4FAA-A3CD-22C10F513F2D}">
      <text>
        <r>
          <rPr>
            <b/>
            <sz val="9"/>
            <color indexed="81"/>
            <rFont val="ＭＳ Ｐ明朝"/>
            <family val="1"/>
            <charset val="128"/>
          </rPr>
          <t>算定資料の「事業所概要_算定体制」シートの使用量(G16セル)を入力してください。</t>
        </r>
      </text>
    </comment>
    <comment ref="U74" authorId="0" shapeId="0" xr:uid="{FF7D0CB3-47A1-45F8-9513-8D7AE5A0134F}">
      <text>
        <r>
          <rPr>
            <b/>
            <sz val="9"/>
            <color indexed="81"/>
            <rFont val="ＭＳ Ｐ明朝"/>
            <family val="1"/>
            <charset val="128"/>
          </rPr>
          <t>算定資料の「事業所概要_算定体制」シートの使用量(G16セル)を入力してください。</t>
        </r>
      </text>
    </comment>
    <comment ref="Y74" authorId="0" shapeId="0" xr:uid="{8777567C-25DA-4E54-A83D-6E050BC7B26A}">
      <text>
        <r>
          <rPr>
            <b/>
            <sz val="9"/>
            <color indexed="81"/>
            <rFont val="ＭＳ Ｐ明朝"/>
            <family val="1"/>
            <charset val="128"/>
          </rPr>
          <t>算定資料の「事業所概要_算定体制」シートの使用量(G16セル)を入力してください。</t>
        </r>
      </text>
    </comment>
    <comment ref="AC74" authorId="0" shapeId="0" xr:uid="{BDED1ABC-9417-40DA-A5B6-8552FA360BB9}">
      <text>
        <r>
          <rPr>
            <b/>
            <sz val="9"/>
            <color indexed="81"/>
            <rFont val="ＭＳ Ｐ明朝"/>
            <family val="1"/>
            <charset val="128"/>
          </rPr>
          <t>算定資料の「事業所概要_算定体制」シートの使用量(G16セル)を入力してください。</t>
        </r>
      </text>
    </comment>
    <comment ref="AG74" authorId="0" shapeId="0" xr:uid="{B1E4B255-F298-4746-8E80-2829D851118C}">
      <text>
        <r>
          <rPr>
            <b/>
            <sz val="9"/>
            <color indexed="81"/>
            <rFont val="ＭＳ Ｐ明朝"/>
            <family val="1"/>
            <charset val="128"/>
          </rPr>
          <t>算定資料の「事業所概要_算定体制」シートの使用量(G16セル)を入力してください。</t>
        </r>
      </text>
    </comment>
    <comment ref="Q81" authorId="0" shapeId="0" xr:uid="{53647904-3ADA-4EB6-B72B-6AEAEE861287}">
      <text>
        <r>
          <rPr>
            <b/>
            <sz val="9"/>
            <color indexed="81"/>
            <rFont val="ＭＳ Ｐ明朝"/>
            <family val="1"/>
            <charset val="128"/>
          </rPr>
          <t>算定資料の「事業所概要_算定体制」シートの排出量(G17セル)を入力してください。</t>
        </r>
      </text>
    </comment>
    <comment ref="U81" authorId="0" shapeId="0" xr:uid="{5447F264-ECAB-425E-A353-0A242E4A73CD}">
      <text>
        <r>
          <rPr>
            <b/>
            <sz val="9"/>
            <color indexed="81"/>
            <rFont val="ＭＳ Ｐ明朝"/>
            <family val="1"/>
            <charset val="128"/>
          </rPr>
          <t>算定資料の「事業所概要_算定体制」シートの排出量(G17セル)を入力してください。</t>
        </r>
      </text>
    </comment>
    <comment ref="Y81" authorId="0" shapeId="0" xr:uid="{3316CCF6-CA48-49EF-8C42-2BF79B30DB8F}">
      <text>
        <r>
          <rPr>
            <b/>
            <sz val="9"/>
            <color indexed="81"/>
            <rFont val="ＭＳ Ｐ明朝"/>
            <family val="1"/>
            <charset val="128"/>
          </rPr>
          <t>算定資料の「事業所概要_算定体制」シートの排出量(G17セル)を入力してください。</t>
        </r>
      </text>
    </comment>
    <comment ref="AC81" authorId="0" shapeId="0" xr:uid="{1120FB8A-4CF7-4E99-A58A-C328D75A0A0B}">
      <text>
        <r>
          <rPr>
            <b/>
            <sz val="9"/>
            <color indexed="81"/>
            <rFont val="ＭＳ Ｐ明朝"/>
            <family val="1"/>
            <charset val="128"/>
          </rPr>
          <t>算定資料の「事業所概要_算定体制」シートの排出量(G17セル)を入力してください。</t>
        </r>
      </text>
    </comment>
    <comment ref="AG81" authorId="0" shapeId="0" xr:uid="{B40CF3A5-3309-41A3-8801-9EFA14EC5929}">
      <text>
        <r>
          <rPr>
            <b/>
            <sz val="9"/>
            <color indexed="81"/>
            <rFont val="ＭＳ Ｐ明朝"/>
            <family val="1"/>
            <charset val="128"/>
          </rPr>
          <t>算定資料の「事業所概要_算定体制」シートの排出量(G17セル)を入力してください。</t>
        </r>
      </text>
    </comment>
    <comment ref="Q85" authorId="0" shapeId="0" xr:uid="{F8689B7E-6476-480E-B5A1-7AEA4A29387A}">
      <text>
        <r>
          <rPr>
            <b/>
            <sz val="9"/>
            <color indexed="81"/>
            <rFont val="ＭＳ Ｐ明朝"/>
            <family val="1"/>
            <charset val="128"/>
          </rPr>
          <t>算定資料の「その他ガス」シートK列の各排出量を入力してください。</t>
        </r>
      </text>
    </comment>
    <comment ref="U85" authorId="0" shapeId="0" xr:uid="{099933D5-9911-48EF-B01E-D81E58F30668}">
      <text>
        <r>
          <rPr>
            <b/>
            <sz val="9"/>
            <color indexed="81"/>
            <rFont val="ＭＳ Ｐ明朝"/>
            <family val="1"/>
            <charset val="128"/>
          </rPr>
          <t>算定資料の「その他ガス」シートK列の各排出量を入力してください。</t>
        </r>
      </text>
    </comment>
    <comment ref="Y85" authorId="0" shapeId="0" xr:uid="{FBC2A501-C36E-487E-AC1F-C5E9A54E6613}">
      <text>
        <r>
          <rPr>
            <b/>
            <sz val="9"/>
            <color indexed="81"/>
            <rFont val="ＭＳ Ｐ明朝"/>
            <family val="1"/>
            <charset val="128"/>
          </rPr>
          <t>算定資料の「その他ガス」シートK列の各排出量を入力してください。</t>
        </r>
      </text>
    </comment>
    <comment ref="AC85" authorId="0" shapeId="0" xr:uid="{56AA0724-C5FE-44CA-86AA-D03D9BC3460F}">
      <text>
        <r>
          <rPr>
            <b/>
            <sz val="9"/>
            <color indexed="81"/>
            <rFont val="ＭＳ Ｐ明朝"/>
            <family val="1"/>
            <charset val="128"/>
          </rPr>
          <t>算定資料の「その他ガス」シートK列の各排出量を入力してください。</t>
        </r>
      </text>
    </comment>
    <comment ref="AG85" authorId="0" shapeId="0" xr:uid="{C13B157E-BAA0-4034-A5CB-680F3704FACA}">
      <text>
        <r>
          <rPr>
            <b/>
            <sz val="9"/>
            <color indexed="81"/>
            <rFont val="ＭＳ Ｐ明朝"/>
            <family val="1"/>
            <charset val="128"/>
          </rPr>
          <t>算定資料の「その他ガス」シートK列の各排出量を入力してください。</t>
        </r>
      </text>
    </comment>
    <comment ref="Q86" authorId="0" shapeId="0" xr:uid="{D7A80138-56E9-4019-A421-566B27DBDD32}">
      <text>
        <r>
          <rPr>
            <b/>
            <sz val="9"/>
            <color indexed="81"/>
            <rFont val="ＭＳ Ｐ明朝"/>
            <family val="1"/>
            <charset val="128"/>
          </rPr>
          <t>算定資料の「その他ガス」シートK列の各排出量を入力してください。</t>
        </r>
      </text>
    </comment>
    <comment ref="U86" authorId="0" shapeId="0" xr:uid="{7B16CFB6-E90C-4364-B1FB-3364E02F5B6E}">
      <text>
        <r>
          <rPr>
            <b/>
            <sz val="9"/>
            <color indexed="81"/>
            <rFont val="ＭＳ Ｐ明朝"/>
            <family val="1"/>
            <charset val="128"/>
          </rPr>
          <t>算定資料の「その他ガス」シートK列の各排出量を入力してください。</t>
        </r>
      </text>
    </comment>
    <comment ref="Y86" authorId="0" shapeId="0" xr:uid="{347DDE4A-ABCB-4BB0-AD38-6931C1B46100}">
      <text>
        <r>
          <rPr>
            <b/>
            <sz val="9"/>
            <color indexed="81"/>
            <rFont val="ＭＳ Ｐ明朝"/>
            <family val="1"/>
            <charset val="128"/>
          </rPr>
          <t>算定資料の「その他ガス」シートK列の各排出量を入力してください。</t>
        </r>
      </text>
    </comment>
    <comment ref="AC86" authorId="0" shapeId="0" xr:uid="{8847E3AD-5611-4C8B-8C09-B86DD7465A2B}">
      <text>
        <r>
          <rPr>
            <b/>
            <sz val="9"/>
            <color indexed="81"/>
            <rFont val="ＭＳ Ｐ明朝"/>
            <family val="1"/>
            <charset val="128"/>
          </rPr>
          <t>算定資料の「その他ガス」シートK列の各排出量を入力してください。</t>
        </r>
      </text>
    </comment>
    <comment ref="AG86" authorId="0" shapeId="0" xr:uid="{0A605A57-945A-43F9-8B8E-0F5C18651AF8}">
      <text>
        <r>
          <rPr>
            <b/>
            <sz val="9"/>
            <color indexed="81"/>
            <rFont val="ＭＳ Ｐ明朝"/>
            <family val="1"/>
            <charset val="128"/>
          </rPr>
          <t>算定資料の「その他ガス」シートK列の各排出量を入力してください。</t>
        </r>
      </text>
    </comment>
    <comment ref="Q87" authorId="0" shapeId="0" xr:uid="{552B724E-004A-4652-BB9B-F31B230780BF}">
      <text>
        <r>
          <rPr>
            <b/>
            <sz val="9"/>
            <color indexed="81"/>
            <rFont val="ＭＳ Ｐ明朝"/>
            <family val="1"/>
            <charset val="128"/>
          </rPr>
          <t>算定資料の「その他ガス」シートK列の各排出量を入力してください。</t>
        </r>
      </text>
    </comment>
    <comment ref="U87" authorId="0" shapeId="0" xr:uid="{9581E3C4-602E-4DB9-972F-E8F01C0EA309}">
      <text>
        <r>
          <rPr>
            <b/>
            <sz val="9"/>
            <color indexed="81"/>
            <rFont val="ＭＳ Ｐ明朝"/>
            <family val="1"/>
            <charset val="128"/>
          </rPr>
          <t>算定資料の「その他ガス」シートK列の各排出量を入力してください。</t>
        </r>
      </text>
    </comment>
    <comment ref="Y87" authorId="0" shapeId="0" xr:uid="{B2A82AC5-D782-42C4-9489-28FA90D06192}">
      <text>
        <r>
          <rPr>
            <b/>
            <sz val="9"/>
            <color indexed="81"/>
            <rFont val="ＭＳ Ｐ明朝"/>
            <family val="1"/>
            <charset val="128"/>
          </rPr>
          <t>算定資料の「その他ガス」シートK列の各排出量を入力してください。</t>
        </r>
      </text>
    </comment>
    <comment ref="AC87" authorId="0" shapeId="0" xr:uid="{AC2A99F6-76D2-496B-AAF8-717DAFCF5DBA}">
      <text>
        <r>
          <rPr>
            <b/>
            <sz val="9"/>
            <color indexed="81"/>
            <rFont val="ＭＳ Ｐ明朝"/>
            <family val="1"/>
            <charset val="128"/>
          </rPr>
          <t>算定資料の「その他ガス」シートK列の各排出量を入力してください。</t>
        </r>
      </text>
    </comment>
    <comment ref="AG87" authorId="0" shapeId="0" xr:uid="{AC82C9B4-8AC1-487D-9C09-5B343F03DDB1}">
      <text>
        <r>
          <rPr>
            <b/>
            <sz val="9"/>
            <color indexed="81"/>
            <rFont val="ＭＳ Ｐ明朝"/>
            <family val="1"/>
            <charset val="128"/>
          </rPr>
          <t>算定資料の「その他ガス」シートK列の各排出量を入力してください。</t>
        </r>
      </text>
    </comment>
    <comment ref="Q88" authorId="0" shapeId="0" xr:uid="{1CD4CB40-4BFF-497C-B991-01E621CBF884}">
      <text>
        <r>
          <rPr>
            <b/>
            <sz val="9"/>
            <color indexed="81"/>
            <rFont val="ＭＳ Ｐ明朝"/>
            <family val="1"/>
            <charset val="128"/>
          </rPr>
          <t>算定資料の「その他ガス」シートK列の各排出量を入力してください。</t>
        </r>
      </text>
    </comment>
    <comment ref="U88" authorId="0" shapeId="0" xr:uid="{39E31358-9857-4443-9264-2B09AEBF34F3}">
      <text>
        <r>
          <rPr>
            <b/>
            <sz val="9"/>
            <color indexed="81"/>
            <rFont val="ＭＳ Ｐ明朝"/>
            <family val="1"/>
            <charset val="128"/>
          </rPr>
          <t>算定資料の「その他ガス」シートK列の各排出量を入力してください。</t>
        </r>
      </text>
    </comment>
    <comment ref="Y88" authorId="0" shapeId="0" xr:uid="{2028D54A-B1CF-4131-AF7A-6CAF8E4083B4}">
      <text>
        <r>
          <rPr>
            <b/>
            <sz val="9"/>
            <color indexed="81"/>
            <rFont val="ＭＳ Ｐ明朝"/>
            <family val="1"/>
            <charset val="128"/>
          </rPr>
          <t>算定資料の「その他ガス」シートK列の各排出量を入力してください。</t>
        </r>
      </text>
    </comment>
    <comment ref="AC88" authorId="0" shapeId="0" xr:uid="{B6F08022-9C92-404A-8CEB-71DFC723614E}">
      <text>
        <r>
          <rPr>
            <b/>
            <sz val="9"/>
            <color indexed="81"/>
            <rFont val="ＭＳ Ｐ明朝"/>
            <family val="1"/>
            <charset val="128"/>
          </rPr>
          <t>算定資料の「その他ガス」シートK列の各排出量を入力してください。</t>
        </r>
      </text>
    </comment>
    <comment ref="AG88" authorId="0" shapeId="0" xr:uid="{EF6B248C-DD6C-4D22-A03F-B2818E13CE32}">
      <text>
        <r>
          <rPr>
            <b/>
            <sz val="9"/>
            <color indexed="81"/>
            <rFont val="ＭＳ Ｐ明朝"/>
            <family val="1"/>
            <charset val="128"/>
          </rPr>
          <t>算定資料の「その他ガス」シートK列の各排出量を入力してください。</t>
        </r>
      </text>
    </comment>
    <comment ref="Q89" authorId="0" shapeId="0" xr:uid="{4A1788C5-A926-4FC9-B020-900CFD600755}">
      <text>
        <r>
          <rPr>
            <b/>
            <sz val="9"/>
            <color indexed="81"/>
            <rFont val="ＭＳ Ｐ明朝"/>
            <family val="1"/>
            <charset val="128"/>
          </rPr>
          <t>算定資料の「その他ガス」シートK列の各排出量を入力してください。</t>
        </r>
      </text>
    </comment>
    <comment ref="U89" authorId="0" shapeId="0" xr:uid="{96DB9C97-6A55-4979-A36E-D363FEA7FA14}">
      <text>
        <r>
          <rPr>
            <b/>
            <sz val="9"/>
            <color indexed="81"/>
            <rFont val="ＭＳ Ｐ明朝"/>
            <family val="1"/>
            <charset val="128"/>
          </rPr>
          <t>算定資料の「その他ガス」シートK列の各排出量を入力してください。</t>
        </r>
      </text>
    </comment>
    <comment ref="Y89" authorId="0" shapeId="0" xr:uid="{F206915D-D6B0-4A43-A085-B1BBCEB1904D}">
      <text>
        <r>
          <rPr>
            <b/>
            <sz val="9"/>
            <color indexed="81"/>
            <rFont val="ＭＳ Ｐ明朝"/>
            <family val="1"/>
            <charset val="128"/>
          </rPr>
          <t>算定資料の「その他ガス」シートK列の各排出量を入力してください。</t>
        </r>
      </text>
    </comment>
    <comment ref="AC89" authorId="0" shapeId="0" xr:uid="{1233FC06-C992-41FD-A950-F6F9DF86BAA0}">
      <text>
        <r>
          <rPr>
            <b/>
            <sz val="9"/>
            <color indexed="81"/>
            <rFont val="ＭＳ Ｐ明朝"/>
            <family val="1"/>
            <charset val="128"/>
          </rPr>
          <t>算定資料の「その他ガス」シートK列の各排出量を入力してください。</t>
        </r>
      </text>
    </comment>
    <comment ref="AG89" authorId="0" shapeId="0" xr:uid="{86E4B514-C50B-45EC-BFA5-1498F11691C6}">
      <text>
        <r>
          <rPr>
            <b/>
            <sz val="9"/>
            <color indexed="81"/>
            <rFont val="ＭＳ Ｐ明朝"/>
            <family val="1"/>
            <charset val="128"/>
          </rPr>
          <t>算定資料の「その他ガス」シートK列の各排出量を入力してください。</t>
        </r>
      </text>
    </comment>
    <comment ref="Q90" authorId="0" shapeId="0" xr:uid="{2522DBB9-A8E7-4F91-9318-598F4C74E676}">
      <text>
        <r>
          <rPr>
            <b/>
            <sz val="9"/>
            <color indexed="81"/>
            <rFont val="ＭＳ Ｐ明朝"/>
            <family val="1"/>
            <charset val="128"/>
          </rPr>
          <t>算定資料の「その他ガス」シートK列の各排出量を入力してください。</t>
        </r>
      </text>
    </comment>
    <comment ref="U90" authorId="0" shapeId="0" xr:uid="{83FB1DCD-4546-4251-8604-42868CF9BF78}">
      <text>
        <r>
          <rPr>
            <b/>
            <sz val="9"/>
            <color indexed="81"/>
            <rFont val="ＭＳ Ｐ明朝"/>
            <family val="1"/>
            <charset val="128"/>
          </rPr>
          <t>算定資料の「その他ガス」シートK列の各排出量を入力してください。</t>
        </r>
      </text>
    </comment>
    <comment ref="Y90" authorId="0" shapeId="0" xr:uid="{DD75C67D-778F-4B98-B61A-7AE43C2844F1}">
      <text>
        <r>
          <rPr>
            <b/>
            <sz val="9"/>
            <color indexed="81"/>
            <rFont val="ＭＳ Ｐ明朝"/>
            <family val="1"/>
            <charset val="128"/>
          </rPr>
          <t>算定資料の「その他ガス」シートK列の各排出量を入力してください。</t>
        </r>
      </text>
    </comment>
    <comment ref="AC90" authorId="0" shapeId="0" xr:uid="{B9FF1CA4-A6B1-47C2-AC95-B0D27E67EF25}">
      <text>
        <r>
          <rPr>
            <b/>
            <sz val="9"/>
            <color indexed="81"/>
            <rFont val="ＭＳ Ｐ明朝"/>
            <family val="1"/>
            <charset val="128"/>
          </rPr>
          <t>算定資料の「その他ガス」シートK列の各排出量を入力してください。</t>
        </r>
      </text>
    </comment>
    <comment ref="AG90" authorId="0" shapeId="0" xr:uid="{A73788E7-E190-4254-99A3-86FFB5457210}">
      <text>
        <r>
          <rPr>
            <b/>
            <sz val="9"/>
            <color indexed="81"/>
            <rFont val="ＭＳ Ｐ明朝"/>
            <family val="1"/>
            <charset val="128"/>
          </rPr>
          <t>算定資料の「その他ガス」シートK列の各排出量を入力してください。</t>
        </r>
      </text>
    </comment>
    <comment ref="Q91" authorId="0" shapeId="0" xr:uid="{ADB50E5D-2DD4-43E8-9EE2-FE5AE72C01F0}">
      <text>
        <r>
          <rPr>
            <b/>
            <sz val="9"/>
            <color indexed="81"/>
            <rFont val="ＭＳ Ｐ明朝"/>
            <family val="1"/>
            <charset val="128"/>
          </rPr>
          <t>算定資料の「その他ガス」シートK列の各排出量を入力してください。</t>
        </r>
      </text>
    </comment>
    <comment ref="U91" authorId="0" shapeId="0" xr:uid="{C6278F18-CE1E-4CD3-83DA-DE5C93F39A00}">
      <text>
        <r>
          <rPr>
            <b/>
            <sz val="9"/>
            <color indexed="81"/>
            <rFont val="ＭＳ Ｐ明朝"/>
            <family val="1"/>
            <charset val="128"/>
          </rPr>
          <t>算定資料の「その他ガス」シートK列の各排出量を入力してください。</t>
        </r>
      </text>
    </comment>
    <comment ref="Y91" authorId="0" shapeId="0" xr:uid="{C11351D2-D5AE-4B39-8BD1-D2A15A5318E4}">
      <text>
        <r>
          <rPr>
            <b/>
            <sz val="9"/>
            <color indexed="81"/>
            <rFont val="ＭＳ Ｐ明朝"/>
            <family val="1"/>
            <charset val="128"/>
          </rPr>
          <t>算定資料の「その他ガス」シートK列の各排出量を入力してください。</t>
        </r>
      </text>
    </comment>
    <comment ref="AC91" authorId="0" shapeId="0" xr:uid="{99230512-D4E7-4513-BE80-093AE2232D6B}">
      <text>
        <r>
          <rPr>
            <b/>
            <sz val="9"/>
            <color indexed="81"/>
            <rFont val="ＭＳ Ｐ明朝"/>
            <family val="1"/>
            <charset val="128"/>
          </rPr>
          <t>算定資料の「その他ガス」シートK列の各排出量を入力してください。</t>
        </r>
      </text>
    </comment>
    <comment ref="AG91" authorId="0" shapeId="0" xr:uid="{62A98A05-E696-4357-994C-B6D56312A9A9}">
      <text>
        <r>
          <rPr>
            <b/>
            <sz val="9"/>
            <color indexed="81"/>
            <rFont val="ＭＳ Ｐ明朝"/>
            <family val="1"/>
            <charset val="128"/>
          </rPr>
          <t>算定資料の「その他ガス」シートK列の各排出量を入力してください。</t>
        </r>
      </text>
    </comment>
    <comment ref="D103" authorId="0" shapeId="0" xr:uid="{01FAADE7-F24F-4FF2-B9C7-32787853837F}">
      <text>
        <r>
          <rPr>
            <b/>
            <sz val="9"/>
            <color indexed="81"/>
            <rFont val="ＭＳ Ｐ明朝"/>
            <family val="1"/>
            <charset val="128"/>
          </rPr>
          <t>CO2排出量に影響を及ぼす指標を設定してください。</t>
        </r>
      </text>
    </comment>
    <comment ref="M103" authorId="0" shapeId="0" xr:uid="{738C5DB4-0D88-4659-8B7B-417EF29ABC5A}">
      <text>
        <r>
          <rPr>
            <b/>
            <sz val="9"/>
            <color indexed="81"/>
            <rFont val="ＭＳ Ｐ明朝"/>
            <family val="1"/>
            <charset val="128"/>
          </rPr>
          <t>左の指標の単位を入力してください。</t>
        </r>
      </text>
    </comment>
    <comment ref="L162" authorId="0" shapeId="0" xr:uid="{33DEF167-CE4B-4BE9-BA34-91C7FF7A3103}">
      <text>
        <r>
          <rPr>
            <b/>
            <sz val="9"/>
            <color indexed="81"/>
            <rFont val="ＭＳ Ｐ明朝"/>
            <family val="1"/>
            <charset val="128"/>
          </rPr>
          <t>「業務部門」は11から18番台、「産業部門」は31から49番台から選択してください。</t>
        </r>
      </text>
    </comment>
    <comment ref="AH162" authorId="0" shapeId="0" xr:uid="{0300CF3B-AAC8-4A67-871E-C12F308BAB0F}">
      <text>
        <r>
          <rPr>
            <b/>
            <sz val="9"/>
            <color indexed="81"/>
            <rFont val="ＭＳ Ｐ明朝"/>
            <family val="1"/>
            <charset val="128"/>
          </rPr>
          <t>半角英数で入力してください。</t>
        </r>
      </text>
    </comment>
    <comment ref="L163" authorId="0" shapeId="0" xr:uid="{38C05A7D-3391-4C7E-A3A1-D8312D43955B}">
      <text>
        <r>
          <rPr>
            <b/>
            <sz val="9"/>
            <color indexed="81"/>
            <rFont val="ＭＳ Ｐ明朝"/>
            <family val="1"/>
            <charset val="128"/>
          </rPr>
          <t>「業務部門」は11から18番台、「産業部門」は31から49番台から選択してください。</t>
        </r>
      </text>
    </comment>
    <comment ref="AH163" authorId="0" shapeId="0" xr:uid="{DDFF9CC3-5EF2-4676-ADB5-52EB16C5B8CE}">
      <text>
        <r>
          <rPr>
            <b/>
            <sz val="9"/>
            <color indexed="81"/>
            <rFont val="ＭＳ Ｐ明朝"/>
            <family val="1"/>
            <charset val="128"/>
          </rPr>
          <t>半角英数で入力してください。</t>
        </r>
      </text>
    </comment>
    <comment ref="L164" authorId="0" shapeId="0" xr:uid="{A1E48A93-4507-4A2D-9D13-16C7C317980A}">
      <text>
        <r>
          <rPr>
            <b/>
            <sz val="9"/>
            <color indexed="81"/>
            <rFont val="ＭＳ Ｐ明朝"/>
            <family val="1"/>
            <charset val="128"/>
          </rPr>
          <t>「業務部門」は11から18番台、「産業部門」は31から49番台から選択してください。</t>
        </r>
      </text>
    </comment>
    <comment ref="AH164" authorId="0" shapeId="0" xr:uid="{B8FBBDBC-0149-4785-A678-4895B07C0CED}">
      <text>
        <r>
          <rPr>
            <b/>
            <sz val="9"/>
            <color indexed="81"/>
            <rFont val="ＭＳ Ｐ明朝"/>
            <family val="1"/>
            <charset val="128"/>
          </rPr>
          <t>半角英数で入力してください。</t>
        </r>
      </text>
    </comment>
    <comment ref="L165" authorId="0" shapeId="0" xr:uid="{97DF026E-1738-42F4-BED8-CB7E00FB7A54}">
      <text>
        <r>
          <rPr>
            <b/>
            <sz val="9"/>
            <color indexed="81"/>
            <rFont val="ＭＳ Ｐ明朝"/>
            <family val="1"/>
            <charset val="128"/>
          </rPr>
          <t>「業務部門」は11から18番台、「産業部門」は31から49番台から選択してください。</t>
        </r>
      </text>
    </comment>
    <comment ref="AH165" authorId="0" shapeId="0" xr:uid="{BDB6EE2E-F960-4A77-BAFA-5D52620277FA}">
      <text>
        <r>
          <rPr>
            <b/>
            <sz val="9"/>
            <color indexed="81"/>
            <rFont val="ＭＳ Ｐ明朝"/>
            <family val="1"/>
            <charset val="128"/>
          </rPr>
          <t>半角英数で入力してください。</t>
        </r>
      </text>
    </comment>
    <comment ref="L166" authorId="0" shapeId="0" xr:uid="{3D6CA0A4-4EE9-4244-A908-7466FAFA6750}">
      <text>
        <r>
          <rPr>
            <b/>
            <sz val="9"/>
            <color indexed="81"/>
            <rFont val="ＭＳ Ｐ明朝"/>
            <family val="1"/>
            <charset val="128"/>
          </rPr>
          <t>「業務部門」は11から18番台、「産業部門」は31から49番台から選択してください。</t>
        </r>
      </text>
    </comment>
    <comment ref="AH166" authorId="0" shapeId="0" xr:uid="{AC1E1F77-007A-41DD-9049-03BA45C7FB47}">
      <text>
        <r>
          <rPr>
            <b/>
            <sz val="9"/>
            <color indexed="81"/>
            <rFont val="ＭＳ Ｐ明朝"/>
            <family val="1"/>
            <charset val="128"/>
          </rPr>
          <t>半角英数で入力してください。</t>
        </r>
      </text>
    </comment>
    <comment ref="L167" authorId="0" shapeId="0" xr:uid="{0602A9E6-6F38-4994-9926-81A6DEEE3F58}">
      <text>
        <r>
          <rPr>
            <b/>
            <sz val="9"/>
            <color indexed="81"/>
            <rFont val="ＭＳ Ｐ明朝"/>
            <family val="1"/>
            <charset val="128"/>
          </rPr>
          <t>「業務部門」は11から18番台、「産業部門」は31から49番台から選択してください。</t>
        </r>
      </text>
    </comment>
    <comment ref="AH167" authorId="0" shapeId="0" xr:uid="{C7287B45-6459-46CA-ACEE-07C78953A456}">
      <text>
        <r>
          <rPr>
            <b/>
            <sz val="9"/>
            <color indexed="81"/>
            <rFont val="ＭＳ Ｐ明朝"/>
            <family val="1"/>
            <charset val="128"/>
          </rPr>
          <t>半角英数で入力してください。</t>
        </r>
      </text>
    </comment>
    <comment ref="L168" authorId="0" shapeId="0" xr:uid="{D3776C01-CD1B-4D4B-9688-E610E67D0293}">
      <text>
        <r>
          <rPr>
            <b/>
            <sz val="9"/>
            <color indexed="81"/>
            <rFont val="ＭＳ Ｐ明朝"/>
            <family val="1"/>
            <charset val="128"/>
          </rPr>
          <t>「業務部門」は11から18番台、「産業部門」は31から49番台から選択してください。</t>
        </r>
      </text>
    </comment>
    <comment ref="AH168" authorId="0" shapeId="0" xr:uid="{D101D4DE-4523-484F-936D-F303AE7FAD16}">
      <text>
        <r>
          <rPr>
            <b/>
            <sz val="9"/>
            <color indexed="81"/>
            <rFont val="ＭＳ Ｐ明朝"/>
            <family val="1"/>
            <charset val="128"/>
          </rPr>
          <t>半角英数で入力してください。</t>
        </r>
      </text>
    </comment>
    <comment ref="L169" authorId="0" shapeId="0" xr:uid="{B2EE8615-FC03-4F9D-825B-2D06F65A2E78}">
      <text>
        <r>
          <rPr>
            <b/>
            <sz val="9"/>
            <color indexed="81"/>
            <rFont val="ＭＳ Ｐ明朝"/>
            <family val="1"/>
            <charset val="128"/>
          </rPr>
          <t>「業務部門」は11から18番台、「産業部門」は31から49番台から選択してください。</t>
        </r>
      </text>
    </comment>
    <comment ref="AH169" authorId="0" shapeId="0" xr:uid="{E34C6326-2CE9-468C-AD4D-904B6F29E5A4}">
      <text>
        <r>
          <rPr>
            <b/>
            <sz val="9"/>
            <color indexed="81"/>
            <rFont val="ＭＳ Ｐ明朝"/>
            <family val="1"/>
            <charset val="128"/>
          </rPr>
          <t>半角英数で入力してください。</t>
        </r>
      </text>
    </comment>
    <comment ref="L170" authorId="0" shapeId="0" xr:uid="{318A6C1E-CFF3-4D31-BEB1-C1C7D0769A27}">
      <text>
        <r>
          <rPr>
            <b/>
            <sz val="9"/>
            <color indexed="81"/>
            <rFont val="ＭＳ Ｐ明朝"/>
            <family val="1"/>
            <charset val="128"/>
          </rPr>
          <t>「業務部門」は11から18番台、「産業部門」は31から49番台から選択してください。</t>
        </r>
      </text>
    </comment>
    <comment ref="AH170" authorId="0" shapeId="0" xr:uid="{2F9AF7A9-D0CE-4523-AAA9-25F65C6D614B}">
      <text>
        <r>
          <rPr>
            <b/>
            <sz val="9"/>
            <color indexed="81"/>
            <rFont val="ＭＳ Ｐ明朝"/>
            <family val="1"/>
            <charset val="128"/>
          </rPr>
          <t>半角英数で入力してください。</t>
        </r>
      </text>
    </comment>
    <comment ref="L171" authorId="0" shapeId="0" xr:uid="{DC81CB00-F08B-4C89-ACA0-ECF6C22287D0}">
      <text>
        <r>
          <rPr>
            <b/>
            <sz val="9"/>
            <color indexed="81"/>
            <rFont val="ＭＳ Ｐ明朝"/>
            <family val="1"/>
            <charset val="128"/>
          </rPr>
          <t>「業務部門」は11から18番台、「産業部門」は31から49番台から選択してください。</t>
        </r>
      </text>
    </comment>
    <comment ref="AH171" authorId="0" shapeId="0" xr:uid="{E6413EB6-DF98-44BD-B8C4-52ABB9BE62D8}">
      <text>
        <r>
          <rPr>
            <b/>
            <sz val="9"/>
            <color indexed="81"/>
            <rFont val="ＭＳ Ｐ明朝"/>
            <family val="1"/>
            <charset val="128"/>
          </rPr>
          <t>半角英数で入力してください。</t>
        </r>
      </text>
    </comment>
    <comment ref="L172" authorId="0" shapeId="0" xr:uid="{646B177E-F4CE-4F03-8C03-CB93DAD36F3D}">
      <text>
        <r>
          <rPr>
            <b/>
            <sz val="9"/>
            <color indexed="81"/>
            <rFont val="ＭＳ Ｐ明朝"/>
            <family val="1"/>
            <charset val="128"/>
          </rPr>
          <t>「業務部門」は11から18番台、「産業部門」は31から49番台から選択してください。</t>
        </r>
      </text>
    </comment>
    <comment ref="AH172" authorId="0" shapeId="0" xr:uid="{91FFB2B0-C298-4BF6-9312-E3EE3269BE84}">
      <text>
        <r>
          <rPr>
            <b/>
            <sz val="9"/>
            <color indexed="81"/>
            <rFont val="ＭＳ Ｐ明朝"/>
            <family val="1"/>
            <charset val="128"/>
          </rPr>
          <t>半角英数で入力してください。</t>
        </r>
      </text>
    </comment>
    <comment ref="L173" authorId="0" shapeId="0" xr:uid="{56C70D40-27DE-408C-9687-A5C4EA530EAD}">
      <text>
        <r>
          <rPr>
            <b/>
            <sz val="9"/>
            <color indexed="81"/>
            <rFont val="ＭＳ Ｐ明朝"/>
            <family val="1"/>
            <charset val="128"/>
          </rPr>
          <t>「業務部門」は11から18番台、「産業部門」は31から49番台から選択してください。</t>
        </r>
      </text>
    </comment>
    <comment ref="AH173" authorId="0" shapeId="0" xr:uid="{4ED32E9C-7516-4CD9-905C-24280F74C37B}">
      <text>
        <r>
          <rPr>
            <b/>
            <sz val="9"/>
            <color indexed="81"/>
            <rFont val="ＭＳ Ｐ明朝"/>
            <family val="1"/>
            <charset val="128"/>
          </rPr>
          <t>半角英数で入力してください。</t>
        </r>
      </text>
    </comment>
    <comment ref="L174" authorId="0" shapeId="0" xr:uid="{FFE0B2C9-BA94-4AFD-8DA2-B56763B0560B}">
      <text>
        <r>
          <rPr>
            <b/>
            <sz val="9"/>
            <color indexed="81"/>
            <rFont val="ＭＳ Ｐ明朝"/>
            <family val="1"/>
            <charset val="128"/>
          </rPr>
          <t>「業務部門」は11から18番台、「産業部門」は31から49番台から選択してください。</t>
        </r>
      </text>
    </comment>
    <comment ref="AH174" authorId="0" shapeId="0" xr:uid="{C44A8B6D-9342-4E6E-85AA-F85E56E662F7}">
      <text>
        <r>
          <rPr>
            <b/>
            <sz val="9"/>
            <color indexed="81"/>
            <rFont val="ＭＳ Ｐ明朝"/>
            <family val="1"/>
            <charset val="128"/>
          </rPr>
          <t>半角英数で入力してください。</t>
        </r>
      </text>
    </comment>
    <comment ref="L175" authorId="0" shapeId="0" xr:uid="{44D70786-897C-474D-A2D1-CF9998A3E878}">
      <text>
        <r>
          <rPr>
            <b/>
            <sz val="9"/>
            <color indexed="81"/>
            <rFont val="ＭＳ Ｐ明朝"/>
            <family val="1"/>
            <charset val="128"/>
          </rPr>
          <t>「業務部門」は11から18番台、「産業部門」は31から49番台から選択してください。</t>
        </r>
      </text>
    </comment>
    <comment ref="AH175" authorId="0" shapeId="0" xr:uid="{6819E9AA-3085-479F-A913-ADB666C39005}">
      <text>
        <r>
          <rPr>
            <b/>
            <sz val="9"/>
            <color indexed="81"/>
            <rFont val="ＭＳ Ｐ明朝"/>
            <family val="1"/>
            <charset val="128"/>
          </rPr>
          <t>半角英数で入力してください。</t>
        </r>
      </text>
    </comment>
    <comment ref="L176" authorId="0" shapeId="0" xr:uid="{23ED1171-4572-4B26-A62D-A0CEF2236272}">
      <text>
        <r>
          <rPr>
            <b/>
            <sz val="9"/>
            <color indexed="81"/>
            <rFont val="ＭＳ Ｐ明朝"/>
            <family val="1"/>
            <charset val="128"/>
          </rPr>
          <t>「業務部門」は11から18番台、「産業部門」は31から49番台から選択してください。</t>
        </r>
      </text>
    </comment>
    <comment ref="AH176" authorId="0" shapeId="0" xr:uid="{DB08C670-07EE-42F5-BE26-DAB835441879}">
      <text>
        <r>
          <rPr>
            <b/>
            <sz val="9"/>
            <color indexed="81"/>
            <rFont val="ＭＳ Ｐ明朝"/>
            <family val="1"/>
            <charset val="128"/>
          </rPr>
          <t>半角英数で入力してください。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4" authorId="0" shapeId="0" xr:uid="{3D1B99F1-D460-4ED7-8F21-8B5D8EFCACE9}">
      <text>
        <r>
          <rPr>
            <b/>
            <sz val="9"/>
            <color indexed="81"/>
            <rFont val="ＭＳ Ｐ明朝"/>
            <family val="1"/>
            <charset val="128"/>
          </rPr>
          <t>事業所番号は半角数字６桁で入力してください。</t>
        </r>
      </text>
    </comment>
    <comment ref="E10" authorId="0" shapeId="0" xr:uid="{AF9C58E8-0DBE-4F1C-B0F5-8E3580367E46}">
      <text>
        <r>
          <rPr>
            <b/>
            <sz val="9"/>
            <color indexed="81"/>
            <rFont val="ＭＳ Ｐ明朝"/>
            <family val="1"/>
            <charset val="128"/>
          </rPr>
          <t>事業所の種別を選択してください。</t>
        </r>
      </text>
    </comment>
    <comment ref="S14" authorId="0" shapeId="0" xr:uid="{E5B7A501-7A67-4DF8-AD6F-BDA3A20B749A}">
      <text>
        <r>
          <rPr>
            <b/>
            <sz val="9"/>
            <color indexed="81"/>
            <rFont val="MS P ゴシック"/>
            <family val="3"/>
            <charset val="128"/>
          </rPr>
          <t>「埼玉県」は入力しないでください。</t>
        </r>
      </text>
    </comment>
    <comment ref="O17" authorId="0" shapeId="0" xr:uid="{CFF220DA-D65A-4637-91B5-629130574F42}">
      <text>
        <r>
          <rPr>
            <b/>
            <sz val="9"/>
            <color indexed="81"/>
            <rFont val="ＭＳ Ｐ明朝"/>
            <family val="1"/>
            <charset val="128"/>
          </rPr>
          <t>産業分類を選択してください。</t>
        </r>
      </text>
    </comment>
    <comment ref="F38" authorId="0" shapeId="0" xr:uid="{71BBDF93-1366-4F1F-9FBD-B0E95D06EE4D}">
      <text>
        <r>
          <rPr>
            <b/>
            <sz val="9"/>
            <color indexed="81"/>
            <rFont val="ＭＳ Ｐ明朝"/>
            <family val="1"/>
            <charset val="128"/>
          </rPr>
          <t>代表事業所名が表示されています。</t>
        </r>
      </text>
    </comment>
    <comment ref="S38" authorId="0" shapeId="0" xr:uid="{E0C6D79E-72C3-404A-9446-89095E864A60}">
      <text>
        <r>
          <rPr>
            <b/>
            <sz val="9"/>
            <color indexed="81"/>
            <rFont val="ＭＳ Ｐ明朝"/>
            <family val="1"/>
            <charset val="128"/>
          </rPr>
          <t>代表事業所所在地が表示されています。</t>
        </r>
      </text>
    </comment>
    <comment ref="Q73" authorId="0" shapeId="0" xr:uid="{326C9B75-A548-4767-BA73-50B38D895233}">
      <text>
        <r>
          <rPr>
            <b/>
            <sz val="9"/>
            <color indexed="81"/>
            <rFont val="ＭＳ Ｐ明朝"/>
            <family val="1"/>
            <charset val="128"/>
          </rPr>
          <t>算定資料の「事業所概要_算定体制」シートの使用量(G15セル)を入力してください。</t>
        </r>
      </text>
    </comment>
    <comment ref="U73" authorId="0" shapeId="0" xr:uid="{95A8EA2B-679D-48D4-A942-C2F5224D299C}">
      <text>
        <r>
          <rPr>
            <b/>
            <sz val="9"/>
            <color indexed="81"/>
            <rFont val="ＭＳ Ｐ明朝"/>
            <family val="1"/>
            <charset val="128"/>
          </rPr>
          <t>算定資料の「事業所概要_算定体制」シートの使用量(G15セル)を入力してください。</t>
        </r>
      </text>
    </comment>
    <comment ref="Y73" authorId="0" shapeId="0" xr:uid="{F0621CE0-817F-4D98-A7A1-9A486D9B6F04}">
      <text>
        <r>
          <rPr>
            <b/>
            <sz val="9"/>
            <color indexed="81"/>
            <rFont val="ＭＳ Ｐ明朝"/>
            <family val="1"/>
            <charset val="128"/>
          </rPr>
          <t>算定資料の「事業所概要_算定体制」シートの使用量(G15セル)を入力してください。</t>
        </r>
      </text>
    </comment>
    <comment ref="AC73" authorId="0" shapeId="0" xr:uid="{83110799-34FC-4510-9AC8-2DF3A25CD14C}">
      <text>
        <r>
          <rPr>
            <b/>
            <sz val="9"/>
            <color indexed="81"/>
            <rFont val="ＭＳ Ｐ明朝"/>
            <family val="1"/>
            <charset val="128"/>
          </rPr>
          <t>算定資料の「事業所概要_算定体制」シートの使用量(G15セル)を入力してください。</t>
        </r>
      </text>
    </comment>
    <comment ref="AG73" authorId="0" shapeId="0" xr:uid="{7B8DDBD9-6C05-400C-93F4-02CF557E2AF1}">
      <text>
        <r>
          <rPr>
            <b/>
            <sz val="9"/>
            <color indexed="81"/>
            <rFont val="ＭＳ Ｐ明朝"/>
            <family val="1"/>
            <charset val="128"/>
          </rPr>
          <t>算定資料の「事業所概要_算定体制」シートの使用量(G15セル)を入力してください。</t>
        </r>
      </text>
    </comment>
    <comment ref="Q74" authorId="0" shapeId="0" xr:uid="{B8962BC1-EEDF-461D-9ABA-943AA447C97C}">
      <text>
        <r>
          <rPr>
            <b/>
            <sz val="9"/>
            <color indexed="81"/>
            <rFont val="ＭＳ Ｐ明朝"/>
            <family val="1"/>
            <charset val="128"/>
          </rPr>
          <t>算定資料の「事業所概要_算定体制」シートの使用量(G16セル)を入力してください。</t>
        </r>
      </text>
    </comment>
    <comment ref="U74" authorId="0" shapeId="0" xr:uid="{86019825-8054-40B8-B5C2-5BCDE442A2F3}">
      <text>
        <r>
          <rPr>
            <b/>
            <sz val="9"/>
            <color indexed="81"/>
            <rFont val="ＭＳ Ｐ明朝"/>
            <family val="1"/>
            <charset val="128"/>
          </rPr>
          <t>算定資料の「事業所概要_算定体制」シートの使用量(G16セル)を入力してください。</t>
        </r>
      </text>
    </comment>
    <comment ref="Y74" authorId="0" shapeId="0" xr:uid="{E1F8F293-8032-40E5-BB9F-398D770B4B2C}">
      <text>
        <r>
          <rPr>
            <b/>
            <sz val="9"/>
            <color indexed="81"/>
            <rFont val="ＭＳ Ｐ明朝"/>
            <family val="1"/>
            <charset val="128"/>
          </rPr>
          <t>算定資料の「事業所概要_算定体制」シートの使用量(G16セル)を入力してください。</t>
        </r>
      </text>
    </comment>
    <comment ref="AC74" authorId="0" shapeId="0" xr:uid="{82415A2C-4317-4F21-83D5-1BA961F683BF}">
      <text>
        <r>
          <rPr>
            <b/>
            <sz val="9"/>
            <color indexed="81"/>
            <rFont val="ＭＳ Ｐ明朝"/>
            <family val="1"/>
            <charset val="128"/>
          </rPr>
          <t>算定資料の「事業所概要_算定体制」シートの使用量(G16セル)を入力してください。</t>
        </r>
      </text>
    </comment>
    <comment ref="AG74" authorId="0" shapeId="0" xr:uid="{2C7574D9-B040-4048-A436-CAB8BD0485B2}">
      <text>
        <r>
          <rPr>
            <b/>
            <sz val="9"/>
            <color indexed="81"/>
            <rFont val="ＭＳ Ｐ明朝"/>
            <family val="1"/>
            <charset val="128"/>
          </rPr>
          <t>算定資料の「事業所概要_算定体制」シートの使用量(G16セル)を入力してください。</t>
        </r>
      </text>
    </comment>
    <comment ref="Q81" authorId="0" shapeId="0" xr:uid="{A268691D-AD8C-4F98-B818-66F5EEEDBBD1}">
      <text>
        <r>
          <rPr>
            <b/>
            <sz val="9"/>
            <color indexed="81"/>
            <rFont val="ＭＳ Ｐ明朝"/>
            <family val="1"/>
            <charset val="128"/>
          </rPr>
          <t>算定資料の「事業所概要_算定体制」シートの排出量(G17セル)を入力してください。</t>
        </r>
      </text>
    </comment>
    <comment ref="U81" authorId="0" shapeId="0" xr:uid="{EBB777FE-FF0D-4D6B-9FFD-2F7D2151031E}">
      <text>
        <r>
          <rPr>
            <b/>
            <sz val="9"/>
            <color indexed="81"/>
            <rFont val="ＭＳ Ｐ明朝"/>
            <family val="1"/>
            <charset val="128"/>
          </rPr>
          <t>算定資料の「事業所概要_算定体制」シートの排出量(G17セル)を入力してください。</t>
        </r>
      </text>
    </comment>
    <comment ref="Y81" authorId="0" shapeId="0" xr:uid="{3C4C861F-319A-41C5-B390-9E449921C6E5}">
      <text>
        <r>
          <rPr>
            <b/>
            <sz val="9"/>
            <color indexed="81"/>
            <rFont val="ＭＳ Ｐ明朝"/>
            <family val="1"/>
            <charset val="128"/>
          </rPr>
          <t>算定資料の「事業所概要_算定体制」シートの排出量(G17セル)を入力してください。</t>
        </r>
      </text>
    </comment>
    <comment ref="AC81" authorId="0" shapeId="0" xr:uid="{16F1B49D-E778-455B-AD6B-E9FFB0213CE7}">
      <text>
        <r>
          <rPr>
            <b/>
            <sz val="9"/>
            <color indexed="81"/>
            <rFont val="ＭＳ Ｐ明朝"/>
            <family val="1"/>
            <charset val="128"/>
          </rPr>
          <t>算定資料の「事業所概要_算定体制」シートの排出量(G17セル)を入力してください。</t>
        </r>
      </text>
    </comment>
    <comment ref="AG81" authorId="0" shapeId="0" xr:uid="{6DE44327-2EB1-44B0-ABB2-0BD997399FE4}">
      <text>
        <r>
          <rPr>
            <b/>
            <sz val="9"/>
            <color indexed="81"/>
            <rFont val="ＭＳ Ｐ明朝"/>
            <family val="1"/>
            <charset val="128"/>
          </rPr>
          <t>算定資料の「事業所概要_算定体制」シートの排出量(G17セル)を入力してください。</t>
        </r>
      </text>
    </comment>
    <comment ref="Q85" authorId="0" shapeId="0" xr:uid="{294765BD-EC34-4ADE-BD66-67DB5893F145}">
      <text>
        <r>
          <rPr>
            <b/>
            <sz val="9"/>
            <color indexed="81"/>
            <rFont val="ＭＳ Ｐ明朝"/>
            <family val="1"/>
            <charset val="128"/>
          </rPr>
          <t>算定資料の「その他ガス」シートK列の各排出量を入力してください。</t>
        </r>
      </text>
    </comment>
    <comment ref="U85" authorId="0" shapeId="0" xr:uid="{AA926D70-040B-44B1-A23F-2E33E491160E}">
      <text>
        <r>
          <rPr>
            <b/>
            <sz val="9"/>
            <color indexed="81"/>
            <rFont val="ＭＳ Ｐ明朝"/>
            <family val="1"/>
            <charset val="128"/>
          </rPr>
          <t>算定資料の「その他ガス」シートK列の各排出量を入力してください。</t>
        </r>
      </text>
    </comment>
    <comment ref="Y85" authorId="0" shapeId="0" xr:uid="{7211E2D0-ABAA-4FE1-A161-51B7B50C7E18}">
      <text>
        <r>
          <rPr>
            <b/>
            <sz val="9"/>
            <color indexed="81"/>
            <rFont val="ＭＳ Ｐ明朝"/>
            <family val="1"/>
            <charset val="128"/>
          </rPr>
          <t>算定資料の「その他ガス」シートK列の各排出量を入力してください。</t>
        </r>
      </text>
    </comment>
    <comment ref="AC85" authorId="0" shapeId="0" xr:uid="{6806155A-4FE1-4208-AB86-13785C9B345E}">
      <text>
        <r>
          <rPr>
            <b/>
            <sz val="9"/>
            <color indexed="81"/>
            <rFont val="ＭＳ Ｐ明朝"/>
            <family val="1"/>
            <charset val="128"/>
          </rPr>
          <t>算定資料の「その他ガス」シートK列の各排出量を入力してください。</t>
        </r>
      </text>
    </comment>
    <comment ref="AG85" authorId="0" shapeId="0" xr:uid="{363DA389-32A1-4B21-919E-C8A9E7E4127C}">
      <text>
        <r>
          <rPr>
            <b/>
            <sz val="9"/>
            <color indexed="81"/>
            <rFont val="ＭＳ Ｐ明朝"/>
            <family val="1"/>
            <charset val="128"/>
          </rPr>
          <t>算定資料の「その他ガス」シートK列の各排出量を入力してください。</t>
        </r>
      </text>
    </comment>
    <comment ref="Q86" authorId="0" shapeId="0" xr:uid="{C492B175-7A33-4035-BFE6-DB8451D6249F}">
      <text>
        <r>
          <rPr>
            <b/>
            <sz val="9"/>
            <color indexed="81"/>
            <rFont val="ＭＳ Ｐ明朝"/>
            <family val="1"/>
            <charset val="128"/>
          </rPr>
          <t>算定資料の「その他ガス」シートK列の各排出量を入力してください。</t>
        </r>
      </text>
    </comment>
    <comment ref="U86" authorId="0" shapeId="0" xr:uid="{5DFF713C-6507-4D4B-A053-3DBB33F94082}">
      <text>
        <r>
          <rPr>
            <b/>
            <sz val="9"/>
            <color indexed="81"/>
            <rFont val="ＭＳ Ｐ明朝"/>
            <family val="1"/>
            <charset val="128"/>
          </rPr>
          <t>算定資料の「その他ガス」シートK列の各排出量を入力してください。</t>
        </r>
      </text>
    </comment>
    <comment ref="Y86" authorId="0" shapeId="0" xr:uid="{0D8E1DDA-A8FA-4643-85FC-039990886CAB}">
      <text>
        <r>
          <rPr>
            <b/>
            <sz val="9"/>
            <color indexed="81"/>
            <rFont val="ＭＳ Ｐ明朝"/>
            <family val="1"/>
            <charset val="128"/>
          </rPr>
          <t>算定資料の「その他ガス」シートK列の各排出量を入力してください。</t>
        </r>
      </text>
    </comment>
    <comment ref="AC86" authorId="0" shapeId="0" xr:uid="{7CEE66D5-412C-483B-9945-553FB117FE24}">
      <text>
        <r>
          <rPr>
            <b/>
            <sz val="9"/>
            <color indexed="81"/>
            <rFont val="ＭＳ Ｐ明朝"/>
            <family val="1"/>
            <charset val="128"/>
          </rPr>
          <t>算定資料の「その他ガス」シートK列の各排出量を入力してください。</t>
        </r>
      </text>
    </comment>
    <comment ref="AG86" authorId="0" shapeId="0" xr:uid="{85E4D6DA-BC48-482F-A1FF-38641D4EA5AE}">
      <text>
        <r>
          <rPr>
            <b/>
            <sz val="9"/>
            <color indexed="81"/>
            <rFont val="ＭＳ Ｐ明朝"/>
            <family val="1"/>
            <charset val="128"/>
          </rPr>
          <t>算定資料の「その他ガス」シートK列の各排出量を入力してください。</t>
        </r>
      </text>
    </comment>
    <comment ref="Q87" authorId="0" shapeId="0" xr:uid="{24186057-1DE5-44AE-839C-80F905C47F56}">
      <text>
        <r>
          <rPr>
            <b/>
            <sz val="9"/>
            <color indexed="81"/>
            <rFont val="ＭＳ Ｐ明朝"/>
            <family val="1"/>
            <charset val="128"/>
          </rPr>
          <t>算定資料の「その他ガス」シートK列の各排出量を入力してください。</t>
        </r>
      </text>
    </comment>
    <comment ref="U87" authorId="0" shapeId="0" xr:uid="{B233AA63-3F52-4A41-B565-45BFC0CCF691}">
      <text>
        <r>
          <rPr>
            <b/>
            <sz val="9"/>
            <color indexed="81"/>
            <rFont val="ＭＳ Ｐ明朝"/>
            <family val="1"/>
            <charset val="128"/>
          </rPr>
          <t>算定資料の「その他ガス」シートK列の各排出量を入力してください。</t>
        </r>
      </text>
    </comment>
    <comment ref="Y87" authorId="0" shapeId="0" xr:uid="{599F3CE7-A6CD-456D-BBAB-9E50D5BC3646}">
      <text>
        <r>
          <rPr>
            <b/>
            <sz val="9"/>
            <color indexed="81"/>
            <rFont val="ＭＳ Ｐ明朝"/>
            <family val="1"/>
            <charset val="128"/>
          </rPr>
          <t>算定資料の「その他ガス」シートK列の各排出量を入力してください。</t>
        </r>
      </text>
    </comment>
    <comment ref="AC87" authorId="0" shapeId="0" xr:uid="{B3C9EFBD-A075-4CA9-9647-D54D2B098373}">
      <text>
        <r>
          <rPr>
            <b/>
            <sz val="9"/>
            <color indexed="81"/>
            <rFont val="ＭＳ Ｐ明朝"/>
            <family val="1"/>
            <charset val="128"/>
          </rPr>
          <t>算定資料の「その他ガス」シートK列の各排出量を入力してください。</t>
        </r>
      </text>
    </comment>
    <comment ref="AG87" authorId="0" shapeId="0" xr:uid="{F6D8B637-7AB9-4CA3-9A9F-4FADFFC07663}">
      <text>
        <r>
          <rPr>
            <b/>
            <sz val="9"/>
            <color indexed="81"/>
            <rFont val="ＭＳ Ｐ明朝"/>
            <family val="1"/>
            <charset val="128"/>
          </rPr>
          <t>算定資料の「その他ガス」シートK列の各排出量を入力してください。</t>
        </r>
      </text>
    </comment>
    <comment ref="Q88" authorId="0" shapeId="0" xr:uid="{09F466F2-23CE-4F8E-A8BA-A37E68063BC1}">
      <text>
        <r>
          <rPr>
            <b/>
            <sz val="9"/>
            <color indexed="81"/>
            <rFont val="ＭＳ Ｐ明朝"/>
            <family val="1"/>
            <charset val="128"/>
          </rPr>
          <t>算定資料の「その他ガス」シートK列の各排出量を入力してください。</t>
        </r>
      </text>
    </comment>
    <comment ref="U88" authorId="0" shapeId="0" xr:uid="{632253D2-8E5A-404A-B833-69C8026427B8}">
      <text>
        <r>
          <rPr>
            <b/>
            <sz val="9"/>
            <color indexed="81"/>
            <rFont val="ＭＳ Ｐ明朝"/>
            <family val="1"/>
            <charset val="128"/>
          </rPr>
          <t>算定資料の「その他ガス」シートK列の各排出量を入力してください。</t>
        </r>
      </text>
    </comment>
    <comment ref="Y88" authorId="0" shapeId="0" xr:uid="{6FA9AB6B-FEA5-4B4C-A7C9-3C5AB75AD389}">
      <text>
        <r>
          <rPr>
            <b/>
            <sz val="9"/>
            <color indexed="81"/>
            <rFont val="ＭＳ Ｐ明朝"/>
            <family val="1"/>
            <charset val="128"/>
          </rPr>
          <t>算定資料の「その他ガス」シートK列の各排出量を入力してください。</t>
        </r>
      </text>
    </comment>
    <comment ref="AC88" authorId="0" shapeId="0" xr:uid="{B05F610A-47BC-413E-954F-6EBC324214D0}">
      <text>
        <r>
          <rPr>
            <b/>
            <sz val="9"/>
            <color indexed="81"/>
            <rFont val="ＭＳ Ｐ明朝"/>
            <family val="1"/>
            <charset val="128"/>
          </rPr>
          <t>算定資料の「その他ガス」シートK列の各排出量を入力してください。</t>
        </r>
      </text>
    </comment>
    <comment ref="AG88" authorId="0" shapeId="0" xr:uid="{D9324FE4-E5A6-4602-BA4C-94FE9780F72C}">
      <text>
        <r>
          <rPr>
            <b/>
            <sz val="9"/>
            <color indexed="81"/>
            <rFont val="ＭＳ Ｐ明朝"/>
            <family val="1"/>
            <charset val="128"/>
          </rPr>
          <t>算定資料の「その他ガス」シートK列の各排出量を入力してください。</t>
        </r>
      </text>
    </comment>
    <comment ref="Q89" authorId="0" shapeId="0" xr:uid="{13A11BDA-2496-4C55-A7FA-35885FF8668F}">
      <text>
        <r>
          <rPr>
            <b/>
            <sz val="9"/>
            <color indexed="81"/>
            <rFont val="ＭＳ Ｐ明朝"/>
            <family val="1"/>
            <charset val="128"/>
          </rPr>
          <t>算定資料の「その他ガス」シートK列の各排出量を入力してください。</t>
        </r>
      </text>
    </comment>
    <comment ref="U89" authorId="0" shapeId="0" xr:uid="{D29093B7-9B00-46C3-8863-04A8C73FD0D8}">
      <text>
        <r>
          <rPr>
            <b/>
            <sz val="9"/>
            <color indexed="81"/>
            <rFont val="ＭＳ Ｐ明朝"/>
            <family val="1"/>
            <charset val="128"/>
          </rPr>
          <t>算定資料の「その他ガス」シートK列の各排出量を入力してください。</t>
        </r>
      </text>
    </comment>
    <comment ref="Y89" authorId="0" shapeId="0" xr:uid="{D460BCDE-9F67-44FD-A201-8D039362E694}">
      <text>
        <r>
          <rPr>
            <b/>
            <sz val="9"/>
            <color indexed="81"/>
            <rFont val="ＭＳ Ｐ明朝"/>
            <family val="1"/>
            <charset val="128"/>
          </rPr>
          <t>算定資料の「その他ガス」シートK列の各排出量を入力してください。</t>
        </r>
      </text>
    </comment>
    <comment ref="AC89" authorId="0" shapeId="0" xr:uid="{3BEEDD2B-5985-436A-8654-EBB0F94E4EC2}">
      <text>
        <r>
          <rPr>
            <b/>
            <sz val="9"/>
            <color indexed="81"/>
            <rFont val="ＭＳ Ｐ明朝"/>
            <family val="1"/>
            <charset val="128"/>
          </rPr>
          <t>算定資料の「その他ガス」シートK列の各排出量を入力してください。</t>
        </r>
      </text>
    </comment>
    <comment ref="AG89" authorId="0" shapeId="0" xr:uid="{7F4C02AD-77BF-4570-BCD6-54D8CC798EB3}">
      <text>
        <r>
          <rPr>
            <b/>
            <sz val="9"/>
            <color indexed="81"/>
            <rFont val="ＭＳ Ｐ明朝"/>
            <family val="1"/>
            <charset val="128"/>
          </rPr>
          <t>算定資料の「その他ガス」シートK列の各排出量を入力してください。</t>
        </r>
      </text>
    </comment>
    <comment ref="Q90" authorId="0" shapeId="0" xr:uid="{2EA393E0-D485-4B80-B2C2-C3173106692C}">
      <text>
        <r>
          <rPr>
            <b/>
            <sz val="9"/>
            <color indexed="81"/>
            <rFont val="ＭＳ Ｐ明朝"/>
            <family val="1"/>
            <charset val="128"/>
          </rPr>
          <t>算定資料の「その他ガス」シートK列の各排出量を入力してください。</t>
        </r>
      </text>
    </comment>
    <comment ref="U90" authorId="0" shapeId="0" xr:uid="{902E95CE-1472-4E79-85E1-63784B72C1C1}">
      <text>
        <r>
          <rPr>
            <b/>
            <sz val="9"/>
            <color indexed="81"/>
            <rFont val="ＭＳ Ｐ明朝"/>
            <family val="1"/>
            <charset val="128"/>
          </rPr>
          <t>算定資料の「その他ガス」シートK列の各排出量を入力してください。</t>
        </r>
      </text>
    </comment>
    <comment ref="Y90" authorId="0" shapeId="0" xr:uid="{BA933571-E68D-4145-9475-30C70EADA7DD}">
      <text>
        <r>
          <rPr>
            <b/>
            <sz val="9"/>
            <color indexed="81"/>
            <rFont val="ＭＳ Ｐ明朝"/>
            <family val="1"/>
            <charset val="128"/>
          </rPr>
          <t>算定資料の「その他ガス」シートK列の各排出量を入力してください。</t>
        </r>
      </text>
    </comment>
    <comment ref="AC90" authorId="0" shapeId="0" xr:uid="{D7DD3F69-54AE-4FB1-91F2-311CC14A626E}">
      <text>
        <r>
          <rPr>
            <b/>
            <sz val="9"/>
            <color indexed="81"/>
            <rFont val="ＭＳ Ｐ明朝"/>
            <family val="1"/>
            <charset val="128"/>
          </rPr>
          <t>算定資料の「その他ガス」シートK列の各排出量を入力してください。</t>
        </r>
      </text>
    </comment>
    <comment ref="AG90" authorId="0" shapeId="0" xr:uid="{14325ECB-3D27-4FA0-92D7-870E7E5CF676}">
      <text>
        <r>
          <rPr>
            <b/>
            <sz val="9"/>
            <color indexed="81"/>
            <rFont val="ＭＳ Ｐ明朝"/>
            <family val="1"/>
            <charset val="128"/>
          </rPr>
          <t>算定資料の「その他ガス」シートK列の各排出量を入力してください。</t>
        </r>
      </text>
    </comment>
    <comment ref="Q91" authorId="0" shapeId="0" xr:uid="{EA88D88E-B117-45AB-94B2-1870AC2C1BC4}">
      <text>
        <r>
          <rPr>
            <b/>
            <sz val="9"/>
            <color indexed="81"/>
            <rFont val="ＭＳ Ｐ明朝"/>
            <family val="1"/>
            <charset val="128"/>
          </rPr>
          <t>算定資料の「その他ガス」シートK列の各排出量を入力してください。</t>
        </r>
      </text>
    </comment>
    <comment ref="U91" authorId="0" shapeId="0" xr:uid="{83C0EE24-51E5-4B6C-A162-07F7172BA474}">
      <text>
        <r>
          <rPr>
            <b/>
            <sz val="9"/>
            <color indexed="81"/>
            <rFont val="ＭＳ Ｐ明朝"/>
            <family val="1"/>
            <charset val="128"/>
          </rPr>
          <t>算定資料の「その他ガス」シートK列の各排出量を入力してください。</t>
        </r>
      </text>
    </comment>
    <comment ref="Y91" authorId="0" shapeId="0" xr:uid="{EC581754-B4EB-4900-8597-2755D9196AE9}">
      <text>
        <r>
          <rPr>
            <b/>
            <sz val="9"/>
            <color indexed="81"/>
            <rFont val="ＭＳ Ｐ明朝"/>
            <family val="1"/>
            <charset val="128"/>
          </rPr>
          <t>算定資料の「その他ガス」シートK列の各排出量を入力してください。</t>
        </r>
      </text>
    </comment>
    <comment ref="AC91" authorId="0" shapeId="0" xr:uid="{C29C6183-E0B9-41F7-ABB1-C4B4C3264276}">
      <text>
        <r>
          <rPr>
            <b/>
            <sz val="9"/>
            <color indexed="81"/>
            <rFont val="ＭＳ Ｐ明朝"/>
            <family val="1"/>
            <charset val="128"/>
          </rPr>
          <t>算定資料の「その他ガス」シートK列の各排出量を入力してください。</t>
        </r>
      </text>
    </comment>
    <comment ref="AG91" authorId="0" shapeId="0" xr:uid="{BB5CC687-D85B-4828-B0BF-2B862507AD82}">
      <text>
        <r>
          <rPr>
            <b/>
            <sz val="9"/>
            <color indexed="81"/>
            <rFont val="ＭＳ Ｐ明朝"/>
            <family val="1"/>
            <charset val="128"/>
          </rPr>
          <t>算定資料の「その他ガス」シートK列の各排出量を入力してください。</t>
        </r>
      </text>
    </comment>
    <comment ref="D103" authorId="0" shapeId="0" xr:uid="{D415C9FA-11F8-4FD9-B17D-F218F7C208E0}">
      <text>
        <r>
          <rPr>
            <b/>
            <sz val="9"/>
            <color indexed="81"/>
            <rFont val="ＭＳ Ｐ明朝"/>
            <family val="1"/>
            <charset val="128"/>
          </rPr>
          <t>CO2排出量に影響を及ぼす指標を設定してください。</t>
        </r>
      </text>
    </comment>
    <comment ref="M103" authorId="0" shapeId="0" xr:uid="{B3DD7ABB-0C01-4613-B50B-F589DB6284E4}">
      <text>
        <r>
          <rPr>
            <b/>
            <sz val="9"/>
            <color indexed="81"/>
            <rFont val="ＭＳ Ｐ明朝"/>
            <family val="1"/>
            <charset val="128"/>
          </rPr>
          <t>左の指標の単位を入力してください。</t>
        </r>
      </text>
    </comment>
    <comment ref="L162" authorId="0" shapeId="0" xr:uid="{7B4CDEE7-1433-437F-8B8B-770DE5432F24}">
      <text>
        <r>
          <rPr>
            <b/>
            <sz val="9"/>
            <color indexed="81"/>
            <rFont val="ＭＳ Ｐ明朝"/>
            <family val="1"/>
            <charset val="128"/>
          </rPr>
          <t>「業務部門」は11から18番台、「産業部門」は31から49番台から選択してください。</t>
        </r>
      </text>
    </comment>
    <comment ref="AH162" authorId="0" shapeId="0" xr:uid="{C9276C00-CB2E-4B15-8E72-B30C2048EC52}">
      <text>
        <r>
          <rPr>
            <b/>
            <sz val="9"/>
            <color indexed="81"/>
            <rFont val="ＭＳ Ｐ明朝"/>
            <family val="1"/>
            <charset val="128"/>
          </rPr>
          <t>半角英数で入力してください。</t>
        </r>
      </text>
    </comment>
    <comment ref="L163" authorId="0" shapeId="0" xr:uid="{30B0932C-9595-4083-A1E7-FB5365A14502}">
      <text>
        <r>
          <rPr>
            <b/>
            <sz val="9"/>
            <color indexed="81"/>
            <rFont val="ＭＳ Ｐ明朝"/>
            <family val="1"/>
            <charset val="128"/>
          </rPr>
          <t>「業務部門」は11から18番台、「産業部門」は31から49番台から選択してください。</t>
        </r>
      </text>
    </comment>
    <comment ref="AH163" authorId="0" shapeId="0" xr:uid="{7D3A49C7-23CA-4299-B696-EC37827286EE}">
      <text>
        <r>
          <rPr>
            <b/>
            <sz val="9"/>
            <color indexed="81"/>
            <rFont val="ＭＳ Ｐ明朝"/>
            <family val="1"/>
            <charset val="128"/>
          </rPr>
          <t>半角英数で入力してください。</t>
        </r>
      </text>
    </comment>
    <comment ref="L164" authorId="0" shapeId="0" xr:uid="{B0A2666B-3DF2-4198-A32A-9955DF3FEB82}">
      <text>
        <r>
          <rPr>
            <b/>
            <sz val="9"/>
            <color indexed="81"/>
            <rFont val="ＭＳ Ｐ明朝"/>
            <family val="1"/>
            <charset val="128"/>
          </rPr>
          <t>「業務部門」は11から18番台、「産業部門」は31から49番台から選択してください。</t>
        </r>
      </text>
    </comment>
    <comment ref="AH164" authorId="0" shapeId="0" xr:uid="{FF7E309F-EE76-45D3-B7DE-1B3DDDFCB376}">
      <text>
        <r>
          <rPr>
            <b/>
            <sz val="9"/>
            <color indexed="81"/>
            <rFont val="ＭＳ Ｐ明朝"/>
            <family val="1"/>
            <charset val="128"/>
          </rPr>
          <t>半角英数で入力してください。</t>
        </r>
      </text>
    </comment>
    <comment ref="L165" authorId="0" shapeId="0" xr:uid="{46F9F78F-2935-4879-9E51-5151F81ACD22}">
      <text>
        <r>
          <rPr>
            <b/>
            <sz val="9"/>
            <color indexed="81"/>
            <rFont val="ＭＳ Ｐ明朝"/>
            <family val="1"/>
            <charset val="128"/>
          </rPr>
          <t>「業務部門」は11から18番台、「産業部門」は31から49番台から選択してください。</t>
        </r>
      </text>
    </comment>
    <comment ref="AH165" authorId="0" shapeId="0" xr:uid="{0F36B6ED-AC1E-424D-A310-05252551D9E7}">
      <text>
        <r>
          <rPr>
            <b/>
            <sz val="9"/>
            <color indexed="81"/>
            <rFont val="ＭＳ Ｐ明朝"/>
            <family val="1"/>
            <charset val="128"/>
          </rPr>
          <t>半角英数で入力してください。</t>
        </r>
      </text>
    </comment>
    <comment ref="L166" authorId="0" shapeId="0" xr:uid="{D93AB3E8-8380-4A75-8393-990701126BFF}">
      <text>
        <r>
          <rPr>
            <b/>
            <sz val="9"/>
            <color indexed="81"/>
            <rFont val="ＭＳ Ｐ明朝"/>
            <family val="1"/>
            <charset val="128"/>
          </rPr>
          <t>「業務部門」は11から18番台、「産業部門」は31から49番台から選択してください。</t>
        </r>
      </text>
    </comment>
    <comment ref="AH166" authorId="0" shapeId="0" xr:uid="{C1CE00D6-172A-49CE-9FDC-69C4990BD402}">
      <text>
        <r>
          <rPr>
            <b/>
            <sz val="9"/>
            <color indexed="81"/>
            <rFont val="ＭＳ Ｐ明朝"/>
            <family val="1"/>
            <charset val="128"/>
          </rPr>
          <t>半角英数で入力してください。</t>
        </r>
      </text>
    </comment>
    <comment ref="L167" authorId="0" shapeId="0" xr:uid="{5943AEEA-D87D-4F3F-90C3-01D35383C6A3}">
      <text>
        <r>
          <rPr>
            <b/>
            <sz val="9"/>
            <color indexed="81"/>
            <rFont val="ＭＳ Ｐ明朝"/>
            <family val="1"/>
            <charset val="128"/>
          </rPr>
          <t>「業務部門」は11から18番台、「産業部門」は31から49番台から選択してください。</t>
        </r>
      </text>
    </comment>
    <comment ref="AH167" authorId="0" shapeId="0" xr:uid="{9EDB4AB9-84A5-42B9-B4E2-E0E295D2BF40}">
      <text>
        <r>
          <rPr>
            <b/>
            <sz val="9"/>
            <color indexed="81"/>
            <rFont val="ＭＳ Ｐ明朝"/>
            <family val="1"/>
            <charset val="128"/>
          </rPr>
          <t>半角英数で入力してください。</t>
        </r>
      </text>
    </comment>
    <comment ref="L168" authorId="0" shapeId="0" xr:uid="{E2F4FE78-4ECE-43FE-B78F-86791DA81C0D}">
      <text>
        <r>
          <rPr>
            <b/>
            <sz val="9"/>
            <color indexed="81"/>
            <rFont val="ＭＳ Ｐ明朝"/>
            <family val="1"/>
            <charset val="128"/>
          </rPr>
          <t>「業務部門」は11から18番台、「産業部門」は31から49番台から選択してください。</t>
        </r>
      </text>
    </comment>
    <comment ref="AH168" authorId="0" shapeId="0" xr:uid="{499A0211-C7D0-4FA7-82DB-0E6136600597}">
      <text>
        <r>
          <rPr>
            <b/>
            <sz val="9"/>
            <color indexed="81"/>
            <rFont val="ＭＳ Ｐ明朝"/>
            <family val="1"/>
            <charset val="128"/>
          </rPr>
          <t>半角英数で入力してください。</t>
        </r>
      </text>
    </comment>
    <comment ref="L169" authorId="0" shapeId="0" xr:uid="{319EC597-12CE-41E4-879F-AD9884B4C83F}">
      <text>
        <r>
          <rPr>
            <b/>
            <sz val="9"/>
            <color indexed="81"/>
            <rFont val="ＭＳ Ｐ明朝"/>
            <family val="1"/>
            <charset val="128"/>
          </rPr>
          <t>「業務部門」は11から18番台、「産業部門」は31から49番台から選択してください。</t>
        </r>
      </text>
    </comment>
    <comment ref="AH169" authorId="0" shapeId="0" xr:uid="{7E81AF96-CC5B-4EAA-BADA-A38AF6A6993C}">
      <text>
        <r>
          <rPr>
            <b/>
            <sz val="9"/>
            <color indexed="81"/>
            <rFont val="ＭＳ Ｐ明朝"/>
            <family val="1"/>
            <charset val="128"/>
          </rPr>
          <t>半角英数で入力してください。</t>
        </r>
      </text>
    </comment>
    <comment ref="L170" authorId="0" shapeId="0" xr:uid="{B12C436B-BA53-4DFD-B0D8-E55599A88A8B}">
      <text>
        <r>
          <rPr>
            <b/>
            <sz val="9"/>
            <color indexed="81"/>
            <rFont val="ＭＳ Ｐ明朝"/>
            <family val="1"/>
            <charset val="128"/>
          </rPr>
          <t>「業務部門」は11から18番台、「産業部門」は31から49番台から選択してください。</t>
        </r>
      </text>
    </comment>
    <comment ref="AH170" authorId="0" shapeId="0" xr:uid="{9FAB16D0-32E5-4712-A0BE-AE993497CD4F}">
      <text>
        <r>
          <rPr>
            <b/>
            <sz val="9"/>
            <color indexed="81"/>
            <rFont val="ＭＳ Ｐ明朝"/>
            <family val="1"/>
            <charset val="128"/>
          </rPr>
          <t>半角英数で入力してください。</t>
        </r>
      </text>
    </comment>
    <comment ref="L171" authorId="0" shapeId="0" xr:uid="{753070FD-F1AA-4889-A0F5-8DD5AEAB8D61}">
      <text>
        <r>
          <rPr>
            <b/>
            <sz val="9"/>
            <color indexed="81"/>
            <rFont val="ＭＳ Ｐ明朝"/>
            <family val="1"/>
            <charset val="128"/>
          </rPr>
          <t>「業務部門」は11から18番台、「産業部門」は31から49番台から選択してください。</t>
        </r>
      </text>
    </comment>
    <comment ref="AH171" authorId="0" shapeId="0" xr:uid="{341F99CC-B8A5-4B23-BBB5-BD9ECE54395B}">
      <text>
        <r>
          <rPr>
            <b/>
            <sz val="9"/>
            <color indexed="81"/>
            <rFont val="ＭＳ Ｐ明朝"/>
            <family val="1"/>
            <charset val="128"/>
          </rPr>
          <t>半角英数で入力してください。</t>
        </r>
      </text>
    </comment>
    <comment ref="L172" authorId="0" shapeId="0" xr:uid="{FA15FFFD-BD9E-4547-9AFE-1046FCE74563}">
      <text>
        <r>
          <rPr>
            <b/>
            <sz val="9"/>
            <color indexed="81"/>
            <rFont val="ＭＳ Ｐ明朝"/>
            <family val="1"/>
            <charset val="128"/>
          </rPr>
          <t>「業務部門」は11から18番台、「産業部門」は31から49番台から選択してください。</t>
        </r>
      </text>
    </comment>
    <comment ref="AH172" authorId="0" shapeId="0" xr:uid="{B7403FA5-D206-42BD-81AF-77EC141EF0DF}">
      <text>
        <r>
          <rPr>
            <b/>
            <sz val="9"/>
            <color indexed="81"/>
            <rFont val="ＭＳ Ｐ明朝"/>
            <family val="1"/>
            <charset val="128"/>
          </rPr>
          <t>半角英数で入力してください。</t>
        </r>
      </text>
    </comment>
    <comment ref="L173" authorId="0" shapeId="0" xr:uid="{EC70DA74-4A61-496D-BDE6-58F804C17B1E}">
      <text>
        <r>
          <rPr>
            <b/>
            <sz val="9"/>
            <color indexed="81"/>
            <rFont val="ＭＳ Ｐ明朝"/>
            <family val="1"/>
            <charset val="128"/>
          </rPr>
          <t>「業務部門」は11から18番台、「産業部門」は31から49番台から選択してください。</t>
        </r>
      </text>
    </comment>
    <comment ref="AH173" authorId="0" shapeId="0" xr:uid="{CF92A7ED-FA67-43EA-9AE9-37EFB8D2F808}">
      <text>
        <r>
          <rPr>
            <b/>
            <sz val="9"/>
            <color indexed="81"/>
            <rFont val="ＭＳ Ｐ明朝"/>
            <family val="1"/>
            <charset val="128"/>
          </rPr>
          <t>半角英数で入力してください。</t>
        </r>
      </text>
    </comment>
    <comment ref="L174" authorId="0" shapeId="0" xr:uid="{067B0E90-B43A-496C-9B4D-CC8EA2B46412}">
      <text>
        <r>
          <rPr>
            <b/>
            <sz val="9"/>
            <color indexed="81"/>
            <rFont val="ＭＳ Ｐ明朝"/>
            <family val="1"/>
            <charset val="128"/>
          </rPr>
          <t>「業務部門」は11から18番台、「産業部門」は31から49番台から選択してください。</t>
        </r>
      </text>
    </comment>
    <comment ref="AH174" authorId="0" shapeId="0" xr:uid="{E6BC1E01-FB6E-4FF4-B7C2-731B51735112}">
      <text>
        <r>
          <rPr>
            <b/>
            <sz val="9"/>
            <color indexed="81"/>
            <rFont val="ＭＳ Ｐ明朝"/>
            <family val="1"/>
            <charset val="128"/>
          </rPr>
          <t>半角英数で入力してください。</t>
        </r>
      </text>
    </comment>
    <comment ref="L175" authorId="0" shapeId="0" xr:uid="{5A8764A8-86EB-41A9-8C8D-54FF91E63156}">
      <text>
        <r>
          <rPr>
            <b/>
            <sz val="9"/>
            <color indexed="81"/>
            <rFont val="ＭＳ Ｐ明朝"/>
            <family val="1"/>
            <charset val="128"/>
          </rPr>
          <t>「業務部門」は11から18番台、「産業部門」は31から49番台から選択してください。</t>
        </r>
      </text>
    </comment>
    <comment ref="AH175" authorId="0" shapeId="0" xr:uid="{40B817FA-0756-4CE9-A3C9-DF760F053CAD}">
      <text>
        <r>
          <rPr>
            <b/>
            <sz val="9"/>
            <color indexed="81"/>
            <rFont val="ＭＳ Ｐ明朝"/>
            <family val="1"/>
            <charset val="128"/>
          </rPr>
          <t>半角英数で入力してください。</t>
        </r>
      </text>
    </comment>
    <comment ref="L176" authorId="0" shapeId="0" xr:uid="{7E545ADF-B3FD-4C04-B7FC-FFB3F3C352CE}">
      <text>
        <r>
          <rPr>
            <b/>
            <sz val="9"/>
            <color indexed="81"/>
            <rFont val="ＭＳ Ｐ明朝"/>
            <family val="1"/>
            <charset val="128"/>
          </rPr>
          <t>「業務部門」は11から18番台、「産業部門」は31から49番台から選択してください。</t>
        </r>
      </text>
    </comment>
    <comment ref="AH176" authorId="0" shapeId="0" xr:uid="{00F2E0E6-7393-4B0B-8FC0-326D308B6699}">
      <text>
        <r>
          <rPr>
            <b/>
            <sz val="9"/>
            <color indexed="81"/>
            <rFont val="ＭＳ Ｐ明朝"/>
            <family val="1"/>
            <charset val="128"/>
          </rPr>
          <t>半角英数で入力してください。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<sst xmlns="http://schemas.openxmlformats.org/spreadsheetml/2006/main" count="5165" uniqueCount="664">
  <si>
    <t>様式第１号（第３条、第５条関係）</t>
    <phoneticPr fontId="3"/>
  </si>
  <si>
    <t>地 球 温 暖 化 対 策 計 画</t>
    <rPh sb="0" eb="1">
      <t>チ</t>
    </rPh>
    <rPh sb="2" eb="3">
      <t>タマ</t>
    </rPh>
    <rPh sb="4" eb="5">
      <t>アツシ</t>
    </rPh>
    <rPh sb="6" eb="7">
      <t>ダン</t>
    </rPh>
    <rPh sb="8" eb="9">
      <t>カ</t>
    </rPh>
    <rPh sb="10" eb="11">
      <t>タイ</t>
    </rPh>
    <rPh sb="12" eb="13">
      <t>サク</t>
    </rPh>
    <rPh sb="14" eb="15">
      <t>ケイ</t>
    </rPh>
    <rPh sb="16" eb="17">
      <t>ガ</t>
    </rPh>
    <phoneticPr fontId="3"/>
  </si>
  <si>
    <t>報 告 書</t>
    <rPh sb="0" eb="1">
      <t>ホウ</t>
    </rPh>
    <rPh sb="2" eb="3">
      <t>コク</t>
    </rPh>
    <rPh sb="4" eb="5">
      <t>ショ</t>
    </rPh>
    <phoneticPr fontId="3"/>
  </si>
  <si>
    <t>（義　務）</t>
  </si>
  <si>
    <t>提出日</t>
    <rPh sb="0" eb="3">
      <t>テイシュツビ</t>
    </rPh>
    <phoneticPr fontId="3"/>
  </si>
  <si>
    <t>　（宛先）</t>
    <rPh sb="2" eb="3">
      <t>アテ</t>
    </rPh>
    <phoneticPr fontId="3"/>
  </si>
  <si>
    <t>埼玉県知事</t>
    <phoneticPr fontId="3"/>
  </si>
  <si>
    <t>所在地　</t>
    <rPh sb="0" eb="3">
      <t>ショザイチ</t>
    </rPh>
    <phoneticPr fontId="3"/>
  </si>
  <si>
    <t>名称　</t>
    <rPh sb="0" eb="2">
      <t>メイショウ</t>
    </rPh>
    <phoneticPr fontId="3"/>
  </si>
  <si>
    <t>代表者役職・氏名　</t>
    <rPh sb="0" eb="3">
      <t>ダイヒョウシャ</t>
    </rPh>
    <rPh sb="3" eb="5">
      <t>ヤクショク</t>
    </rPh>
    <rPh sb="6" eb="8">
      <t>シメイ</t>
    </rPh>
    <phoneticPr fontId="3"/>
  </si>
  <si>
    <t>電話番号　</t>
    <rPh sb="0" eb="2">
      <t>デンワ</t>
    </rPh>
    <rPh sb="2" eb="4">
      <t>バンゴウ</t>
    </rPh>
    <phoneticPr fontId="3"/>
  </si>
  <si>
    <t>令和</t>
    <rPh sb="0" eb="2">
      <t>レイワ</t>
    </rPh>
    <phoneticPr fontId="3"/>
  </si>
  <si>
    <t>年度の地球温暖化対策計画を</t>
    <rPh sb="0" eb="1">
      <t>ネン</t>
    </rPh>
    <phoneticPr fontId="3"/>
  </si>
  <si>
    <t>したので、埼玉県地球温暖化</t>
    <phoneticPr fontId="3"/>
  </si>
  <si>
    <t>対策推進条例</t>
    <phoneticPr fontId="3"/>
  </si>
  <si>
    <t>　の規定により、別添のとおり提出します。</t>
    <phoneticPr fontId="3"/>
  </si>
  <si>
    <t>業種名</t>
    <phoneticPr fontId="3"/>
  </si>
  <si>
    <t>番   号</t>
    <rPh sb="0" eb="1">
      <t>バン</t>
    </rPh>
    <rPh sb="4" eb="5">
      <t>ゴウ</t>
    </rPh>
    <phoneticPr fontId="3"/>
  </si>
  <si>
    <t>燃料等使用量
（店舗面積）</t>
    <rPh sb="8" eb="10">
      <t>テンポ</t>
    </rPh>
    <rPh sb="10" eb="12">
      <t>メンセキ</t>
    </rPh>
    <phoneticPr fontId="3"/>
  </si>
  <si>
    <t>前年度の燃料等使用量の原油換算の合計量</t>
    <phoneticPr fontId="3"/>
  </si>
  <si>
    <t xml:space="preserve">kL/年 </t>
    <phoneticPr fontId="3"/>
  </si>
  <si>
    <t>（大規模小売店舗の場合は、店舗面積</t>
    <phoneticPr fontId="3"/>
  </si>
  <si>
    <t>㎡）</t>
    <phoneticPr fontId="3"/>
  </si>
  <si>
    <t>変更の場合</t>
    <rPh sb="0" eb="2">
      <t>ヘンコウ</t>
    </rPh>
    <rPh sb="3" eb="5">
      <t>バアイ</t>
    </rPh>
    <phoneticPr fontId="3"/>
  </si>
  <si>
    <t>変更年月日</t>
    <rPh sb="0" eb="2">
      <t>ヘンコウ</t>
    </rPh>
    <rPh sb="2" eb="5">
      <t>ネンガッピ</t>
    </rPh>
    <phoneticPr fontId="3"/>
  </si>
  <si>
    <t>変更の理由</t>
    <rPh sb="0" eb="2">
      <t>ヘンコウ</t>
    </rPh>
    <rPh sb="3" eb="5">
      <t>リユウ</t>
    </rPh>
    <phoneticPr fontId="3"/>
  </si>
  <si>
    <t>自動車地球温暖化
対策計画等との関係</t>
    <rPh sb="0" eb="3">
      <t>ジドウシャ</t>
    </rPh>
    <rPh sb="3" eb="5">
      <t>チキュウ</t>
    </rPh>
    <rPh sb="5" eb="8">
      <t>オンダンカ</t>
    </rPh>
    <rPh sb="9" eb="11">
      <t>タイサク</t>
    </rPh>
    <rPh sb="11" eb="13">
      <t>ケイカク</t>
    </rPh>
    <rPh sb="13" eb="14">
      <t>トウ</t>
    </rPh>
    <rPh sb="16" eb="18">
      <t>カンケイ</t>
    </rPh>
    <phoneticPr fontId="3"/>
  </si>
  <si>
    <t>埼玉県地球温暖化対策推進条例第３７条第１項第　　　　号該当</t>
    <rPh sb="0" eb="3">
      <t>サイタマケン</t>
    </rPh>
    <rPh sb="3" eb="5">
      <t>チキュウ</t>
    </rPh>
    <rPh sb="5" eb="8">
      <t>オンダンカ</t>
    </rPh>
    <rPh sb="8" eb="10">
      <t>タイサク</t>
    </rPh>
    <rPh sb="10" eb="12">
      <t>スイシン</t>
    </rPh>
    <rPh sb="12" eb="14">
      <t>ジョウレイ</t>
    </rPh>
    <rPh sb="14" eb="15">
      <t>ダイ</t>
    </rPh>
    <rPh sb="17" eb="18">
      <t>ジョウ</t>
    </rPh>
    <rPh sb="18" eb="19">
      <t>ダイ</t>
    </rPh>
    <rPh sb="20" eb="21">
      <t>コウ</t>
    </rPh>
    <rPh sb="21" eb="22">
      <t>ダイ</t>
    </rPh>
    <rPh sb="26" eb="27">
      <t>ゴウ</t>
    </rPh>
    <rPh sb="27" eb="29">
      <t>ガイトウ</t>
    </rPh>
    <phoneticPr fontId="3"/>
  </si>
  <si>
    <t>連絡先</t>
    <rPh sb="0" eb="3">
      <t>レンラクサキ</t>
    </rPh>
    <phoneticPr fontId="3"/>
  </si>
  <si>
    <t>所属部署</t>
    <rPh sb="0" eb="2">
      <t>ショゾク</t>
    </rPh>
    <phoneticPr fontId="3"/>
  </si>
  <si>
    <t>職・氏名</t>
    <rPh sb="0" eb="1">
      <t>ショク</t>
    </rPh>
    <rPh sb="2" eb="4">
      <t>シメイ</t>
    </rPh>
    <phoneticPr fontId="3"/>
  </si>
  <si>
    <t>別紙のとおり</t>
    <rPh sb="0" eb="2">
      <t>ベッシ</t>
    </rPh>
    <phoneticPr fontId="3"/>
  </si>
  <si>
    <t>電話番号</t>
  </si>
  <si>
    <t>※受付年月日</t>
    <rPh sb="1" eb="3">
      <t>ウケツケ</t>
    </rPh>
    <rPh sb="3" eb="6">
      <t>ネンガッピ</t>
    </rPh>
    <phoneticPr fontId="3"/>
  </si>
  <si>
    <t xml:space="preserve"> 年　　月　　日</t>
    <phoneticPr fontId="3"/>
  </si>
  <si>
    <t>※整理番号</t>
  </si>
  <si>
    <t>※　備　　考</t>
    <phoneticPr fontId="3"/>
  </si>
  <si>
    <t>　　  ３　※印の欄には、記載しないこと。</t>
    <phoneticPr fontId="3"/>
  </si>
  <si>
    <t>日本産業規格Ａ列４番</t>
    <rPh sb="2" eb="4">
      <t>サンギョウ</t>
    </rPh>
    <phoneticPr fontId="3"/>
  </si>
  <si>
    <t>様式第３号（第６条関係）</t>
  </si>
  <si>
    <t>地球温暖化対策実施状況報告書</t>
    <phoneticPr fontId="3"/>
  </si>
  <si>
    <t>（宛先）</t>
    <rPh sb="1" eb="2">
      <t>アテ</t>
    </rPh>
    <phoneticPr fontId="3"/>
  </si>
  <si>
    <t>　　　　　　</t>
    <phoneticPr fontId="3"/>
  </si>
  <si>
    <t>年度の地球温暖化対策計画に基づく措置の実施の状況について、埼玉県地球温暖化</t>
    <phoneticPr fontId="3"/>
  </si>
  <si>
    <t>対策推進条例第１４条の規定により、次のとおり提出します。</t>
    <phoneticPr fontId="3"/>
  </si>
  <si>
    <t>業種名</t>
  </si>
  <si>
    <t>番号</t>
    <phoneticPr fontId="3"/>
  </si>
  <si>
    <t>kL／年</t>
    <phoneticPr fontId="3"/>
  </si>
  <si>
    <t>温室効果ガスの排
出の抑制等に関す
る措置の実施状況</t>
    <phoneticPr fontId="3"/>
  </si>
  <si>
    <t>自動車地球温暖化
対策実施状況
報告書との関係</t>
    <phoneticPr fontId="3"/>
  </si>
  <si>
    <t>埼玉県地球温暖化対策推進条例
第３７条第２項に該当の有無</t>
    <phoneticPr fontId="3"/>
  </si>
  <si>
    <t>有・無</t>
    <phoneticPr fontId="3"/>
  </si>
  <si>
    <t>連絡先</t>
  </si>
  <si>
    <t>※受付年月日</t>
  </si>
  <si>
    <t>　　　年　　月　　日</t>
    <phoneticPr fontId="3"/>
  </si>
  <si>
    <t>　　　３　※印の欄には、記載しないこと。</t>
    <phoneticPr fontId="3"/>
  </si>
  <si>
    <t>地球温暖化対策計画・実施状況報告（事業者用）</t>
    <phoneticPr fontId="3"/>
  </si>
  <si>
    <t>事業者（１）</t>
    <rPh sb="0" eb="3">
      <t>ジギョウシャ</t>
    </rPh>
    <phoneticPr fontId="3"/>
  </si>
  <si>
    <t>年度</t>
    <phoneticPr fontId="3"/>
  </si>
  <si>
    <t>地球温暖化対策計画・実施状況報告</t>
    <rPh sb="0" eb="2">
      <t>チキュウ</t>
    </rPh>
    <rPh sb="2" eb="5">
      <t>オンダンカ</t>
    </rPh>
    <rPh sb="5" eb="7">
      <t>タイサク</t>
    </rPh>
    <rPh sb="7" eb="9">
      <t>ケイカク</t>
    </rPh>
    <rPh sb="10" eb="12">
      <t>ジッシ</t>
    </rPh>
    <rPh sb="12" eb="14">
      <t>ジョウキョウ</t>
    </rPh>
    <rPh sb="14" eb="16">
      <t>ホウコク</t>
    </rPh>
    <phoneticPr fontId="3"/>
  </si>
  <si>
    <t>１　地球温暖化対策事業者の概要</t>
    <rPh sb="2" eb="4">
      <t>チキュウ</t>
    </rPh>
    <rPh sb="4" eb="7">
      <t>オンダンカ</t>
    </rPh>
    <rPh sb="7" eb="9">
      <t>タイサク</t>
    </rPh>
    <rPh sb="9" eb="12">
      <t>ジギョウシャ</t>
    </rPh>
    <rPh sb="13" eb="15">
      <t>ガイヨウ</t>
    </rPh>
    <phoneticPr fontId="3"/>
  </si>
  <si>
    <t>（１）事業者の類別</t>
    <rPh sb="3" eb="6">
      <t>ジギョウシャ</t>
    </rPh>
    <rPh sb="7" eb="8">
      <t>ルイ</t>
    </rPh>
    <rPh sb="8" eb="9">
      <t>ベツ</t>
    </rPh>
    <phoneticPr fontId="3"/>
  </si>
  <si>
    <t>（２）地球温暖化対策事業者</t>
    <rPh sb="3" eb="5">
      <t>チキュウ</t>
    </rPh>
    <rPh sb="5" eb="8">
      <t>オンダンカ</t>
    </rPh>
    <rPh sb="8" eb="10">
      <t>タイサク</t>
    </rPh>
    <rPh sb="10" eb="13">
      <t>ジギョウシャ</t>
    </rPh>
    <phoneticPr fontId="3"/>
  </si>
  <si>
    <t>事業者名</t>
    <rPh sb="0" eb="3">
      <t>ジギョウシャ</t>
    </rPh>
    <rPh sb="3" eb="4">
      <t>メイ</t>
    </rPh>
    <phoneticPr fontId="3"/>
  </si>
  <si>
    <t>所在地</t>
    <rPh sb="0" eb="3">
      <t>ショザイチ</t>
    </rPh>
    <phoneticPr fontId="3"/>
  </si>
  <si>
    <t>事業者番号</t>
    <rPh sb="0" eb="3">
      <t>ジギョウシャ</t>
    </rPh>
    <rPh sb="3" eb="5">
      <t>バンゴウ</t>
    </rPh>
    <phoneticPr fontId="3"/>
  </si>
  <si>
    <t>㎡</t>
    <phoneticPr fontId="3"/>
  </si>
  <si>
    <t>産業分類名
（中分類）</t>
    <rPh sb="0" eb="2">
      <t>サンギョウ</t>
    </rPh>
    <rPh sb="2" eb="4">
      <t>ブンルイ</t>
    </rPh>
    <rPh sb="4" eb="5">
      <t>メイ</t>
    </rPh>
    <rPh sb="7" eb="10">
      <t>チュウブンルイ</t>
    </rPh>
    <phoneticPr fontId="3"/>
  </si>
  <si>
    <t>分類番号
（中分類）</t>
    <rPh sb="0" eb="2">
      <t>ブンルイ</t>
    </rPh>
    <rPh sb="2" eb="4">
      <t>バンゴウ</t>
    </rPh>
    <rPh sb="6" eb="7">
      <t>チュウ</t>
    </rPh>
    <rPh sb="7" eb="9">
      <t>ブンルイ</t>
    </rPh>
    <phoneticPr fontId="3"/>
  </si>
  <si>
    <t>事業内容</t>
    <rPh sb="0" eb="2">
      <t>ジギョウ</t>
    </rPh>
    <rPh sb="2" eb="4">
      <t>ナイヨウ</t>
    </rPh>
    <phoneticPr fontId="3"/>
  </si>
  <si>
    <t>区分</t>
    <rPh sb="0" eb="2">
      <t>クブン</t>
    </rPh>
    <phoneticPr fontId="3"/>
  </si>
  <si>
    <t>百万円</t>
    <rPh sb="0" eb="3">
      <t>ヒャクマンエン</t>
    </rPh>
    <phoneticPr fontId="3"/>
  </si>
  <si>
    <t>人</t>
    <rPh sb="0" eb="1">
      <t>ニン</t>
    </rPh>
    <phoneticPr fontId="3"/>
  </si>
  <si>
    <t>日本産業規格Ａ列４番</t>
  </si>
  <si>
    <t>事業者（２）</t>
    <rPh sb="0" eb="3">
      <t>ジギョウシャ</t>
    </rPh>
    <phoneticPr fontId="3"/>
  </si>
  <si>
    <t>（３）県内に設置している事業所</t>
    <phoneticPr fontId="3"/>
  </si>
  <si>
    <t>（自動転記)</t>
    <rPh sb="1" eb="3">
      <t>ジドウ</t>
    </rPh>
    <rPh sb="3" eb="5">
      <t>テンキ</t>
    </rPh>
    <phoneticPr fontId="3"/>
  </si>
  <si>
    <t>事業所
種別</t>
    <rPh sb="0" eb="3">
      <t>ジギョウショ</t>
    </rPh>
    <rPh sb="4" eb="6">
      <t>シュベツ</t>
    </rPh>
    <phoneticPr fontId="3"/>
  </si>
  <si>
    <t>事業所番号</t>
    <rPh sb="0" eb="3">
      <t>ジギョウショ</t>
    </rPh>
    <rPh sb="3" eb="5">
      <t>バンゴウ</t>
    </rPh>
    <phoneticPr fontId="3"/>
  </si>
  <si>
    <t>事 業 所 名</t>
    <rPh sb="0" eb="1">
      <t>コト</t>
    </rPh>
    <rPh sb="2" eb="3">
      <t>ギョウ</t>
    </rPh>
    <rPh sb="4" eb="5">
      <t>ショ</t>
    </rPh>
    <rPh sb="6" eb="7">
      <t>メイ</t>
    </rPh>
    <phoneticPr fontId="3"/>
  </si>
  <si>
    <t>Ａ、Ｂテナント等事業所</t>
    <rPh sb="7" eb="8">
      <t>トウ</t>
    </rPh>
    <rPh sb="8" eb="11">
      <t>ジギョウショ</t>
    </rPh>
    <phoneticPr fontId="3"/>
  </si>
  <si>
    <t>Ｂ、Ｃ事業所</t>
    <rPh sb="3" eb="6">
      <t>ジギョウショ</t>
    </rPh>
    <phoneticPr fontId="3"/>
  </si>
  <si>
    <t>（４）公表方法</t>
    <rPh sb="3" eb="5">
      <t>コウヒョウ</t>
    </rPh>
    <rPh sb="5" eb="7">
      <t>ホウホウ</t>
    </rPh>
    <phoneticPr fontId="3"/>
  </si>
  <si>
    <t>インターネット利用による公表</t>
    <phoneticPr fontId="3"/>
  </si>
  <si>
    <t>アドレス</t>
    <phoneticPr fontId="3"/>
  </si>
  <si>
    <t>閲覧場所１</t>
    <rPh sb="0" eb="2">
      <t>エツラン</t>
    </rPh>
    <rPh sb="2" eb="4">
      <t>バショ</t>
    </rPh>
    <phoneticPr fontId="3"/>
  </si>
  <si>
    <t>所在地１</t>
    <rPh sb="0" eb="3">
      <t>ショザイチ</t>
    </rPh>
    <phoneticPr fontId="3"/>
  </si>
  <si>
    <t>閲覧可能
時間１</t>
    <rPh sb="0" eb="2">
      <t>エツラン</t>
    </rPh>
    <rPh sb="2" eb="4">
      <t>カノウ</t>
    </rPh>
    <rPh sb="5" eb="7">
      <t>ジカン</t>
    </rPh>
    <phoneticPr fontId="3"/>
  </si>
  <si>
    <t>閲覧場所２</t>
    <rPh sb="0" eb="2">
      <t>エツラン</t>
    </rPh>
    <rPh sb="2" eb="4">
      <t>バショ</t>
    </rPh>
    <phoneticPr fontId="3"/>
  </si>
  <si>
    <t>所在地２</t>
    <rPh sb="0" eb="3">
      <t>ショザイチ</t>
    </rPh>
    <phoneticPr fontId="3"/>
  </si>
  <si>
    <t>閲覧可能
時間２</t>
    <rPh sb="0" eb="2">
      <t>エツラン</t>
    </rPh>
    <rPh sb="2" eb="4">
      <t>カノウ</t>
    </rPh>
    <rPh sb="5" eb="7">
      <t>ジカン</t>
    </rPh>
    <phoneticPr fontId="3"/>
  </si>
  <si>
    <t>（５）公表の担当部署</t>
    <rPh sb="3" eb="5">
      <t>コウヒョウ</t>
    </rPh>
    <rPh sb="6" eb="8">
      <t>タントウ</t>
    </rPh>
    <rPh sb="8" eb="10">
      <t>ブショ</t>
    </rPh>
    <phoneticPr fontId="3"/>
  </si>
  <si>
    <t>名 称
（複数可）</t>
    <rPh sb="0" eb="1">
      <t>ナ</t>
    </rPh>
    <rPh sb="2" eb="3">
      <t>ショウ</t>
    </rPh>
    <rPh sb="5" eb="7">
      <t>フクスウ</t>
    </rPh>
    <rPh sb="7" eb="8">
      <t>カ</t>
    </rPh>
    <phoneticPr fontId="3"/>
  </si>
  <si>
    <t>連 絡 先</t>
    <phoneticPr fontId="3"/>
  </si>
  <si>
    <t>電話番号</t>
    <phoneticPr fontId="3"/>
  </si>
  <si>
    <t>E-mailアドレス※</t>
    <phoneticPr fontId="3"/>
  </si>
  <si>
    <t>事業者（３）</t>
    <rPh sb="0" eb="3">
      <t>ジギョウシャ</t>
    </rPh>
    <phoneticPr fontId="3"/>
  </si>
  <si>
    <t>２　地球温暖化対策推進における事業者の基本方針</t>
    <rPh sb="2" eb="4">
      <t>チキュウ</t>
    </rPh>
    <rPh sb="4" eb="7">
      <t>オンダンカ</t>
    </rPh>
    <rPh sb="7" eb="9">
      <t>タイサク</t>
    </rPh>
    <rPh sb="9" eb="11">
      <t>スイシン</t>
    </rPh>
    <rPh sb="15" eb="18">
      <t>ジギョウシャ</t>
    </rPh>
    <rPh sb="19" eb="21">
      <t>キホン</t>
    </rPh>
    <rPh sb="21" eb="23">
      <t>ホウシン</t>
    </rPh>
    <phoneticPr fontId="3"/>
  </si>
  <si>
    <t>３　地球温暖化対策における事業者の推進体制</t>
    <rPh sb="2" eb="4">
      <t>チキュウ</t>
    </rPh>
    <rPh sb="4" eb="7">
      <t>オンダンカ</t>
    </rPh>
    <rPh sb="7" eb="9">
      <t>タイサク</t>
    </rPh>
    <rPh sb="13" eb="16">
      <t>ジギョウシャ</t>
    </rPh>
    <rPh sb="17" eb="19">
      <t>スイシン</t>
    </rPh>
    <rPh sb="19" eb="21">
      <t>タイセイ</t>
    </rPh>
    <phoneticPr fontId="3"/>
  </si>
  <si>
    <t>４　計画期間中における事業者の温室効果ガス排出量（事業所合算）の推移</t>
    <rPh sb="2" eb="4">
      <t>ケイカク</t>
    </rPh>
    <rPh sb="4" eb="7">
      <t>キカンチュウ</t>
    </rPh>
    <rPh sb="11" eb="14">
      <t>ジギョウシャ</t>
    </rPh>
    <rPh sb="15" eb="17">
      <t>オンシツ</t>
    </rPh>
    <rPh sb="17" eb="19">
      <t>コウカ</t>
    </rPh>
    <rPh sb="21" eb="24">
      <t>ハイシュツリョウ</t>
    </rPh>
    <rPh sb="25" eb="28">
      <t>ジギョウショ</t>
    </rPh>
    <rPh sb="28" eb="30">
      <t>ガッサン</t>
    </rPh>
    <rPh sb="32" eb="34">
      <t>スイイ</t>
    </rPh>
    <phoneticPr fontId="3"/>
  </si>
  <si>
    <t>その他ガス</t>
    <rPh sb="2" eb="3">
      <t>タ</t>
    </rPh>
    <phoneticPr fontId="3"/>
  </si>
  <si>
    <t>温室効果ガスの合計</t>
    <rPh sb="0" eb="2">
      <t>オンシツ</t>
    </rPh>
    <rPh sb="2" eb="4">
      <t>コウカ</t>
    </rPh>
    <rPh sb="7" eb="9">
      <t>ゴウケイ</t>
    </rPh>
    <phoneticPr fontId="3"/>
  </si>
  <si>
    <t>５　各事業所の計画</t>
    <rPh sb="2" eb="3">
      <t>カク</t>
    </rPh>
    <rPh sb="3" eb="6">
      <t>ジギョウショ</t>
    </rPh>
    <rPh sb="7" eb="9">
      <t>ケイカク</t>
    </rPh>
    <phoneticPr fontId="3"/>
  </si>
  <si>
    <t>別紙　事業所の地球温暖化対策計画・実施状況報告　のとおり</t>
    <rPh sb="0" eb="2">
      <t>ベッシ</t>
    </rPh>
    <rPh sb="3" eb="6">
      <t>ジギョウショ</t>
    </rPh>
    <rPh sb="7" eb="9">
      <t>チキュウ</t>
    </rPh>
    <rPh sb="9" eb="12">
      <t>オンダンカ</t>
    </rPh>
    <rPh sb="12" eb="14">
      <t>タイサク</t>
    </rPh>
    <rPh sb="14" eb="16">
      <t>ケイカク</t>
    </rPh>
    <rPh sb="17" eb="19">
      <t>ジッシ</t>
    </rPh>
    <rPh sb="19" eb="21">
      <t>ジョウキョウ</t>
    </rPh>
    <rPh sb="21" eb="23">
      <t>ホウコク</t>
    </rPh>
    <phoneticPr fontId="3"/>
  </si>
  <si>
    <t>地球温暖化対策推進者詳細</t>
    <rPh sb="0" eb="5">
      <t>チキュウオンダンカ</t>
    </rPh>
    <rPh sb="5" eb="7">
      <t>タイサク</t>
    </rPh>
    <rPh sb="7" eb="10">
      <t>スイシンシャ</t>
    </rPh>
    <rPh sb="10" eb="12">
      <t>ショウサイ</t>
    </rPh>
    <phoneticPr fontId="3"/>
  </si>
  <si>
    <t xml:space="preserve"> 現在選任している地球温暖化対策推進者の連絡先詳細を記入すること。</t>
    <rPh sb="1" eb="3">
      <t>ゲンザイ</t>
    </rPh>
    <rPh sb="3" eb="5">
      <t>センニン</t>
    </rPh>
    <rPh sb="9" eb="14">
      <t>チキュウオンダンカ</t>
    </rPh>
    <rPh sb="14" eb="16">
      <t>タイサク</t>
    </rPh>
    <rPh sb="16" eb="19">
      <t>スイシンシャ</t>
    </rPh>
    <rPh sb="20" eb="23">
      <t>レンラクサキ</t>
    </rPh>
    <rPh sb="23" eb="25">
      <t>ショウサイ</t>
    </rPh>
    <rPh sb="26" eb="28">
      <t>キニュウ</t>
    </rPh>
    <phoneticPr fontId="3"/>
  </si>
  <si>
    <t>推進者
連絡先</t>
    <rPh sb="0" eb="3">
      <t>スイシンシャ</t>
    </rPh>
    <rPh sb="4" eb="7">
      <t>レンラクサキ</t>
    </rPh>
    <phoneticPr fontId="3"/>
  </si>
  <si>
    <t>推進者所属部署</t>
    <rPh sb="0" eb="3">
      <t>スイシンシャ</t>
    </rPh>
    <rPh sb="3" eb="5">
      <t>ショゾク</t>
    </rPh>
    <phoneticPr fontId="3"/>
  </si>
  <si>
    <t>推進者職名</t>
    <rPh sb="0" eb="3">
      <t>スイシンシャ</t>
    </rPh>
    <rPh sb="3" eb="4">
      <t>ショク</t>
    </rPh>
    <rPh sb="4" eb="5">
      <t>メイ</t>
    </rPh>
    <phoneticPr fontId="3"/>
  </si>
  <si>
    <t>推進者氏名</t>
    <rPh sb="0" eb="3">
      <t>スイシンシャ</t>
    </rPh>
    <rPh sb="3" eb="5">
      <t>シメイ</t>
    </rPh>
    <phoneticPr fontId="3"/>
  </si>
  <si>
    <t>計画書作成担当者連絡先詳細</t>
    <rPh sb="0" eb="3">
      <t>ケイカクショ</t>
    </rPh>
    <rPh sb="3" eb="5">
      <t>サクセイ</t>
    </rPh>
    <rPh sb="5" eb="8">
      <t>タントウシャ</t>
    </rPh>
    <rPh sb="8" eb="11">
      <t>レンラクサキ</t>
    </rPh>
    <rPh sb="11" eb="13">
      <t>ショウサイ</t>
    </rPh>
    <phoneticPr fontId="3"/>
  </si>
  <si>
    <t xml:space="preserve"> 地球温暖化対策計画書の作成担当者の連絡先詳細を記入すること。</t>
    <rPh sb="1" eb="6">
      <t>チキュウオンダンカ</t>
    </rPh>
    <rPh sb="6" eb="8">
      <t>タイサク</t>
    </rPh>
    <rPh sb="8" eb="10">
      <t>ケイカク</t>
    </rPh>
    <rPh sb="10" eb="11">
      <t>ショ</t>
    </rPh>
    <rPh sb="12" eb="14">
      <t>サクセイ</t>
    </rPh>
    <rPh sb="14" eb="17">
      <t>タントウシャ</t>
    </rPh>
    <rPh sb="18" eb="21">
      <t>レンラクサキ</t>
    </rPh>
    <rPh sb="21" eb="23">
      <t>ショウサイ</t>
    </rPh>
    <rPh sb="24" eb="26">
      <t>キニュウ</t>
    </rPh>
    <phoneticPr fontId="3"/>
  </si>
  <si>
    <t>連絡先
詳細</t>
    <rPh sb="0" eb="3">
      <t>レンラクサキ</t>
    </rPh>
    <rPh sb="4" eb="6">
      <t>ショウサイ</t>
    </rPh>
    <phoneticPr fontId="3"/>
  </si>
  <si>
    <t>担当者所属部署</t>
    <rPh sb="0" eb="3">
      <t>タントウシャ</t>
    </rPh>
    <rPh sb="3" eb="5">
      <t>ショゾク</t>
    </rPh>
    <phoneticPr fontId="3"/>
  </si>
  <si>
    <t>担当者職名</t>
    <rPh sb="0" eb="3">
      <t>タントウシャ</t>
    </rPh>
    <rPh sb="3" eb="4">
      <t>ショク</t>
    </rPh>
    <rPh sb="4" eb="5">
      <t>メイ</t>
    </rPh>
    <phoneticPr fontId="3"/>
  </si>
  <si>
    <t>担当者氏名</t>
    <rPh sb="0" eb="3">
      <t>タントウシャ</t>
    </rPh>
    <rPh sb="3" eb="5">
      <t>シメイ</t>
    </rPh>
    <phoneticPr fontId="3"/>
  </si>
  <si>
    <t>郵便番号</t>
    <rPh sb="0" eb="4">
      <t>ユウビンバンゴウ</t>
    </rPh>
    <phoneticPr fontId="3"/>
  </si>
  <si>
    <t>Ｅ－ｍａｉｌアドレス</t>
    <phoneticPr fontId="3"/>
  </si>
  <si>
    <t>文書等送付・連絡先詳細</t>
    <rPh sb="0" eb="3">
      <t>ブンショナド</t>
    </rPh>
    <rPh sb="3" eb="5">
      <t>ソウフ</t>
    </rPh>
    <rPh sb="6" eb="9">
      <t>レンラクサキ</t>
    </rPh>
    <rPh sb="9" eb="11">
      <t>ショウサイ</t>
    </rPh>
    <phoneticPr fontId="3"/>
  </si>
  <si>
    <t xml:space="preserve"> 事業者あて公文書の送付・連絡先担当者の連絡先詳細を記入すること。</t>
    <rPh sb="1" eb="4">
      <t>ジギョウシャ</t>
    </rPh>
    <rPh sb="6" eb="9">
      <t>コウブンショ</t>
    </rPh>
    <rPh sb="10" eb="12">
      <t>ソウフ</t>
    </rPh>
    <rPh sb="13" eb="16">
      <t>レンラクサキ</t>
    </rPh>
    <rPh sb="16" eb="19">
      <t>タントウシャ</t>
    </rPh>
    <rPh sb="20" eb="23">
      <t>レンラクサキ</t>
    </rPh>
    <rPh sb="23" eb="25">
      <t>ショウサイ</t>
    </rPh>
    <rPh sb="26" eb="28">
      <t>キニュウ</t>
    </rPh>
    <phoneticPr fontId="3"/>
  </si>
  <si>
    <t>※計画書作成担当者連絡先詳細の記載内容が転記されるので、必要に応じて修正。</t>
    <rPh sb="1" eb="4">
      <t>ケイカクショ</t>
    </rPh>
    <rPh sb="4" eb="6">
      <t>サクセイ</t>
    </rPh>
    <rPh sb="6" eb="9">
      <t>タントウシャ</t>
    </rPh>
    <rPh sb="9" eb="12">
      <t>レンラクサキ</t>
    </rPh>
    <rPh sb="12" eb="14">
      <t>ショウサイ</t>
    </rPh>
    <rPh sb="15" eb="17">
      <t>キサイ</t>
    </rPh>
    <rPh sb="16" eb="17">
      <t>ジョウキ</t>
    </rPh>
    <rPh sb="17" eb="19">
      <t>ナイヨウ</t>
    </rPh>
    <rPh sb="20" eb="22">
      <t>テンキ</t>
    </rPh>
    <rPh sb="28" eb="30">
      <t>ヒツヨウ</t>
    </rPh>
    <rPh sb="31" eb="32">
      <t>オウ</t>
    </rPh>
    <rPh sb="34" eb="36">
      <t>シュウセイ</t>
    </rPh>
    <phoneticPr fontId="3"/>
  </si>
  <si>
    <t>事業所の地球温暖化対策計画・実施状況報告（Ａ、Ｂテナント等事業所用）　</t>
    <rPh sb="28" eb="29">
      <t>トウ</t>
    </rPh>
    <rPh sb="29" eb="32">
      <t>ジギョウショ</t>
    </rPh>
    <rPh sb="32" eb="33">
      <t>ヨウ</t>
    </rPh>
    <phoneticPr fontId="3"/>
  </si>
  <si>
    <t>年度</t>
  </si>
  <si>
    <t>事業所の地球温暖化対策計画・実施状況報告</t>
    <rPh sb="0" eb="3">
      <t>ジギョウショ</t>
    </rPh>
    <rPh sb="4" eb="6">
      <t>チキュウ</t>
    </rPh>
    <rPh sb="6" eb="9">
      <t>オンダンカ</t>
    </rPh>
    <rPh sb="9" eb="11">
      <t>タイサク</t>
    </rPh>
    <rPh sb="11" eb="13">
      <t>ケイカク</t>
    </rPh>
    <rPh sb="14" eb="16">
      <t>ジッシ</t>
    </rPh>
    <rPh sb="16" eb="18">
      <t>ジョウキョウ</t>
    </rPh>
    <rPh sb="18" eb="20">
      <t>ホウコク</t>
    </rPh>
    <phoneticPr fontId="3"/>
  </si>
  <si>
    <t>１　事業所の概要</t>
    <rPh sb="2" eb="5">
      <t>ジギョウショ</t>
    </rPh>
    <rPh sb="6" eb="8">
      <t>ガイヨウ</t>
    </rPh>
    <phoneticPr fontId="3"/>
  </si>
  <si>
    <t>事業所種別</t>
  </si>
  <si>
    <t>（２）事業所及び事業内容</t>
    <rPh sb="3" eb="6">
      <t>ジギョウショ</t>
    </rPh>
    <rPh sb="6" eb="7">
      <t>オヨ</t>
    </rPh>
    <rPh sb="8" eb="10">
      <t>ジギョウ</t>
    </rPh>
    <rPh sb="10" eb="12">
      <t>ナイヨウ</t>
    </rPh>
    <phoneticPr fontId="3"/>
  </si>
  <si>
    <t>市区町村</t>
    <rPh sb="0" eb="4">
      <t>シクチョウソン</t>
    </rPh>
    <phoneticPr fontId="3"/>
  </si>
  <si>
    <t>字・地番</t>
    <rPh sb="0" eb="1">
      <t>アザ</t>
    </rPh>
    <rPh sb="2" eb="4">
      <t>チバン</t>
    </rPh>
    <phoneticPr fontId="3"/>
  </si>
  <si>
    <t>産業分類名（中分類）</t>
    <rPh sb="0" eb="2">
      <t>サンギョウ</t>
    </rPh>
    <rPh sb="2" eb="4">
      <t>ブンルイ</t>
    </rPh>
    <rPh sb="4" eb="5">
      <t>メイ</t>
    </rPh>
    <rPh sb="6" eb="9">
      <t>チュウブンルイ</t>
    </rPh>
    <phoneticPr fontId="3"/>
  </si>
  <si>
    <t>分類番号（中分類）</t>
    <rPh sb="0" eb="2">
      <t>ブンルイ</t>
    </rPh>
    <rPh sb="2" eb="4">
      <t>バンゴウ</t>
    </rPh>
    <rPh sb="5" eb="8">
      <t>チュウブンルイ</t>
    </rPh>
    <phoneticPr fontId="3"/>
  </si>
  <si>
    <t>事業活動の概要</t>
    <rPh sb="0" eb="2">
      <t>ジギョウ</t>
    </rPh>
    <rPh sb="2" eb="4">
      <t>カツドウ</t>
    </rPh>
    <rPh sb="5" eb="7">
      <t>ガイヨウ</t>
    </rPh>
    <phoneticPr fontId="3"/>
  </si>
  <si>
    <t>２　事業所の温室効果ガス排出量の削減目標</t>
    <rPh sb="2" eb="5">
      <t>ジギョウショ</t>
    </rPh>
    <rPh sb="6" eb="8">
      <t>オンシツ</t>
    </rPh>
    <rPh sb="8" eb="10">
      <t>コウカ</t>
    </rPh>
    <rPh sb="12" eb="15">
      <t>ハイシュツリョウ</t>
    </rPh>
    <rPh sb="16" eb="18">
      <t>サクゲン</t>
    </rPh>
    <rPh sb="18" eb="20">
      <t>モクヒョウ</t>
    </rPh>
    <phoneticPr fontId="3"/>
  </si>
  <si>
    <t>計画期間</t>
    <rPh sb="0" eb="2">
      <t>ケイカク</t>
    </rPh>
    <rPh sb="2" eb="4">
      <t>キカン</t>
    </rPh>
    <phoneticPr fontId="3"/>
  </si>
  <si>
    <t>～</t>
    <phoneticPr fontId="3"/>
  </si>
  <si>
    <t>削減目標</t>
  </si>
  <si>
    <t>t-CO2</t>
    <phoneticPr fontId="3"/>
  </si>
  <si>
    <t>その他ガス</t>
    <phoneticPr fontId="3"/>
  </si>
  <si>
    <t>～</t>
  </si>
  <si>
    <t>番号</t>
    <rPh sb="0" eb="2">
      <t>バンゴウ</t>
    </rPh>
    <phoneticPr fontId="3"/>
  </si>
  <si>
    <t>事業所名</t>
    <rPh sb="0" eb="3">
      <t>ジギョウショ</t>
    </rPh>
    <rPh sb="3" eb="4">
      <t>メイ</t>
    </rPh>
    <phoneticPr fontId="3"/>
  </si>
  <si>
    <t>３　事業所の温室効果ガス排出量</t>
    <rPh sb="2" eb="5">
      <t>ジギョウショ</t>
    </rPh>
    <rPh sb="6" eb="8">
      <t>オンシツ</t>
    </rPh>
    <rPh sb="8" eb="10">
      <t>コウカ</t>
    </rPh>
    <rPh sb="12" eb="15">
      <t>ハイシュツリョウ</t>
    </rPh>
    <phoneticPr fontId="3"/>
  </si>
  <si>
    <t>基準</t>
    <rPh sb="0" eb="2">
      <t>キジュン</t>
    </rPh>
    <phoneticPr fontId="3"/>
  </si>
  <si>
    <t>メタン</t>
  </si>
  <si>
    <t>一酸化二窒素</t>
    <rPh sb="0" eb="3">
      <t>イッサンカ</t>
    </rPh>
    <rPh sb="3" eb="6">
      <t>ニチッソ</t>
    </rPh>
    <phoneticPr fontId="3"/>
  </si>
  <si>
    <t>ハイドロフルオロカーボン</t>
  </si>
  <si>
    <t>パーフルオロカーボン</t>
  </si>
  <si>
    <t>三ふっ化窒素</t>
    <rPh sb="0" eb="1">
      <t>サン</t>
    </rPh>
    <rPh sb="3" eb="4">
      <t>カ</t>
    </rPh>
    <rPh sb="4" eb="6">
      <t>チッソ</t>
    </rPh>
    <phoneticPr fontId="3"/>
  </si>
  <si>
    <t>基準となる原単位に対する削減率（％）</t>
    <rPh sb="0" eb="2">
      <t>キジュン</t>
    </rPh>
    <rPh sb="5" eb="8">
      <t>ゲンタンイ</t>
    </rPh>
    <rPh sb="9" eb="10">
      <t>タイ</t>
    </rPh>
    <rPh sb="12" eb="14">
      <t>サクゲン</t>
    </rPh>
    <rPh sb="14" eb="15">
      <t>リツ</t>
    </rPh>
    <phoneticPr fontId="3"/>
  </si>
  <si>
    <t>活動規模の指標</t>
    <rPh sb="0" eb="2">
      <t>カツドウ</t>
    </rPh>
    <rPh sb="2" eb="4">
      <t>キボ</t>
    </rPh>
    <rPh sb="5" eb="7">
      <t>シヒョウ</t>
    </rPh>
    <phoneticPr fontId="3"/>
  </si>
  <si>
    <t>単位</t>
    <rPh sb="0" eb="2">
      <t>タンイ</t>
    </rPh>
    <phoneticPr fontId="3"/>
  </si>
  <si>
    <t>事業所の地球温暖化対策計画・実施状況報告（B,C事業所用）　</t>
    <rPh sb="24" eb="27">
      <t>ジギョウショ</t>
    </rPh>
    <rPh sb="27" eb="28">
      <t>ヨウ</t>
    </rPh>
    <phoneticPr fontId="3"/>
  </si>
  <si>
    <t>４　温室効果ガスの排出の抑制等に関する措置の計画及び実施状況</t>
    <phoneticPr fontId="3"/>
  </si>
  <si>
    <t>Ｎｏ</t>
    <phoneticPr fontId="3"/>
  </si>
  <si>
    <t>対策の区分</t>
    <rPh sb="0" eb="2">
      <t>タイサク</t>
    </rPh>
    <rPh sb="3" eb="5">
      <t>クブン</t>
    </rPh>
    <phoneticPr fontId="3"/>
  </si>
  <si>
    <t>実施予定年度</t>
    <rPh sb="0" eb="2">
      <t>ジッシ</t>
    </rPh>
    <rPh sb="2" eb="4">
      <t>ヨテイ</t>
    </rPh>
    <rPh sb="4" eb="6">
      <t>ネンド</t>
    </rPh>
    <phoneticPr fontId="3"/>
  </si>
  <si>
    <t>実施
した
年度</t>
    <rPh sb="0" eb="2">
      <t>ジッシ</t>
    </rPh>
    <rPh sb="6" eb="8">
      <t>ネンド</t>
    </rPh>
    <phoneticPr fontId="3"/>
  </si>
  <si>
    <t>区分
番号</t>
    <rPh sb="0" eb="2">
      <t>クブン</t>
    </rPh>
    <rPh sb="3" eb="5">
      <t>バンゴウ</t>
    </rPh>
    <phoneticPr fontId="3"/>
  </si>
  <si>
    <t>区分名称</t>
    <rPh sb="0" eb="2">
      <t>クブン</t>
    </rPh>
    <rPh sb="2" eb="4">
      <t>メイショウ</t>
    </rPh>
    <phoneticPr fontId="3"/>
  </si>
  <si>
    <t>大区分</t>
    <rPh sb="0" eb="3">
      <t>ダイクブン</t>
    </rPh>
    <phoneticPr fontId="3"/>
  </si>
  <si>
    <t>中区分</t>
    <rPh sb="0" eb="1">
      <t>チュウ</t>
    </rPh>
    <rPh sb="1" eb="3">
      <t>クブン</t>
    </rPh>
    <phoneticPr fontId="3"/>
  </si>
  <si>
    <t>５　事業者として実施した対策の内容及び対策実施状況に関する自己評価</t>
    <rPh sb="2" eb="5">
      <t>ジギョウシャ</t>
    </rPh>
    <rPh sb="8" eb="10">
      <t>ジッシ</t>
    </rPh>
    <rPh sb="12" eb="14">
      <t>タイサク</t>
    </rPh>
    <rPh sb="15" eb="17">
      <t>ナイヨウ</t>
    </rPh>
    <rPh sb="17" eb="18">
      <t>オヨ</t>
    </rPh>
    <rPh sb="19" eb="21">
      <t>タイサク</t>
    </rPh>
    <rPh sb="21" eb="23">
      <t>ジッシ</t>
    </rPh>
    <rPh sb="23" eb="25">
      <t>ジョウキョウ</t>
    </rPh>
    <rPh sb="26" eb="27">
      <t>カン</t>
    </rPh>
    <rPh sb="29" eb="31">
      <t>ジコ</t>
    </rPh>
    <rPh sb="31" eb="33">
      <t>ヒョウカ</t>
    </rPh>
    <phoneticPr fontId="3"/>
  </si>
  <si>
    <t>（※希望者のみ記載）</t>
    <phoneticPr fontId="3"/>
  </si>
  <si>
    <t>自由記述欄</t>
    <rPh sb="0" eb="2">
      <t>ジユウ</t>
    </rPh>
    <rPh sb="2" eb="4">
      <t>キジュツ</t>
    </rPh>
    <rPh sb="4" eb="5">
      <t>ラン</t>
    </rPh>
    <phoneticPr fontId="3"/>
  </si>
  <si>
    <t>事業所所在地</t>
    <rPh sb="0" eb="3">
      <t>ジギョウショ</t>
    </rPh>
    <rPh sb="3" eb="6">
      <t>ショザイチ</t>
    </rPh>
    <phoneticPr fontId="3"/>
  </si>
  <si>
    <t>排出可能上限量
（計画期間合計）</t>
    <rPh sb="0" eb="2">
      <t>ハイシュツ</t>
    </rPh>
    <rPh sb="2" eb="4">
      <t>カノウ</t>
    </rPh>
    <rPh sb="4" eb="6">
      <t>ジョウゲン</t>
    </rPh>
    <rPh sb="6" eb="7">
      <t>リョウ</t>
    </rPh>
    <rPh sb="9" eb="11">
      <t>ケイカク</t>
    </rPh>
    <rPh sb="11" eb="13">
      <t>キカン</t>
    </rPh>
    <rPh sb="13" eb="15">
      <t>ゴウケイ</t>
    </rPh>
    <phoneticPr fontId="3"/>
  </si>
  <si>
    <t>削減目標量
（計画期間合計）</t>
    <rPh sb="0" eb="2">
      <t>サクゲン</t>
    </rPh>
    <rPh sb="2" eb="5">
      <t>モクヒョウリョウ</t>
    </rPh>
    <rPh sb="7" eb="9">
      <t>ケイカク</t>
    </rPh>
    <rPh sb="9" eb="11">
      <t>キカン</t>
    </rPh>
    <rPh sb="11" eb="13">
      <t>ゴウケイ</t>
    </rPh>
    <phoneticPr fontId="3"/>
  </si>
  <si>
    <t>事業所区分</t>
    <rPh sb="0" eb="3">
      <t>ジギョウショ</t>
    </rPh>
    <rPh sb="3" eb="5">
      <t>クブン</t>
    </rPh>
    <phoneticPr fontId="3"/>
  </si>
  <si>
    <t>３－1　事業所の温室効果ガス排出量</t>
    <rPh sb="4" eb="7">
      <t>ジギョウショ</t>
    </rPh>
    <rPh sb="8" eb="10">
      <t>オンシツ</t>
    </rPh>
    <rPh sb="10" eb="12">
      <t>コウカ</t>
    </rPh>
    <rPh sb="14" eb="17">
      <t>ハイシュツリョウ</t>
    </rPh>
    <phoneticPr fontId="3"/>
  </si>
  <si>
    <t>その他ガス</t>
  </si>
  <si>
    <t>－</t>
    <phoneticPr fontId="3"/>
  </si>
  <si>
    <t>建物の床面積の増減</t>
    <rPh sb="0" eb="2">
      <t>タテモノ</t>
    </rPh>
    <rPh sb="3" eb="6">
      <t>ユカメンセキ</t>
    </rPh>
    <rPh sb="7" eb="9">
      <t>ゾウゲン</t>
    </rPh>
    <phoneticPr fontId="3"/>
  </si>
  <si>
    <t>建物の用途変更</t>
    <rPh sb="0" eb="2">
      <t>タテモノ</t>
    </rPh>
    <rPh sb="3" eb="5">
      <t>ヨウト</t>
    </rPh>
    <rPh sb="5" eb="7">
      <t>ヘンコウ</t>
    </rPh>
    <phoneticPr fontId="3"/>
  </si>
  <si>
    <t>設備の増減</t>
    <rPh sb="0" eb="2">
      <t>セツビ</t>
    </rPh>
    <rPh sb="3" eb="5">
      <t>ゾウゲン</t>
    </rPh>
    <phoneticPr fontId="3"/>
  </si>
  <si>
    <t>３－２　温室効果ガス削減目標に係る状況</t>
    <rPh sb="4" eb="6">
      <t>オンシツ</t>
    </rPh>
    <rPh sb="6" eb="8">
      <t>コウカ</t>
    </rPh>
    <rPh sb="10" eb="12">
      <t>サクゲン</t>
    </rPh>
    <rPh sb="12" eb="14">
      <t>モクヒョウ</t>
    </rPh>
    <rPh sb="15" eb="16">
      <t>カカ</t>
    </rPh>
    <rPh sb="17" eb="19">
      <t>ジョウキョウ</t>
    </rPh>
    <phoneticPr fontId="3"/>
  </si>
  <si>
    <t>（１）　基準排出量</t>
    <rPh sb="4" eb="6">
      <t>キジュン</t>
    </rPh>
    <rPh sb="6" eb="9">
      <t>ハイシュツリョウ</t>
    </rPh>
    <phoneticPr fontId="3"/>
  </si>
  <si>
    <t>基準排出量</t>
    <rPh sb="0" eb="2">
      <t>キジュン</t>
    </rPh>
    <rPh sb="2" eb="5">
      <t>ハイシュツリョウ</t>
    </rPh>
    <phoneticPr fontId="3"/>
  </si>
  <si>
    <t>基準排出量の検証</t>
    <rPh sb="0" eb="2">
      <t>キジュン</t>
    </rPh>
    <rPh sb="2" eb="5">
      <t>ハイシュツリョウ</t>
    </rPh>
    <rPh sb="6" eb="8">
      <t>ケンショウ</t>
    </rPh>
    <phoneticPr fontId="3"/>
  </si>
  <si>
    <t>（２）　基準排出量の変更</t>
    <rPh sb="4" eb="6">
      <t>キジュン</t>
    </rPh>
    <rPh sb="6" eb="9">
      <t>ハイシュツリョウ</t>
    </rPh>
    <rPh sb="10" eb="12">
      <t>ヘンコウ</t>
    </rPh>
    <phoneticPr fontId="3"/>
  </si>
  <si>
    <t>変更年度</t>
    <rPh sb="0" eb="2">
      <t>ヘンコウ</t>
    </rPh>
    <rPh sb="2" eb="4">
      <t>ネンド</t>
    </rPh>
    <phoneticPr fontId="3"/>
  </si>
  <si>
    <t>（３）目標削減率</t>
    <rPh sb="3" eb="5">
      <t>モクヒョウ</t>
    </rPh>
    <rPh sb="5" eb="7">
      <t>サクゲン</t>
    </rPh>
    <rPh sb="7" eb="8">
      <t>リツ</t>
    </rPh>
    <phoneticPr fontId="3"/>
  </si>
  <si>
    <t>目標削減率の区分</t>
    <rPh sb="0" eb="2">
      <t>モクヒョウ</t>
    </rPh>
    <rPh sb="2" eb="5">
      <t>サクゲンリツ</t>
    </rPh>
    <rPh sb="6" eb="8">
      <t>クブン</t>
    </rPh>
    <phoneticPr fontId="3"/>
  </si>
  <si>
    <t>（４）削減計画期間</t>
    <rPh sb="3" eb="5">
      <t>サクゲン</t>
    </rPh>
    <rPh sb="5" eb="7">
      <t>ケイカク</t>
    </rPh>
    <rPh sb="7" eb="9">
      <t>キカン</t>
    </rPh>
    <phoneticPr fontId="3"/>
  </si>
  <si>
    <t>年度から</t>
  </si>
  <si>
    <t>年度まで</t>
  </si>
  <si>
    <t>（５）年度ごとの状況</t>
    <rPh sb="3" eb="5">
      <t>ネンド</t>
    </rPh>
    <rPh sb="8" eb="10">
      <t>ジョウキョウ</t>
    </rPh>
    <phoneticPr fontId="3"/>
  </si>
  <si>
    <t>削減期間
合計</t>
    <rPh sb="0" eb="2">
      <t>サクゲン</t>
    </rPh>
    <rPh sb="2" eb="4">
      <t>キカン</t>
    </rPh>
    <rPh sb="5" eb="7">
      <t>ゴウケイ</t>
    </rPh>
    <phoneticPr fontId="3"/>
  </si>
  <si>
    <t>基準排出量等</t>
    <rPh sb="0" eb="2">
      <t>キジュン</t>
    </rPh>
    <rPh sb="2" eb="5">
      <t>ハイシュツリョウ</t>
    </rPh>
    <rPh sb="5" eb="6">
      <t>トウ</t>
    </rPh>
    <phoneticPr fontId="3"/>
  </si>
  <si>
    <t>基準排出量(A)</t>
  </si>
  <si>
    <t>目標削減率の
緩和措置</t>
    <rPh sb="0" eb="2">
      <t>モクヒョウ</t>
    </rPh>
    <rPh sb="2" eb="4">
      <t>サクゲン</t>
    </rPh>
    <rPh sb="4" eb="5">
      <t>リツ</t>
    </rPh>
    <rPh sb="7" eb="9">
      <t>カンワ</t>
    </rPh>
    <rPh sb="9" eb="11">
      <t>ソチ</t>
    </rPh>
    <phoneticPr fontId="3"/>
  </si>
  <si>
    <t>トップレベル認定</t>
    <rPh sb="6" eb="8">
      <t>ニンテイ</t>
    </rPh>
    <phoneticPr fontId="3"/>
  </si>
  <si>
    <t>目標削減率(B)</t>
    <rPh sb="0" eb="2">
      <t>モクヒョウ</t>
    </rPh>
    <phoneticPr fontId="3"/>
  </si>
  <si>
    <t>排出上限量
（C＝∑A-D）</t>
  </si>
  <si>
    <t>排出削減目標量
(D＝∑(A×B))</t>
    <rPh sb="0" eb="2">
      <t>ハイシュツ</t>
    </rPh>
    <rPh sb="4" eb="6">
      <t>モクヒョウ</t>
    </rPh>
    <phoneticPr fontId="3"/>
  </si>
  <si>
    <t>排出削減量
（G＝A - E）</t>
    <phoneticPr fontId="3"/>
  </si>
  <si>
    <t>各年度の排出量の検証</t>
    <rPh sb="0" eb="1">
      <t>カク</t>
    </rPh>
    <rPh sb="1" eb="3">
      <t>ネンド</t>
    </rPh>
    <rPh sb="4" eb="6">
      <t>ハイシュツ</t>
    </rPh>
    <rPh sb="6" eb="7">
      <t>リョウ</t>
    </rPh>
    <rPh sb="8" eb="10">
      <t>ケンショウ</t>
    </rPh>
    <phoneticPr fontId="3"/>
  </si>
  <si>
    <t>実施した年度</t>
    <rPh sb="0" eb="2">
      <t>ジッシ</t>
    </rPh>
    <rPh sb="4" eb="6">
      <t>ネンド</t>
    </rPh>
    <phoneticPr fontId="3"/>
  </si>
  <si>
    <t>Pldn1</t>
    <phoneticPr fontId="2"/>
  </si>
  <si>
    <t>pldn2</t>
    <phoneticPr fontId="2"/>
  </si>
  <si>
    <t>pldn3</t>
    <phoneticPr fontId="2"/>
  </si>
  <si>
    <t>pldn4</t>
    <phoneticPr fontId="2"/>
  </si>
  <si>
    <t>pldn5</t>
    <phoneticPr fontId="2"/>
  </si>
  <si>
    <t>pldn6</t>
    <phoneticPr fontId="2"/>
  </si>
  <si>
    <t>pldn7</t>
    <phoneticPr fontId="2"/>
  </si>
  <si>
    <t>pldn8</t>
    <phoneticPr fontId="2"/>
  </si>
  <si>
    <t>Strings</t>
    <phoneticPr fontId="2"/>
  </si>
  <si>
    <t>pldn9</t>
    <phoneticPr fontId="2"/>
  </si>
  <si>
    <t>pldn10</t>
    <phoneticPr fontId="2"/>
  </si>
  <si>
    <t>pldn11</t>
    <phoneticPr fontId="2"/>
  </si>
  <si>
    <t>pldn12</t>
    <phoneticPr fontId="2"/>
  </si>
  <si>
    <t>pldn13</t>
    <phoneticPr fontId="2"/>
  </si>
  <si>
    <t>pldn14</t>
    <phoneticPr fontId="2"/>
  </si>
  <si>
    <t>pldn15</t>
    <phoneticPr fontId="2"/>
  </si>
  <si>
    <t>pldn16</t>
    <phoneticPr fontId="2"/>
  </si>
  <si>
    <t>pldn17</t>
    <phoneticPr fontId="2"/>
  </si>
  <si>
    <t>pldn18</t>
    <phoneticPr fontId="2"/>
  </si>
  <si>
    <t>pldn19</t>
    <phoneticPr fontId="2"/>
  </si>
  <si>
    <t>作　成</t>
    <phoneticPr fontId="2"/>
  </si>
  <si>
    <t>（義　務）</t>
    <phoneticPr fontId="2"/>
  </si>
  <si>
    <t>01 農業</t>
  </si>
  <si>
    <t>Ⅰ類</t>
    <rPh sb="0" eb="2">
      <t>イチルイ</t>
    </rPh>
    <phoneticPr fontId="2"/>
  </si>
  <si>
    <t>企業</t>
    <rPh sb="0" eb="2">
      <t>キギョウ</t>
    </rPh>
    <phoneticPr fontId="2"/>
  </si>
  <si>
    <t>○</t>
    <phoneticPr fontId="2"/>
  </si>
  <si>
    <t>する</t>
    <phoneticPr fontId="2"/>
  </si>
  <si>
    <t>A</t>
    <phoneticPr fontId="2"/>
  </si>
  <si>
    <t>B</t>
    <phoneticPr fontId="2"/>
  </si>
  <si>
    <t xml:space="preserve">一般管理事項 </t>
    <phoneticPr fontId="3"/>
  </si>
  <si>
    <t xml:space="preserve">11_推進体制の整備 </t>
  </si>
  <si>
    <t>有</t>
    <rPh sb="0" eb="1">
      <t>ア</t>
    </rPh>
    <phoneticPr fontId="2"/>
  </si>
  <si>
    <t>実施済</t>
    <rPh sb="0" eb="2">
      <t>ジッシ</t>
    </rPh>
    <rPh sb="2" eb="3">
      <t>ズ</t>
    </rPh>
    <phoneticPr fontId="2"/>
  </si>
  <si>
    <t>第１区分－（１）</t>
  </si>
  <si>
    <t>中小企業等</t>
  </si>
  <si>
    <t>トップレベル</t>
  </si>
  <si>
    <t>変　更</t>
    <rPh sb="0" eb="1">
      <t>ヘン</t>
    </rPh>
    <rPh sb="2" eb="3">
      <t>サラ</t>
    </rPh>
    <phoneticPr fontId="2"/>
  </si>
  <si>
    <t>（任　意）</t>
    <rPh sb="1" eb="2">
      <t>ニン</t>
    </rPh>
    <rPh sb="3" eb="4">
      <t>イ</t>
    </rPh>
    <phoneticPr fontId="2"/>
  </si>
  <si>
    <t>02 林業</t>
  </si>
  <si>
    <t>Ⅱ類</t>
    <rPh sb="0" eb="2">
      <t>ニルイ</t>
    </rPh>
    <phoneticPr fontId="2"/>
  </si>
  <si>
    <t>その他</t>
    <rPh sb="2" eb="3">
      <t>タ</t>
    </rPh>
    <phoneticPr fontId="2"/>
  </si>
  <si>
    <t>しない</t>
    <phoneticPr fontId="2"/>
  </si>
  <si>
    <t>Bテナント等</t>
    <rPh sb="5" eb="6">
      <t>トウ</t>
    </rPh>
    <phoneticPr fontId="2"/>
  </si>
  <si>
    <t>C</t>
    <phoneticPr fontId="2"/>
  </si>
  <si>
    <t xml:space="preserve">11_主要設備等の保全管理 </t>
  </si>
  <si>
    <t>無</t>
    <rPh sb="0" eb="1">
      <t>ナ</t>
    </rPh>
    <phoneticPr fontId="2"/>
  </si>
  <si>
    <t>未実施</t>
    <rPh sb="0" eb="3">
      <t>ミジッシ</t>
    </rPh>
    <phoneticPr fontId="2"/>
  </si>
  <si>
    <t>第１区分－（２）</t>
  </si>
  <si>
    <t>医療施設</t>
  </si>
  <si>
    <t>準トップレベル</t>
  </si>
  <si>
    <t>03 漁業</t>
  </si>
  <si>
    <t>Ⅲ類</t>
    <rPh sb="0" eb="2">
      <t>サンルイ</t>
    </rPh>
    <phoneticPr fontId="2"/>
  </si>
  <si>
    <t xml:space="preserve">11_計測及び記録の管理 </t>
    <rPh sb="5" eb="6">
      <t>オヨ</t>
    </rPh>
    <phoneticPr fontId="3"/>
  </si>
  <si>
    <t>第２区分</t>
  </si>
  <si>
    <t>04 水産養殖業</t>
  </si>
  <si>
    <t>Ⅳ類</t>
    <rPh sb="0" eb="2">
      <t>ヨンルイ</t>
    </rPh>
    <phoneticPr fontId="2"/>
  </si>
  <si>
    <t xml:space="preserve">11_エネルギー使用量の管理 </t>
  </si>
  <si>
    <t>05 鉱業、採石業、砂利採取業</t>
  </si>
  <si>
    <t xml:space="preserve">熱源設備・熱搬送設備 </t>
  </si>
  <si>
    <t xml:space="preserve">12_燃焼設備の管理 </t>
  </si>
  <si>
    <t>06 総合工事業</t>
  </si>
  <si>
    <t xml:space="preserve">12_冷凍機の効率管理 </t>
  </si>
  <si>
    <t>07 職別工事業（設備工事業を除く）</t>
  </si>
  <si>
    <t xml:space="preserve">12_運転管理及び効率管理 </t>
  </si>
  <si>
    <t>08 設備工事業</t>
  </si>
  <si>
    <t xml:space="preserve">12_補機の運転管理 </t>
  </si>
  <si>
    <t>09 食料品製造業</t>
  </si>
  <si>
    <t xml:space="preserve">12_熱搬送設備の運転管理 </t>
  </si>
  <si>
    <t>10 飲料・たばこ・飼料製造業</t>
  </si>
  <si>
    <t xml:space="preserve">12_廃熱回収の管理 </t>
  </si>
  <si>
    <t>11 繊維工業</t>
  </si>
  <si>
    <t xml:space="preserve">12_蒸気漏えい及び保温の管理 </t>
    <phoneticPr fontId="3"/>
  </si>
  <si>
    <t>12 木材・木製品製造業（家具を除く）</t>
  </si>
  <si>
    <t xml:space="preserve">12_蓄熱槽の管理 </t>
    <rPh sb="4" eb="5">
      <t>ネツ</t>
    </rPh>
    <phoneticPr fontId="3"/>
  </si>
  <si>
    <t>13 家具・装備品製造業</t>
  </si>
  <si>
    <t xml:space="preserve">空気調和設備・換気設備 </t>
  </si>
  <si>
    <t>13_空気調和の運転管理</t>
    <rPh sb="8" eb="10">
      <t>ウンテン</t>
    </rPh>
    <phoneticPr fontId="3"/>
  </si>
  <si>
    <t>14 パルプ・紙・紙加工品製造業</t>
  </si>
  <si>
    <t xml:space="preserve">13_空気調和設備の効率管理 </t>
  </si>
  <si>
    <t>15 印刷・同関連業</t>
  </si>
  <si>
    <t xml:space="preserve">13_換気設備の運転管理 </t>
  </si>
  <si>
    <t>16 化学工業</t>
  </si>
  <si>
    <t xml:space="preserve">14_給湯設備の管理 </t>
  </si>
  <si>
    <t>17 石油製品・石炭製品製造業</t>
  </si>
  <si>
    <t xml:space="preserve">14_給排水設備の管理 </t>
  </si>
  <si>
    <t>18 プラスチック製品製造業（別掲を除く）</t>
  </si>
  <si>
    <t xml:space="preserve">14_冷凍冷蔵設備及びちゅう房設備の管理 </t>
  </si>
  <si>
    <t>19 ゴム製品製造業</t>
  </si>
  <si>
    <t xml:space="preserve">受変電設備、照明設備、 電気設備 </t>
  </si>
  <si>
    <t xml:space="preserve">15_受変電設備の管理 </t>
  </si>
  <si>
    <t>20 なめし革・同製品・毛皮製造業</t>
  </si>
  <si>
    <t xml:space="preserve">15_照明設備の運用管理 </t>
  </si>
  <si>
    <t>21 窯業・土石製品製造業</t>
  </si>
  <si>
    <t xml:space="preserve">15_事務用機器等の管理 </t>
  </si>
  <si>
    <t>22 鉄鋼業</t>
  </si>
  <si>
    <t xml:space="preserve">昇降機、建物 </t>
  </si>
  <si>
    <t xml:space="preserve">16_昇降機の運転管理 </t>
  </si>
  <si>
    <t>23 非鉄金属製造業</t>
  </si>
  <si>
    <t xml:space="preserve">16_建物の省エネルギー </t>
  </si>
  <si>
    <t>24 金属製品製造業</t>
  </si>
  <si>
    <t xml:space="preserve">負荷平準化 </t>
  </si>
  <si>
    <t xml:space="preserve">17_負荷平準化対策 </t>
  </si>
  <si>
    <t>25 はん用機械器具製造業</t>
  </si>
  <si>
    <t xml:space="preserve">17_コージェネレーション </t>
  </si>
  <si>
    <t>26 生産用機械器具製造業</t>
  </si>
  <si>
    <t xml:space="preserve">17_新エネルギー </t>
  </si>
  <si>
    <t>27 業務用機械器具製造業</t>
  </si>
  <si>
    <t xml:space="preserve">その他 </t>
  </si>
  <si>
    <t xml:space="preserve">18_排出量取引 </t>
  </si>
  <si>
    <t>28 電子部品・デバイス・電子回路製造業</t>
  </si>
  <si>
    <t xml:space="preserve">18_その他 </t>
  </si>
  <si>
    <t>29 電気機械器具製造業</t>
  </si>
  <si>
    <t>一般管理事項</t>
  </si>
  <si>
    <t xml:space="preserve">31_推進体制の整備 </t>
  </si>
  <si>
    <t>30 情報通信機械器具製造業</t>
  </si>
  <si>
    <t xml:space="preserve">31_主要設備等の保全管理 </t>
  </si>
  <si>
    <t>31 輸送用機械器具製造業</t>
  </si>
  <si>
    <t xml:space="preserve">31_計測及び記録の管理 </t>
  </si>
  <si>
    <t>32 その他の製造業</t>
  </si>
  <si>
    <t xml:space="preserve">31_エネルギー使用量の管理 </t>
  </si>
  <si>
    <t>33 電気業</t>
  </si>
  <si>
    <t xml:space="preserve">31_生産工程のエネルギー管理 </t>
  </si>
  <si>
    <t>34 ガス業</t>
  </si>
  <si>
    <t>ボイラー、工業炉、蒸気系統、</t>
  </si>
  <si>
    <t xml:space="preserve">32_燃料の燃焼の合理化に関する措置 </t>
  </si>
  <si>
    <t>35 熱供給業</t>
  </si>
  <si>
    <t xml:space="preserve">32_加熱及び冷却並びに伝熱の合理化に関する措置 </t>
  </si>
  <si>
    <t>36 水道業</t>
  </si>
  <si>
    <t xml:space="preserve">32_放射・伝熱等による熱の損失の防止に関する措置 </t>
  </si>
  <si>
    <t>37 通信業</t>
  </si>
  <si>
    <t>熱交換器等</t>
  </si>
  <si>
    <t xml:space="preserve">32_廃熱の回収利用に関する措置 </t>
  </si>
  <si>
    <t>38 放送業</t>
  </si>
  <si>
    <t xml:space="preserve">32_ボイラー・工業炉・蒸気系統・熱交換器等に係るその他の削減対策 </t>
  </si>
  <si>
    <t>39 情報サービス業</t>
  </si>
  <si>
    <t>空気調和設備・換気設備</t>
  </si>
  <si>
    <t xml:space="preserve">33_加熱及び冷却並びに伝熱の合理化に関する措置 </t>
  </si>
  <si>
    <t>40 インターネット付随サービス業</t>
  </si>
  <si>
    <t>発電専用設備、コージェネレーション設備</t>
  </si>
  <si>
    <t xml:space="preserve">34_熱の動力等への変換の合理化に関する措置 </t>
  </si>
  <si>
    <t>41 映像・音声・文字情報制作業</t>
  </si>
  <si>
    <t>受変電設備、配電設備</t>
  </si>
  <si>
    <t xml:space="preserve">35_抵抗等による電気の損失の防止に関する措置 </t>
  </si>
  <si>
    <t>42 鉄道業</t>
  </si>
  <si>
    <t>ポンプ、ファン、ブロワー、 コンプレッサー等</t>
  </si>
  <si>
    <t xml:space="preserve">36_電気の動力・熱等への変換の合理化に関する措置 </t>
  </si>
  <si>
    <t>43 道路旅客運送業</t>
  </si>
  <si>
    <t>電動力応用設備、電気加熱設備等</t>
  </si>
  <si>
    <t xml:space="preserve">37_電気の動力・熱等への変換の合理化に関する措置 </t>
  </si>
  <si>
    <t>44 道路貨物運送業</t>
  </si>
  <si>
    <t>照明設備</t>
  </si>
  <si>
    <t xml:space="preserve">38_電気の動力・熱等への変換の合理化に関する措置 </t>
  </si>
  <si>
    <t>45 水運業</t>
  </si>
  <si>
    <t>昇降機</t>
  </si>
  <si>
    <t xml:space="preserve">39_電気の動力・熱等への変換の合理化に関する措置 </t>
  </si>
  <si>
    <t>46 航空運輸業</t>
  </si>
  <si>
    <t>給湯設備</t>
  </si>
  <si>
    <t xml:space="preserve">40_加熱及び冷却並びに伝熱の合理化に関する措置 </t>
  </si>
  <si>
    <t>47 倉庫業</t>
  </si>
  <si>
    <t>事務用機器</t>
  </si>
  <si>
    <t xml:space="preserve">41_電気の動力・熱等への変換の合理化に関する措置 </t>
  </si>
  <si>
    <t>48 運輸に附帯するサービス業</t>
  </si>
  <si>
    <t>その他</t>
  </si>
  <si>
    <t xml:space="preserve">49_排出量取引 </t>
  </si>
  <si>
    <t>49 郵便業（信書便事業を含む）</t>
  </si>
  <si>
    <t xml:space="preserve">49_その他の削減対策 </t>
  </si>
  <si>
    <t>50 各種商品卸売業</t>
  </si>
  <si>
    <t>51 繊維・衣服等卸売業</t>
  </si>
  <si>
    <t>52 飲食料品卸売業</t>
  </si>
  <si>
    <t>53 建築材料、鉱物・金属材料等卸売業</t>
  </si>
  <si>
    <t>54 機械器具卸売業</t>
  </si>
  <si>
    <t>55 その他の卸売業</t>
  </si>
  <si>
    <t>56 各種商品小売業</t>
  </si>
  <si>
    <t>57 織物・衣服・身の回り品小売業</t>
  </si>
  <si>
    <t>58 飲食料品小売業</t>
  </si>
  <si>
    <t>59 機械器具小売業</t>
  </si>
  <si>
    <t>60 その他の小売業</t>
  </si>
  <si>
    <t>61 無店舗小売業</t>
  </si>
  <si>
    <t>62 銀行業</t>
  </si>
  <si>
    <t>63 協同組織金融業</t>
  </si>
  <si>
    <t>64 貸金業、クレジットカード業等非預金信用機関</t>
  </si>
  <si>
    <t>65 金融商品取引業、商品先物取引業</t>
  </si>
  <si>
    <t>66 補助的金融業等</t>
  </si>
  <si>
    <t>67 保険業（保険媒介代理業、保険サービス業を含む）</t>
  </si>
  <si>
    <t>68 不動産取引業</t>
  </si>
  <si>
    <t>69 不動産賃貸業・管理業（テナントビルを含む）</t>
  </si>
  <si>
    <t>70 物品賃貸業</t>
  </si>
  <si>
    <t>71 学術・開発研究機関</t>
  </si>
  <si>
    <t>72 専門サービス業（他に分類されないもの）</t>
  </si>
  <si>
    <t>73 広告業</t>
  </si>
  <si>
    <t>74 技術サービス業（他に分類されないもの）</t>
  </si>
  <si>
    <t>75 宿泊業</t>
  </si>
  <si>
    <t>76 飲食店</t>
  </si>
  <si>
    <t>77 持ち帰り・配達飲食サービス業</t>
  </si>
  <si>
    <t>78 洗濯・理容・美容・浴場業</t>
  </si>
  <si>
    <t>79 その他の生活関連サービス業</t>
  </si>
  <si>
    <t>80 娯楽業</t>
  </si>
  <si>
    <t>81 学校教育</t>
  </si>
  <si>
    <t>82 その他の教育、学習支援業</t>
  </si>
  <si>
    <t>83 医療業</t>
  </si>
  <si>
    <t>84 保健衛生</t>
  </si>
  <si>
    <t>85 社会保険・社会福祉・介護事業</t>
  </si>
  <si>
    <t>86 郵便局</t>
  </si>
  <si>
    <t>87 協同組合（他に分類されないもの）</t>
  </si>
  <si>
    <t>88 廃棄物処理業</t>
  </si>
  <si>
    <t>89 自動車整備業</t>
  </si>
  <si>
    <t>90 機械等修理業（別掲を除く）</t>
  </si>
  <si>
    <t>91 職業紹介・労働者派遣業</t>
  </si>
  <si>
    <t>92 その他の事業サービス業</t>
  </si>
  <si>
    <t>93 政治・経済・文化団体</t>
  </si>
  <si>
    <t>94 宗教</t>
  </si>
  <si>
    <t>95 その他のサービス業</t>
  </si>
  <si>
    <t>96 外国公務</t>
  </si>
  <si>
    <t>97 国家公務</t>
  </si>
  <si>
    <t>98 地方公務</t>
  </si>
  <si>
    <t>99 分類不能の産業</t>
  </si>
  <si>
    <t>pldn21</t>
    <phoneticPr fontId="2"/>
  </si>
  <si>
    <t>資本金</t>
    <rPh sb="0" eb="3">
      <t>シホンキン</t>
    </rPh>
    <phoneticPr fontId="2"/>
  </si>
  <si>
    <t>従業員数</t>
    <rPh sb="0" eb="3">
      <t>ジュウギョウイン</t>
    </rPh>
    <rPh sb="3" eb="4">
      <t>スウ</t>
    </rPh>
    <phoneticPr fontId="2"/>
  </si>
  <si>
    <t>前年度</t>
    <rPh sb="0" eb="3">
      <t>ゼンネンド</t>
    </rPh>
    <phoneticPr fontId="2"/>
  </si>
  <si>
    <t>作　成</t>
  </si>
  <si>
    <t>注　　１　作成・変更の別及び提出の根拠となる条項については、○で囲むか、二重線</t>
    <rPh sb="38" eb="39">
      <t>セン</t>
    </rPh>
    <phoneticPr fontId="3"/>
  </si>
  <si>
    <t>　　　　　で消すことにより特定すること。</t>
    <phoneticPr fontId="3"/>
  </si>
  <si>
    <t>　　　２　「業種名」及び「番号」の欄には、日本標準産業分類に掲げる中分類の該当</t>
    <rPh sb="37" eb="39">
      <t>ガイトウ</t>
    </rPh>
    <phoneticPr fontId="3"/>
  </si>
  <si>
    <t xml:space="preserve">        　するものを記載すること。</t>
    <phoneticPr fontId="3"/>
  </si>
  <si>
    <t>注　　１　「業種名」及び「番号」の欄には、日本標準産業分類に掲げる中分類の該当</t>
    <phoneticPr fontId="3"/>
  </si>
  <si>
    <t>　　　　　するものを記載すること。</t>
    <phoneticPr fontId="3"/>
  </si>
  <si>
    <t>　　　　　算出資料を添付すること。</t>
    <phoneticPr fontId="3"/>
  </si>
  <si>
    <t>事業所
番号</t>
    <rPh sb="0" eb="3">
      <t>ジギョウショ</t>
    </rPh>
    <rPh sb="4" eb="6">
      <t>バンゴウ</t>
    </rPh>
    <phoneticPr fontId="3"/>
  </si>
  <si>
    <t>合　　計</t>
    <rPh sb="0" eb="1">
      <t>ゴウ</t>
    </rPh>
    <rPh sb="3" eb="4">
      <t>ケイ</t>
    </rPh>
    <phoneticPr fontId="3"/>
  </si>
  <si>
    <t>温室効果ガスの
合計</t>
    <rPh sb="0" eb="2">
      <t>オンシツ</t>
    </rPh>
    <rPh sb="2" eb="4">
      <t>コウカ</t>
    </rPh>
    <rPh sb="8" eb="10">
      <t>ゴウケイ</t>
    </rPh>
    <phoneticPr fontId="3"/>
  </si>
  <si>
    <t>※事業者全体を管理する者として、複数の地球温暖化対策推進者を選任している場合は、任意に作成した様式により
　提出してください。</t>
    <rPh sb="1" eb="4">
      <t>ジギョウシャ</t>
    </rPh>
    <rPh sb="4" eb="6">
      <t>ゼンタイ</t>
    </rPh>
    <rPh sb="7" eb="9">
      <t>カンリ</t>
    </rPh>
    <rPh sb="11" eb="12">
      <t>モノ</t>
    </rPh>
    <rPh sb="16" eb="18">
      <t>フクスウ</t>
    </rPh>
    <rPh sb="19" eb="24">
      <t>チキュウオンダンカ</t>
    </rPh>
    <rPh sb="24" eb="26">
      <t>タイサク</t>
    </rPh>
    <rPh sb="26" eb="29">
      <t>スイシンシャ</t>
    </rPh>
    <rPh sb="30" eb="32">
      <t>センニン</t>
    </rPh>
    <rPh sb="36" eb="38">
      <t>バアイ</t>
    </rPh>
    <rPh sb="40" eb="42">
      <t>ニンイ</t>
    </rPh>
    <rPh sb="43" eb="45">
      <t>サクセイ</t>
    </rPh>
    <rPh sb="47" eb="49">
      <t>ヨウシキ</t>
    </rPh>
    <rPh sb="54" eb="56">
      <t>テイシュツ</t>
    </rPh>
    <phoneticPr fontId="3"/>
  </si>
  <si>
    <t>（類別の説明）
Ⅰ類　A事業所のみを有する特定事業者
Ⅱ類　B事業所を有する特定事業者(Ⅲ類の事業者を除く)
Ⅲ類　C事業所を有する特定事業者
Ⅳ類　任意事業者</t>
    <rPh sb="4" eb="6">
      <t>セツメイ</t>
    </rPh>
    <rPh sb="9" eb="10">
      <t>ルイ</t>
    </rPh>
    <rPh sb="12" eb="15">
      <t>ジギョウショ</t>
    </rPh>
    <rPh sb="18" eb="19">
      <t>ユウ</t>
    </rPh>
    <rPh sb="21" eb="23">
      <t>トクテイ</t>
    </rPh>
    <rPh sb="28" eb="29">
      <t>ルイ</t>
    </rPh>
    <rPh sb="31" eb="34">
      <t>ジギョウショ</t>
    </rPh>
    <rPh sb="35" eb="36">
      <t>ユウ</t>
    </rPh>
    <rPh sb="38" eb="40">
      <t>トクテイ</t>
    </rPh>
    <rPh sb="40" eb="43">
      <t>ジギョウシャ</t>
    </rPh>
    <rPh sb="44" eb="46">
      <t>サンルイ</t>
    </rPh>
    <rPh sb="47" eb="50">
      <t>ジギョウシャ</t>
    </rPh>
    <rPh sb="51" eb="52">
      <t>ノゾ</t>
    </rPh>
    <rPh sb="56" eb="57">
      <t>ルイ</t>
    </rPh>
    <rPh sb="63" eb="64">
      <t>ユウ</t>
    </rPh>
    <rPh sb="66" eb="68">
      <t>トクテイ</t>
    </rPh>
    <rPh sb="73" eb="74">
      <t>ルイ</t>
    </rPh>
    <rPh sb="75" eb="77">
      <t>ニンイ</t>
    </rPh>
    <rPh sb="77" eb="80">
      <t>ジギョウシャ</t>
    </rPh>
    <phoneticPr fontId="3"/>
  </si>
  <si>
    <t>削減目標</t>
    <phoneticPr fontId="2"/>
  </si>
  <si>
    <t>年 度</t>
    <rPh sb="0" eb="1">
      <t>ネン</t>
    </rPh>
    <rPh sb="2" eb="3">
      <t>ド</t>
    </rPh>
    <phoneticPr fontId="3"/>
  </si>
  <si>
    <t>年 度</t>
    <phoneticPr fontId="2"/>
  </si>
  <si>
    <t>基準となる
排出量</t>
    <rPh sb="0" eb="2">
      <t>キジュン</t>
    </rPh>
    <rPh sb="6" eb="8">
      <t>ハイシュツ</t>
    </rPh>
    <rPh sb="8" eb="9">
      <t>リョウ</t>
    </rPh>
    <phoneticPr fontId="3"/>
  </si>
  <si>
    <t>基準となる
原単位</t>
    <rPh sb="0" eb="2">
      <t>キジュン</t>
    </rPh>
    <rPh sb="6" eb="9">
      <t>ゲンタンイ</t>
    </rPh>
    <phoneticPr fontId="3"/>
  </si>
  <si>
    <t>所 在 地</t>
    <rPh sb="0" eb="1">
      <t>ショ</t>
    </rPh>
    <rPh sb="2" eb="3">
      <t>ザイ</t>
    </rPh>
    <rPh sb="4" eb="5">
      <t>チ</t>
    </rPh>
    <phoneticPr fontId="3"/>
  </si>
  <si>
    <t>計 画 期 間</t>
    <rPh sb="0" eb="1">
      <t>ケイ</t>
    </rPh>
    <rPh sb="2" eb="3">
      <t>ガ</t>
    </rPh>
    <rPh sb="4" eb="5">
      <t>キ</t>
    </rPh>
    <rPh sb="6" eb="7">
      <t>アイダ</t>
    </rPh>
    <phoneticPr fontId="3"/>
  </si>
  <si>
    <t>対 策 概 要</t>
    <rPh sb="0" eb="1">
      <t>タイ</t>
    </rPh>
    <rPh sb="2" eb="3">
      <t>サク</t>
    </rPh>
    <rPh sb="4" eb="5">
      <t>ガイ</t>
    </rPh>
    <rPh sb="6" eb="7">
      <t>ヨウ</t>
    </rPh>
    <phoneticPr fontId="3"/>
  </si>
  <si>
    <t>実 績</t>
    <rPh sb="0" eb="1">
      <t>ジツ</t>
    </rPh>
    <rPh sb="2" eb="3">
      <t>イサオ</t>
    </rPh>
    <phoneticPr fontId="3"/>
  </si>
  <si>
    <t>pldn22</t>
    <phoneticPr fontId="2"/>
  </si>
  <si>
    <t>役職</t>
    <rPh sb="0" eb="2">
      <t>ヤクショク</t>
    </rPh>
    <phoneticPr fontId="2"/>
  </si>
  <si>
    <t>氏名</t>
    <rPh sb="0" eb="2">
      <t>シメイ</t>
    </rPh>
    <phoneticPr fontId="2"/>
  </si>
  <si>
    <t>審査済</t>
    <rPh sb="0" eb="2">
      <t>シンサ</t>
    </rPh>
    <rPh sb="2" eb="3">
      <t>ズミ</t>
    </rPh>
    <phoneticPr fontId="2"/>
  </si>
  <si>
    <t>※　事業者のアドレスとする(個人が特定できるアドレスは記入しないこと)</t>
    <phoneticPr fontId="2"/>
  </si>
  <si>
    <t>類別</t>
    <rPh sb="0" eb="1">
      <t>タグイ</t>
    </rPh>
    <rPh sb="1" eb="2">
      <t>ベツ</t>
    </rPh>
    <phoneticPr fontId="3"/>
  </si>
  <si>
    <t>（２）計画期間の温室効果ガス排出量の推移</t>
    <rPh sb="3" eb="5">
      <t>ケイカク</t>
    </rPh>
    <rPh sb="5" eb="7">
      <t>キカン</t>
    </rPh>
    <rPh sb="8" eb="10">
      <t>オンシツ</t>
    </rPh>
    <rPh sb="10" eb="12">
      <t>コウカ</t>
    </rPh>
    <rPh sb="14" eb="17">
      <t>ハイシュツリョウ</t>
    </rPh>
    <rPh sb="18" eb="20">
      <t>スイイ</t>
    </rPh>
    <phoneticPr fontId="3"/>
  </si>
  <si>
    <t>基準となる排出量に対する
削減率（％）</t>
    <rPh sb="0" eb="2">
      <t>キジュン</t>
    </rPh>
    <rPh sb="5" eb="7">
      <t>ハイシュツ</t>
    </rPh>
    <rPh sb="7" eb="8">
      <t>リョウ</t>
    </rPh>
    <rPh sb="9" eb="10">
      <t>タイ</t>
    </rPh>
    <rPh sb="13" eb="15">
      <t>サクゲン</t>
    </rPh>
    <rPh sb="15" eb="16">
      <t>リツ</t>
    </rPh>
    <phoneticPr fontId="3"/>
  </si>
  <si>
    <t>（個人事業者にあっては、住所及び氏名）</t>
    <rPh sb="1" eb="3">
      <t>コジン</t>
    </rPh>
    <rPh sb="3" eb="6">
      <t>ジギョウシャ</t>
    </rPh>
    <rPh sb="12" eb="14">
      <t>ジュウショ</t>
    </rPh>
    <rPh sb="14" eb="15">
      <t>オヨ</t>
    </rPh>
    <rPh sb="16" eb="18">
      <t>シメイ</t>
    </rPh>
    <phoneticPr fontId="3"/>
  </si>
  <si>
    <t>（個人事業者にあっては、住所及び氏名）</t>
    <phoneticPr fontId="3"/>
  </si>
  <si>
    <t>その他</t>
    <phoneticPr fontId="3"/>
  </si>
  <si>
    <t>（１）事業所種別</t>
    <phoneticPr fontId="2"/>
  </si>
  <si>
    <t>前年度の原油換算エネルギー使用量
(ｋL)</t>
    <rPh sb="0" eb="3">
      <t>ゼンネンド</t>
    </rPh>
    <phoneticPr fontId="3"/>
  </si>
  <si>
    <t>規模判定エネルギー使用量(kL)</t>
    <rPh sb="0" eb="4">
      <t>キボハンテイ</t>
    </rPh>
    <rPh sb="9" eb="12">
      <t>シヨウリョウ</t>
    </rPh>
    <phoneticPr fontId="3"/>
  </si>
  <si>
    <t>原油換算エネルギー使用量(kL)</t>
    <rPh sb="0" eb="4">
      <t>ゲンユカンザン</t>
    </rPh>
    <rPh sb="9" eb="12">
      <t>シヨウリョウ</t>
    </rPh>
    <phoneticPr fontId="3"/>
  </si>
  <si>
    <t>７年度</t>
    <rPh sb="1" eb="3">
      <t>ネンド</t>
    </rPh>
    <phoneticPr fontId="2"/>
  </si>
  <si>
    <t>８年度</t>
    <rPh sb="1" eb="3">
      <t>ネンド</t>
    </rPh>
    <phoneticPr fontId="2"/>
  </si>
  <si>
    <t>９年度</t>
    <rPh sb="1" eb="3">
      <t>ネンド</t>
    </rPh>
    <phoneticPr fontId="2"/>
  </si>
  <si>
    <t>１０年度</t>
    <rPh sb="2" eb="4">
      <t>ネンド</t>
    </rPh>
    <phoneticPr fontId="2"/>
  </si>
  <si>
    <t>１１年度</t>
    <rPh sb="2" eb="4">
      <t>ネンド</t>
    </rPh>
    <phoneticPr fontId="2"/>
  </si>
  <si>
    <t>燃料等使用量の
原油換算合計量</t>
    <phoneticPr fontId="3"/>
  </si>
  <si>
    <t>目標設定ガス</t>
    <rPh sb="0" eb="2">
      <t>モクヒョウ</t>
    </rPh>
    <rPh sb="2" eb="4">
      <t>セッテイ</t>
    </rPh>
    <phoneticPr fontId="3"/>
  </si>
  <si>
    <t>目標設定ガス
（必須）</t>
    <rPh sb="0" eb="2">
      <t>モクヒョウ</t>
    </rPh>
    <rPh sb="2" eb="4">
      <t>セッテイ</t>
    </rPh>
    <rPh sb="8" eb="10">
      <t>ヒッス</t>
    </rPh>
    <phoneticPr fontId="3"/>
  </si>
  <si>
    <t>（２）第5計画期間の削減目標</t>
    <rPh sb="3" eb="4">
      <t>ダイ</t>
    </rPh>
    <rPh sb="5" eb="7">
      <t>ケイカク</t>
    </rPh>
    <rPh sb="7" eb="9">
      <t>キカン</t>
    </rPh>
    <rPh sb="10" eb="12">
      <t>サクゲン</t>
    </rPh>
    <rPh sb="12" eb="14">
      <t>モクヒョウ</t>
    </rPh>
    <phoneticPr fontId="3"/>
  </si>
  <si>
    <t>目標設定ガス
（必須）</t>
    <rPh sb="0" eb="4">
      <t>モクヒョウセッテイ</t>
    </rPh>
    <rPh sb="8" eb="10">
      <t>ヒッス</t>
    </rPh>
    <phoneticPr fontId="3"/>
  </si>
  <si>
    <t>目標設定ガス</t>
    <rPh sb="0" eb="4">
      <t>モクヒョウセッテイ</t>
    </rPh>
    <phoneticPr fontId="2"/>
  </si>
  <si>
    <t>（３）計画期間の温室効果ガス排出量原単位の状況（目標設定ガス）</t>
    <rPh sb="3" eb="5">
      <t>ケイカク</t>
    </rPh>
    <rPh sb="5" eb="7">
      <t>キカン</t>
    </rPh>
    <rPh sb="8" eb="10">
      <t>オンシツ</t>
    </rPh>
    <rPh sb="10" eb="12">
      <t>コウカ</t>
    </rPh>
    <rPh sb="14" eb="16">
      <t>ハイシュツ</t>
    </rPh>
    <rPh sb="16" eb="17">
      <t>リョウ</t>
    </rPh>
    <rPh sb="17" eb="20">
      <t>ゲンタンイ</t>
    </rPh>
    <rPh sb="21" eb="23">
      <t>ジョウキョウ</t>
    </rPh>
    <rPh sb="24" eb="26">
      <t>モクヒョウ</t>
    </rPh>
    <rPh sb="26" eb="28">
      <t>セッテイ</t>
    </rPh>
    <phoneticPr fontId="3"/>
  </si>
  <si>
    <t>目標設定ガス排出量原単位</t>
    <rPh sb="0" eb="2">
      <t>モクヒョウ</t>
    </rPh>
    <rPh sb="2" eb="4">
      <t>セッテイ</t>
    </rPh>
    <rPh sb="6" eb="8">
      <t>ハイシュツ</t>
    </rPh>
    <rPh sb="8" eb="9">
      <t>リョウ</t>
    </rPh>
    <rPh sb="9" eb="12">
      <t>ゲンタンイ</t>
    </rPh>
    <phoneticPr fontId="3"/>
  </si>
  <si>
    <t>（４）目標設定ガス排出量の増減に影響を及ぼす要因の分析</t>
    <rPh sb="3" eb="7">
      <t>モクヒョウセッテイ</t>
    </rPh>
    <rPh sb="9" eb="11">
      <t>ハイシュツ</t>
    </rPh>
    <rPh sb="11" eb="12">
      <t>リョウ</t>
    </rPh>
    <rPh sb="13" eb="15">
      <t>ゾウゲン</t>
    </rPh>
    <rPh sb="16" eb="18">
      <t>エイキョウ</t>
    </rPh>
    <rPh sb="19" eb="20">
      <t>オヨ</t>
    </rPh>
    <rPh sb="22" eb="24">
      <t>ヨウイン</t>
    </rPh>
    <rPh sb="25" eb="27">
      <t>ブンセキ</t>
    </rPh>
    <phoneticPr fontId="3"/>
  </si>
  <si>
    <t>目標設定ガス排出量(E)</t>
    <rPh sb="0" eb="2">
      <t>モクヒョウ</t>
    </rPh>
    <rPh sb="2" eb="4">
      <t>セッテイ</t>
    </rPh>
    <rPh sb="6" eb="8">
      <t>ハイシュツ</t>
    </rPh>
    <phoneticPr fontId="3"/>
  </si>
  <si>
    <t>前年度の規模判定エネルギー使用量
(ｋL)</t>
    <rPh sb="0" eb="3">
      <t>ゼンネンド</t>
    </rPh>
    <phoneticPr fontId="3"/>
  </si>
  <si>
    <t>目標設定ガス</t>
    <rPh sb="0" eb="2">
      <t>モクヒョウ</t>
    </rPh>
    <rPh sb="2" eb="4">
      <t>セッテイ</t>
    </rPh>
    <phoneticPr fontId="2"/>
  </si>
  <si>
    <t>目標設定ガス排出量原単位</t>
    <rPh sb="0" eb="4">
      <t>モクヒョウセッテイ</t>
    </rPh>
    <rPh sb="6" eb="8">
      <t>ハイシュツ</t>
    </rPh>
    <rPh sb="8" eb="9">
      <t>リョウ</t>
    </rPh>
    <rPh sb="9" eb="12">
      <t>ゲンタンイ</t>
    </rPh>
    <phoneticPr fontId="3"/>
  </si>
  <si>
    <t>事業所の地球温暖化対策計画・実施状況報告（A,Bテナント事業所用）　</t>
    <rPh sb="28" eb="31">
      <t>ジギョウショ</t>
    </rPh>
    <rPh sb="31" eb="32">
      <t>ヨウ</t>
    </rPh>
    <phoneticPr fontId="3"/>
  </si>
  <si>
    <t>（３）計画期間の温室効果ガス排出量原単位の状況（目標設定ガス）</t>
    <rPh sb="3" eb="5">
      <t>ケイカク</t>
    </rPh>
    <rPh sb="5" eb="7">
      <t>キカン</t>
    </rPh>
    <rPh sb="8" eb="10">
      <t>オンシツ</t>
    </rPh>
    <rPh sb="10" eb="12">
      <t>コウカ</t>
    </rPh>
    <rPh sb="14" eb="16">
      <t>ハイシュツ</t>
    </rPh>
    <rPh sb="16" eb="17">
      <t>リョウ</t>
    </rPh>
    <rPh sb="17" eb="20">
      <t>ゲンタンイ</t>
    </rPh>
    <rPh sb="21" eb="23">
      <t>ジョウキョウ</t>
    </rPh>
    <rPh sb="24" eb="28">
      <t>モクヒョウセッテイ</t>
    </rPh>
    <phoneticPr fontId="3"/>
  </si>
  <si>
    <t>計画書評価制度に
おける基準年度</t>
    <rPh sb="0" eb="3">
      <t>ケイカクショ</t>
    </rPh>
    <rPh sb="3" eb="5">
      <t>ヒョウカ</t>
    </rPh>
    <rPh sb="5" eb="7">
      <t>セイド</t>
    </rPh>
    <rPh sb="12" eb="14">
      <t>キジュン</t>
    </rPh>
    <rPh sb="14" eb="16">
      <t>ネンド</t>
    </rPh>
    <phoneticPr fontId="2"/>
  </si>
  <si>
    <t>pldn23</t>
    <phoneticPr fontId="2"/>
  </si>
  <si>
    <t>－</t>
  </si>
  <si>
    <t>平成27年度(2015年度)</t>
  </si>
  <si>
    <t>平成28年度(2016年度)</t>
  </si>
  <si>
    <t>平成29年度(2017年度)</t>
  </si>
  <si>
    <t>平成30年度(2018年度)</t>
  </si>
  <si>
    <t>令和元年度(2019年度)</t>
  </si>
  <si>
    <t>令和2年度(2020年度)</t>
  </si>
  <si>
    <t>令和3年度(2021年度)</t>
  </si>
  <si>
    <t>令和4年度(2022年度)</t>
  </si>
  <si>
    <t>令和5年度(2023年度)</t>
  </si>
  <si>
    <t>令和6年度(2024年度)</t>
  </si>
  <si>
    <t>令和7年度(2025年度)</t>
  </si>
  <si>
    <t>令和8年度(2026年度)</t>
  </si>
  <si>
    <t>令和9年度(2027年度)</t>
  </si>
  <si>
    <t>令和10年度(2028年度)</t>
  </si>
  <si>
    <t>← Ｄ１６セルの計画年度を今年度に更新してください。</t>
    <phoneticPr fontId="2"/>
  </si>
  <si>
    <t>　　Ｄ１６セルの設定年度に応じて、エネルギー使用量や排出量が設定年度の数値に変わります。</t>
    <rPh sb="8" eb="10">
      <t>セッテイ</t>
    </rPh>
    <rPh sb="10" eb="12">
      <t>ネンド</t>
    </rPh>
    <rPh sb="13" eb="14">
      <t>オウ</t>
    </rPh>
    <rPh sb="22" eb="25">
      <t>シヨウリョウ</t>
    </rPh>
    <rPh sb="26" eb="28">
      <t>ハイシュツ</t>
    </rPh>
    <rPh sb="28" eb="29">
      <t>リョウ</t>
    </rPh>
    <rPh sb="30" eb="32">
      <t>セッテイ</t>
    </rPh>
    <rPh sb="32" eb="34">
      <t>ネンド</t>
    </rPh>
    <rPh sb="35" eb="37">
      <t>スウチ</t>
    </rPh>
    <rPh sb="38" eb="39">
      <t>カ</t>
    </rPh>
    <phoneticPr fontId="2"/>
  </si>
  <si>
    <t>←　「変更年月日」と「変更の事由」は、一度提出した計画書を
　　当該年度中に変更する場合のみ記入してください。
　　（毎年度１回目の提出時は、記入しません）</t>
    <rPh sb="3" eb="5">
      <t>ヘンコウ</t>
    </rPh>
    <rPh sb="5" eb="8">
      <t>ネンガッピ</t>
    </rPh>
    <rPh sb="11" eb="13">
      <t>ヘンコウ</t>
    </rPh>
    <rPh sb="14" eb="16">
      <t>ジユウ</t>
    </rPh>
    <rPh sb="19" eb="21">
      <t>イチド</t>
    </rPh>
    <rPh sb="21" eb="23">
      <t>テイシュツ</t>
    </rPh>
    <rPh sb="25" eb="28">
      <t>ケイカクショ</t>
    </rPh>
    <rPh sb="32" eb="34">
      <t>トウガイ</t>
    </rPh>
    <rPh sb="34" eb="37">
      <t>ネンドチュウ</t>
    </rPh>
    <rPh sb="38" eb="40">
      <t>ヘンコウ</t>
    </rPh>
    <rPh sb="42" eb="44">
      <t>バアイ</t>
    </rPh>
    <rPh sb="46" eb="48">
      <t>キニュウ</t>
    </rPh>
    <rPh sb="59" eb="62">
      <t>マイネンド</t>
    </rPh>
    <rPh sb="63" eb="65">
      <t>カイメ</t>
    </rPh>
    <rPh sb="66" eb="68">
      <t>テイシュツ</t>
    </rPh>
    <rPh sb="68" eb="69">
      <t>ジ</t>
    </rPh>
    <rPh sb="71" eb="73">
      <t>キニュウ</t>
    </rPh>
    <phoneticPr fontId="2"/>
  </si>
  <si>
    <t>← Ｄ１５セルの年度は、「様式１号」シートのＤ１６セルで</t>
    <rPh sb="13" eb="15">
      <t>ヨウシキ</t>
    </rPh>
    <rPh sb="16" eb="17">
      <t>ゴウ</t>
    </rPh>
    <phoneticPr fontId="2"/>
  </si>
  <si>
    <r>
      <t>　</t>
    </r>
    <r>
      <rPr>
        <b/>
        <sz val="11"/>
        <color rgb="FFFF0000"/>
        <rFont val="游ゴシック"/>
        <family val="3"/>
        <charset val="128"/>
        <scheme val="minor"/>
      </rPr>
      <t>設定した年度に応じて、自動的に入力されます。</t>
    </r>
    <phoneticPr fontId="2"/>
  </si>
  <si>
    <t>← 事業者「全体」としての事業内容を入力してください。</t>
    <phoneticPr fontId="2"/>
  </si>
  <si>
    <t>← 公表方法をひとつ以上入力してください。黄色いセルに入力
    すると、各公表方法に○印が自動的に表示されます。</t>
    <phoneticPr fontId="2"/>
  </si>
  <si>
    <t>← 地球温暖化対策推進の基本方針を明確に記載してください。
    (別紙とした場合は、電子ファイルを提出してください)</t>
    <rPh sb="40" eb="42">
      <t>バアイ</t>
    </rPh>
    <rPh sb="44" eb="46">
      <t>デンシ</t>
    </rPh>
    <rPh sb="51" eb="53">
      <t>テイシュツ</t>
    </rPh>
    <phoneticPr fontId="3"/>
  </si>
  <si>
    <t>← 県内「事業所」の事業内容を入力してください。</t>
    <phoneticPr fontId="2"/>
  </si>
  <si>
    <t>R6以前</t>
    <phoneticPr fontId="2"/>
  </si>
  <si>
    <t>R8</t>
    <phoneticPr fontId="2"/>
  </si>
  <si>
    <t>R9</t>
    <phoneticPr fontId="2"/>
  </si>
  <si>
    <t>R10</t>
    <phoneticPr fontId="2"/>
  </si>
  <si>
    <t>R11</t>
    <phoneticPr fontId="2"/>
  </si>
  <si>
    <t>CO2換算（ｔ-CO2）</t>
    <phoneticPr fontId="2"/>
  </si>
  <si>
    <t>提出者</t>
    <rPh sb="0" eb="3">
      <t>テイシュツシャ</t>
    </rPh>
    <phoneticPr fontId="2"/>
  </si>
  <si>
    <r>
      <t>温室効果ガス
（CO</t>
    </r>
    <r>
      <rPr>
        <vertAlign val="subscript"/>
        <sz val="11"/>
        <color indexed="8"/>
        <rFont val="游明朝"/>
        <family val="1"/>
        <charset val="128"/>
      </rPr>
      <t>2</t>
    </r>
    <r>
      <rPr>
        <sz val="11"/>
        <color indexed="8"/>
        <rFont val="游明朝"/>
        <family val="1"/>
        <charset val="128"/>
      </rPr>
      <t>換算）総排出量</t>
    </r>
    <phoneticPr fontId="3"/>
  </si>
  <si>
    <r>
      <t>t-CO</t>
    </r>
    <r>
      <rPr>
        <vertAlign val="subscript"/>
        <sz val="11"/>
        <color indexed="8"/>
        <rFont val="游明朝"/>
        <family val="1"/>
        <charset val="128"/>
      </rPr>
      <t>2</t>
    </r>
    <r>
      <rPr>
        <sz val="11"/>
        <color indexed="8"/>
        <rFont val="游明朝"/>
        <family val="1"/>
        <charset val="128"/>
      </rPr>
      <t>／年</t>
    </r>
    <phoneticPr fontId="3"/>
  </si>
  <si>
    <r>
      <t>　　　２　燃料等使用量の原油換算合計量及び温室効果ガス（CO</t>
    </r>
    <r>
      <rPr>
        <vertAlign val="subscript"/>
        <sz val="11"/>
        <color indexed="8"/>
        <rFont val="游明朝"/>
        <family val="1"/>
        <charset val="128"/>
      </rPr>
      <t>2</t>
    </r>
    <r>
      <rPr>
        <sz val="11"/>
        <color indexed="8"/>
        <rFont val="游明朝"/>
        <family val="1"/>
        <charset val="128"/>
      </rPr>
      <t>換算）総排出量に係る</t>
    </r>
    <phoneticPr fontId="3"/>
  </si>
  <si>
    <t>提出者　　　　　所在地</t>
    <rPh sb="0" eb="3">
      <t>テイシュツシャ</t>
    </rPh>
    <rPh sb="8" eb="11">
      <t>ショザイチ</t>
    </rPh>
    <phoneticPr fontId="2"/>
  </si>
  <si>
    <r>
      <t xml:space="preserve">大規模小売店舗面積
</t>
    </r>
    <r>
      <rPr>
        <b/>
        <sz val="7"/>
        <color rgb="FFFF0000"/>
        <rFont val="游明朝"/>
        <family val="1"/>
        <charset val="128"/>
      </rPr>
      <t>（単独で1,500KL未満で延床
面積10,000m</t>
    </r>
    <r>
      <rPr>
        <b/>
        <vertAlign val="superscript"/>
        <sz val="7"/>
        <color rgb="FFFF0000"/>
        <rFont val="游明朝"/>
        <family val="1"/>
        <charset val="128"/>
      </rPr>
      <t>2</t>
    </r>
    <r>
      <rPr>
        <b/>
        <sz val="7"/>
        <color rgb="FFFF0000"/>
        <rFont val="游明朝"/>
        <family val="1"/>
        <charset val="128"/>
      </rPr>
      <t>以上の事業所）</t>
    </r>
    <rPh sb="0" eb="3">
      <t>ダイキボ</t>
    </rPh>
    <rPh sb="3" eb="5">
      <t>コウリ</t>
    </rPh>
    <rPh sb="5" eb="7">
      <t>テンポ</t>
    </rPh>
    <rPh sb="7" eb="9">
      <t>メンセキ</t>
    </rPh>
    <rPh sb="11" eb="13">
      <t>タンドク</t>
    </rPh>
    <rPh sb="21" eb="23">
      <t>ミマン</t>
    </rPh>
    <rPh sb="24" eb="25">
      <t>ノ</t>
    </rPh>
    <rPh sb="27" eb="29">
      <t>メンセキ</t>
    </rPh>
    <rPh sb="37" eb="39">
      <t>イジョウ</t>
    </rPh>
    <rPh sb="40" eb="43">
      <t>ジギョウショ</t>
    </rPh>
    <phoneticPr fontId="3"/>
  </si>
  <si>
    <r>
      <t xml:space="preserve">商標又は商号
</t>
    </r>
    <r>
      <rPr>
        <sz val="8"/>
        <color indexed="8"/>
        <rFont val="游明朝"/>
        <family val="1"/>
        <charset val="128"/>
      </rPr>
      <t>（連鎖化事業者のみ）</t>
    </r>
    <rPh sb="0" eb="2">
      <t>ショウヒョウ</t>
    </rPh>
    <rPh sb="2" eb="3">
      <t>マタ</t>
    </rPh>
    <rPh sb="4" eb="6">
      <t>ショウゴウ</t>
    </rPh>
    <rPh sb="8" eb="11">
      <t>レンサカ</t>
    </rPh>
    <rPh sb="11" eb="14">
      <t>ジギョウシャ</t>
    </rPh>
    <phoneticPr fontId="3"/>
  </si>
  <si>
    <r>
      <t>CO</t>
    </r>
    <r>
      <rPr>
        <vertAlign val="subscript"/>
        <sz val="11"/>
        <color indexed="8"/>
        <rFont val="游明朝"/>
        <family val="1"/>
        <charset val="128"/>
      </rPr>
      <t>2</t>
    </r>
    <r>
      <rPr>
        <sz val="11"/>
        <color indexed="8"/>
        <rFont val="游明朝"/>
        <family val="1"/>
        <charset val="128"/>
      </rPr>
      <t>換算（ｔ-CO</t>
    </r>
    <r>
      <rPr>
        <vertAlign val="subscript"/>
        <sz val="11"/>
        <color indexed="8"/>
        <rFont val="游明朝"/>
        <family val="1"/>
        <charset val="128"/>
      </rPr>
      <t>2</t>
    </r>
    <r>
      <rPr>
        <sz val="11"/>
        <color indexed="8"/>
        <rFont val="游明朝"/>
        <family val="1"/>
        <charset val="128"/>
      </rPr>
      <t>）</t>
    </r>
    <rPh sb="3" eb="5">
      <t>カンサン</t>
    </rPh>
    <phoneticPr fontId="3"/>
  </si>
  <si>
    <r>
      <t xml:space="preserve">推進者
連絡先
</t>
    </r>
    <r>
      <rPr>
        <sz val="6"/>
        <color indexed="8"/>
        <rFont val="游明朝"/>
        <family val="1"/>
        <charset val="128"/>
      </rPr>
      <t>（複数選任し
ている場合）</t>
    </r>
    <rPh sb="0" eb="3">
      <t>スイシンシャ</t>
    </rPh>
    <rPh sb="4" eb="7">
      <t>レンラクサキ</t>
    </rPh>
    <rPh sb="9" eb="11">
      <t>フクスウ</t>
    </rPh>
    <rPh sb="11" eb="13">
      <t>センニン</t>
    </rPh>
    <rPh sb="18" eb="20">
      <t>バアイ</t>
    </rPh>
    <phoneticPr fontId="3"/>
  </si>
  <si>
    <r>
      <t>担当者所属事業者</t>
    </r>
    <r>
      <rPr>
        <sz val="11"/>
        <color indexed="8"/>
        <rFont val="游明朝"/>
        <family val="1"/>
        <charset val="128"/>
      </rPr>
      <t>名</t>
    </r>
    <rPh sb="0" eb="3">
      <t>タントウシャ</t>
    </rPh>
    <rPh sb="3" eb="5">
      <t>ショゾク</t>
    </rPh>
    <rPh sb="5" eb="7">
      <t>ジギョウ</t>
    </rPh>
    <rPh sb="7" eb="8">
      <t>シャ</t>
    </rPh>
    <rPh sb="8" eb="9">
      <t>メイ</t>
    </rPh>
    <phoneticPr fontId="3"/>
  </si>
  <si>
    <r>
      <t>当該事業所を含む事業所の名称</t>
    </r>
    <r>
      <rPr>
        <sz val="8"/>
        <color theme="1"/>
        <rFont val="游明朝"/>
        <family val="1"/>
        <charset val="128"/>
      </rPr>
      <t xml:space="preserve">
（※Bテナント等の場合のみ記入）</t>
    </r>
    <rPh sb="0" eb="2">
      <t>トウガイ</t>
    </rPh>
    <rPh sb="2" eb="5">
      <t>ジギョウショ</t>
    </rPh>
    <rPh sb="6" eb="7">
      <t>フク</t>
    </rPh>
    <rPh sb="8" eb="11">
      <t>ジギョウショ</t>
    </rPh>
    <rPh sb="12" eb="14">
      <t>メイショウ</t>
    </rPh>
    <rPh sb="22" eb="23">
      <t>トウ</t>
    </rPh>
    <rPh sb="24" eb="26">
      <t>バアイ</t>
    </rPh>
    <rPh sb="28" eb="30">
      <t>キニュウ</t>
    </rPh>
    <phoneticPr fontId="3"/>
  </si>
  <si>
    <r>
      <t>目標設定ガス以外のCO</t>
    </r>
    <r>
      <rPr>
        <vertAlign val="subscript"/>
        <sz val="11"/>
        <color theme="1"/>
        <rFont val="游明朝"/>
        <family val="1"/>
        <charset val="128"/>
      </rPr>
      <t>2</t>
    </r>
    <phoneticPr fontId="2"/>
  </si>
  <si>
    <t>令和７年度
(2025年度)</t>
    <phoneticPr fontId="2"/>
  </si>
  <si>
    <t>令和８年度
(2026年度)</t>
    <phoneticPr fontId="2"/>
  </si>
  <si>
    <t>令和９年度
(2027年度)</t>
    <phoneticPr fontId="2"/>
  </si>
  <si>
    <t>令和10年度
(2028年度)</t>
    <phoneticPr fontId="2"/>
  </si>
  <si>
    <t>令和11年度
(2029年度)</t>
    <phoneticPr fontId="2"/>
  </si>
  <si>
    <r>
      <t>CO</t>
    </r>
    <r>
      <rPr>
        <vertAlign val="subscript"/>
        <sz val="9"/>
        <color theme="1"/>
        <rFont val="游明朝"/>
        <family val="1"/>
        <charset val="128"/>
      </rPr>
      <t>2</t>
    </r>
    <r>
      <rPr>
        <sz val="9"/>
        <color theme="1"/>
        <rFont val="游明朝"/>
        <family val="1"/>
        <charset val="128"/>
      </rPr>
      <t>換算（ｔ-CO</t>
    </r>
    <r>
      <rPr>
        <vertAlign val="subscript"/>
        <sz val="9"/>
        <color theme="1"/>
        <rFont val="游明朝"/>
        <family val="1"/>
        <charset val="128"/>
      </rPr>
      <t>2</t>
    </r>
    <r>
      <rPr>
        <sz val="9"/>
        <color theme="1"/>
        <rFont val="游明朝"/>
        <family val="1"/>
        <charset val="128"/>
      </rPr>
      <t>/指標）</t>
    </r>
    <rPh sb="12" eb="14">
      <t>シヒョウ</t>
    </rPh>
    <phoneticPr fontId="3"/>
  </si>
  <si>
    <t>推計
削減量(t)
 (１年度
  当たり)</t>
    <phoneticPr fontId="3"/>
  </si>
  <si>
    <r>
      <t>ｔ-CO</t>
    </r>
    <r>
      <rPr>
        <vertAlign val="subscript"/>
        <sz val="11"/>
        <color theme="1"/>
        <rFont val="游明朝"/>
        <family val="1"/>
        <charset val="128"/>
      </rPr>
      <t>2</t>
    </r>
  </si>
  <si>
    <r>
      <t>目標設定ガス以外のCO</t>
    </r>
    <r>
      <rPr>
        <vertAlign val="subscript"/>
        <sz val="9"/>
        <color theme="1"/>
        <rFont val="游明朝"/>
        <family val="1"/>
        <charset val="128"/>
      </rPr>
      <t>2</t>
    </r>
    <rPh sb="0" eb="4">
      <t>モクヒョウセッテイ</t>
    </rPh>
    <rPh sb="6" eb="8">
      <t>イガイ</t>
    </rPh>
    <phoneticPr fontId="2"/>
  </si>
  <si>
    <r>
      <t>t-CO</t>
    </r>
    <r>
      <rPr>
        <vertAlign val="subscript"/>
        <sz val="11"/>
        <color theme="1"/>
        <rFont val="游明朝"/>
        <family val="1"/>
        <charset val="128"/>
      </rPr>
      <t>2</t>
    </r>
    <r>
      <rPr>
        <sz val="11"/>
        <color theme="1"/>
        <rFont val="游明朝"/>
        <family val="1"/>
        <charset val="128"/>
      </rPr>
      <t>/年</t>
    </r>
    <rPh sb="6" eb="7">
      <t>ネン</t>
    </rPh>
    <phoneticPr fontId="3"/>
  </si>
  <si>
    <r>
      <t>変更量（t-CO</t>
    </r>
    <r>
      <rPr>
        <vertAlign val="subscript"/>
        <sz val="11"/>
        <color theme="1"/>
        <rFont val="游明朝"/>
        <family val="1"/>
        <charset val="128"/>
      </rPr>
      <t>2</t>
    </r>
    <r>
      <rPr>
        <sz val="11"/>
        <color theme="1"/>
        <rFont val="游明朝"/>
        <family val="1"/>
        <charset val="128"/>
      </rPr>
      <t>/年）</t>
    </r>
    <rPh sb="0" eb="2">
      <t>ヘンコウ</t>
    </rPh>
    <rPh sb="2" eb="3">
      <t>リョウ</t>
    </rPh>
    <phoneticPr fontId="3"/>
  </si>
  <si>
    <r>
      <t>（排出量等の単位：t-CO</t>
    </r>
    <r>
      <rPr>
        <vertAlign val="subscript"/>
        <sz val="9"/>
        <color theme="1"/>
        <rFont val="游明朝"/>
        <family val="1"/>
        <charset val="128"/>
      </rPr>
      <t>2</t>
    </r>
    <r>
      <rPr>
        <sz val="9"/>
        <color theme="1"/>
        <rFont val="游明朝"/>
        <family val="1"/>
        <charset val="128"/>
      </rPr>
      <t>）</t>
    </r>
    <rPh sb="1" eb="4">
      <t>ハイシュツリョウ</t>
    </rPh>
    <rPh sb="4" eb="5">
      <t>トウ</t>
    </rPh>
    <phoneticPr fontId="2"/>
  </si>
  <si>
    <r>
      <rPr>
        <sz val="10"/>
        <color theme="1"/>
        <rFont val="游明朝"/>
        <family val="1"/>
        <charset val="128"/>
      </rPr>
      <t>令和7年度</t>
    </r>
    <r>
      <rPr>
        <sz val="11"/>
        <color theme="1"/>
        <rFont val="游明朝"/>
        <family val="1"/>
        <charset val="128"/>
      </rPr>
      <t xml:space="preserve">
</t>
    </r>
    <r>
      <rPr>
        <sz val="9"/>
        <color theme="1"/>
        <rFont val="游明朝"/>
        <family val="1"/>
        <charset val="128"/>
      </rPr>
      <t>(2025年度)</t>
    </r>
    <rPh sb="0" eb="2">
      <t>レイワ</t>
    </rPh>
    <rPh sb="3" eb="5">
      <t>ネンド</t>
    </rPh>
    <rPh sb="11" eb="12">
      <t>ネン</t>
    </rPh>
    <rPh sb="12" eb="13">
      <t>ド</t>
    </rPh>
    <phoneticPr fontId="3"/>
  </si>
  <si>
    <r>
      <rPr>
        <sz val="10"/>
        <color theme="1"/>
        <rFont val="游明朝"/>
        <family val="1"/>
        <charset val="128"/>
      </rPr>
      <t>令和8年度</t>
    </r>
    <r>
      <rPr>
        <sz val="11"/>
        <color theme="1"/>
        <rFont val="游明朝"/>
        <family val="1"/>
        <charset val="128"/>
      </rPr>
      <t xml:space="preserve">
</t>
    </r>
    <r>
      <rPr>
        <sz val="9"/>
        <color theme="1"/>
        <rFont val="游明朝"/>
        <family val="1"/>
        <charset val="128"/>
      </rPr>
      <t>(2026年度)</t>
    </r>
    <rPh sb="0" eb="2">
      <t>レイワ</t>
    </rPh>
    <rPh sb="3" eb="5">
      <t>ネンド</t>
    </rPh>
    <rPh sb="11" eb="12">
      <t>ネン</t>
    </rPh>
    <rPh sb="12" eb="13">
      <t>ド</t>
    </rPh>
    <phoneticPr fontId="3"/>
  </si>
  <si>
    <r>
      <rPr>
        <sz val="10"/>
        <color theme="1"/>
        <rFont val="游明朝"/>
        <family val="1"/>
        <charset val="128"/>
      </rPr>
      <t>令和9年度</t>
    </r>
    <r>
      <rPr>
        <sz val="11"/>
        <color theme="1"/>
        <rFont val="游明朝"/>
        <family val="1"/>
        <charset val="128"/>
      </rPr>
      <t xml:space="preserve">
</t>
    </r>
    <r>
      <rPr>
        <sz val="9"/>
        <color theme="1"/>
        <rFont val="游明朝"/>
        <family val="1"/>
        <charset val="128"/>
      </rPr>
      <t>(2027年度)</t>
    </r>
    <rPh sb="0" eb="2">
      <t>レイワ</t>
    </rPh>
    <rPh sb="3" eb="5">
      <t>ネンド</t>
    </rPh>
    <rPh sb="11" eb="12">
      <t>ネン</t>
    </rPh>
    <rPh sb="12" eb="13">
      <t>ド</t>
    </rPh>
    <phoneticPr fontId="3"/>
  </si>
  <si>
    <r>
      <rPr>
        <sz val="10"/>
        <color theme="1"/>
        <rFont val="游明朝"/>
        <family val="1"/>
        <charset val="128"/>
      </rPr>
      <t>令和10年度</t>
    </r>
    <r>
      <rPr>
        <sz val="11"/>
        <color theme="1"/>
        <rFont val="游明朝"/>
        <family val="1"/>
        <charset val="128"/>
      </rPr>
      <t xml:space="preserve">
</t>
    </r>
    <r>
      <rPr>
        <sz val="9"/>
        <color theme="1"/>
        <rFont val="游明朝"/>
        <family val="1"/>
        <charset val="128"/>
      </rPr>
      <t>(2028年度)</t>
    </r>
    <rPh sb="0" eb="2">
      <t>レイワ</t>
    </rPh>
    <rPh sb="4" eb="6">
      <t>ネンド</t>
    </rPh>
    <rPh sb="12" eb="13">
      <t>ネン</t>
    </rPh>
    <rPh sb="13" eb="14">
      <t>ド</t>
    </rPh>
    <phoneticPr fontId="3"/>
  </si>
  <si>
    <r>
      <rPr>
        <sz val="10"/>
        <color theme="1"/>
        <rFont val="游明朝"/>
        <family val="1"/>
        <charset val="128"/>
      </rPr>
      <t>令和11年度</t>
    </r>
    <r>
      <rPr>
        <sz val="11"/>
        <color theme="1"/>
        <rFont val="游明朝"/>
        <family val="1"/>
        <charset val="128"/>
      </rPr>
      <t xml:space="preserve">
</t>
    </r>
    <r>
      <rPr>
        <sz val="9"/>
        <color theme="1"/>
        <rFont val="游明朝"/>
        <family val="1"/>
        <charset val="128"/>
      </rPr>
      <t>(2029年度)</t>
    </r>
    <rPh sb="0" eb="2">
      <t>レイワ</t>
    </rPh>
    <rPh sb="4" eb="6">
      <t>ネンド</t>
    </rPh>
    <rPh sb="12" eb="13">
      <t>ネン</t>
    </rPh>
    <rPh sb="13" eb="14">
      <t>ド</t>
    </rPh>
    <phoneticPr fontId="3"/>
  </si>
  <si>
    <r>
      <t>削減率</t>
    </r>
    <r>
      <rPr>
        <sz val="8"/>
        <color theme="1"/>
        <rFont val="游明朝"/>
        <family val="1"/>
        <charset val="128"/>
      </rPr>
      <t xml:space="preserve">
（F＝（A - E）/A）</t>
    </r>
    <rPh sb="2" eb="3">
      <t>リツ</t>
    </rPh>
    <phoneticPr fontId="3"/>
  </si>
  <si>
    <t>目標設定ガスの削減目標の概要</t>
    <rPh sb="0" eb="4">
      <t>モクヒョウセッテイ</t>
    </rPh>
    <rPh sb="7" eb="9">
      <t>サクゲン</t>
    </rPh>
    <rPh sb="9" eb="11">
      <t>モクヒョウ</t>
    </rPh>
    <rPh sb="12" eb="14">
      <t>ガイヨウ</t>
    </rPh>
    <phoneticPr fontId="3"/>
  </si>
  <si>
    <t>（２）第５計画期間の削減目標</t>
    <rPh sb="3" eb="4">
      <t>ダイ</t>
    </rPh>
    <rPh sb="5" eb="7">
      <t>ケイカク</t>
    </rPh>
    <rPh sb="7" eb="9">
      <t>キカン</t>
    </rPh>
    <rPh sb="10" eb="12">
      <t>サクゲン</t>
    </rPh>
    <rPh sb="12" eb="14">
      <t>モクヒョウ</t>
    </rPh>
    <phoneticPr fontId="3"/>
  </si>
  <si>
    <r>
      <t>CO</t>
    </r>
    <r>
      <rPr>
        <vertAlign val="subscript"/>
        <sz val="9"/>
        <color theme="1"/>
        <rFont val="游明朝"/>
        <family val="1"/>
        <charset val="128"/>
      </rPr>
      <t>2</t>
    </r>
    <r>
      <rPr>
        <sz val="9"/>
        <color theme="1"/>
        <rFont val="游明朝"/>
        <family val="1"/>
        <charset val="128"/>
      </rPr>
      <t>換算（ｔ-CO</t>
    </r>
    <r>
      <rPr>
        <vertAlign val="subscript"/>
        <sz val="9"/>
        <color theme="1"/>
        <rFont val="游明朝"/>
        <family val="1"/>
        <charset val="128"/>
      </rPr>
      <t>2</t>
    </r>
    <r>
      <rPr>
        <sz val="9"/>
        <color theme="1"/>
        <rFont val="游明朝"/>
        <family val="1"/>
        <charset val="128"/>
      </rPr>
      <t>）</t>
    </r>
  </si>
  <si>
    <t>　　検証を受けた場合は、「実施済」を選択してください。</t>
  </si>
  <si>
    <t>← 第３計画期間以前も含めて、これまでに基準年度の</t>
    <phoneticPr fontId="2"/>
  </si>
  <si>
    <t>推計
削減量(t)
 (１年度
  当たり）</t>
    <phoneticPr fontId="3"/>
  </si>
  <si>
    <t>ABテナ1</t>
    <phoneticPr fontId="2"/>
  </si>
  <si>
    <t>ABテナ2</t>
  </si>
  <si>
    <t>ABテナ3</t>
  </si>
  <si>
    <t>ABテナ4</t>
  </si>
  <si>
    <t>ABテナ5</t>
  </si>
  <si>
    <t>ABテナ6</t>
  </si>
  <si>
    <t>ABテナ7</t>
  </si>
  <si>
    <t>ABテナ8</t>
  </si>
  <si>
    <t>ABテナ9</t>
  </si>
  <si>
    <t>ABテナ10</t>
  </si>
  <si>
    <t>ABテナ11</t>
  </si>
  <si>
    <t>ABテナ12</t>
  </si>
  <si>
    <t>ABテナ13</t>
  </si>
  <si>
    <t>ABテナ14</t>
  </si>
  <si>
    <t>ABテナ15</t>
  </si>
  <si>
    <t>ABテナ16</t>
  </si>
  <si>
    <t>ABテナ17</t>
  </si>
  <si>
    <t>ABテナ18</t>
  </si>
  <si>
    <t>ABテナ19</t>
  </si>
  <si>
    <t>ABテナ20</t>
  </si>
  <si>
    <t>Q73</t>
    <phoneticPr fontId="2"/>
  </si>
  <si>
    <t>原油換算エネルギー使用量</t>
    <rPh sb="0" eb="4">
      <t>ゲンユカンザン</t>
    </rPh>
    <rPh sb="9" eb="12">
      <t>シヨウリョウ</t>
    </rPh>
    <phoneticPr fontId="2"/>
  </si>
  <si>
    <t>U73</t>
    <phoneticPr fontId="2"/>
  </si>
  <si>
    <t>Y73</t>
    <phoneticPr fontId="2"/>
  </si>
  <si>
    <t>AC73</t>
    <phoneticPr fontId="2"/>
  </si>
  <si>
    <t>AG73</t>
    <phoneticPr fontId="2"/>
  </si>
  <si>
    <t>参照セル</t>
    <rPh sb="0" eb="2">
      <t>サンショウ</t>
    </rPh>
    <phoneticPr fontId="2"/>
  </si>
  <si>
    <t>規模判定エネルギー使用量</t>
    <rPh sb="0" eb="4">
      <t>キボハンテイ</t>
    </rPh>
    <rPh sb="9" eb="12">
      <t>シヨウリョウ</t>
    </rPh>
    <phoneticPr fontId="2"/>
  </si>
  <si>
    <t>Q74</t>
    <phoneticPr fontId="2"/>
  </si>
  <si>
    <t>U74</t>
    <phoneticPr fontId="2"/>
  </si>
  <si>
    <t>Y74</t>
    <phoneticPr fontId="2"/>
  </si>
  <si>
    <t>AC74</t>
    <phoneticPr fontId="2"/>
  </si>
  <si>
    <t>AG74</t>
    <phoneticPr fontId="2"/>
  </si>
  <si>
    <t>ABテナ2</t>
    <phoneticPr fontId="2"/>
  </si>
  <si>
    <t>その他ガス</t>
    <rPh sb="2" eb="3">
      <t>ホカ</t>
    </rPh>
    <phoneticPr fontId="2"/>
  </si>
  <si>
    <t>Q81</t>
    <phoneticPr fontId="2"/>
  </si>
  <si>
    <t>U81</t>
    <phoneticPr fontId="2"/>
  </si>
  <si>
    <t>Y81</t>
    <phoneticPr fontId="2"/>
  </si>
  <si>
    <t>AC81</t>
    <phoneticPr fontId="2"/>
  </si>
  <si>
    <t>AG81</t>
    <phoneticPr fontId="2"/>
  </si>
  <si>
    <t>Q85:Q91</t>
    <phoneticPr fontId="2"/>
  </si>
  <si>
    <t>U85:U91</t>
    <phoneticPr fontId="2"/>
  </si>
  <si>
    <t>Y85:Y91</t>
    <phoneticPr fontId="2"/>
  </si>
  <si>
    <t>AC85:AC91</t>
    <phoneticPr fontId="2"/>
  </si>
  <si>
    <t>AG85:AG91</t>
    <phoneticPr fontId="2"/>
  </si>
  <si>
    <t>BC1</t>
    <phoneticPr fontId="2"/>
  </si>
  <si>
    <t>BC2</t>
  </si>
  <si>
    <t>BC3</t>
  </si>
  <si>
    <t>BC4</t>
  </si>
  <si>
    <t>BC5</t>
  </si>
  <si>
    <t>BC6</t>
  </si>
  <si>
    <t>BC7</t>
  </si>
  <si>
    <t>BC8</t>
  </si>
  <si>
    <t>BC9</t>
  </si>
  <si>
    <t>BC10</t>
  </si>
  <si>
    <t>BC11</t>
  </si>
  <si>
    <t>BC12</t>
  </si>
  <si>
    <t>BC13</t>
  </si>
  <si>
    <t>BC14</t>
  </si>
  <si>
    <t>BC15</t>
  </si>
  <si>
    <t>BC16</t>
  </si>
  <si>
    <t>BC17</t>
  </si>
  <si>
    <t>BC18</t>
  </si>
  <si>
    <t>BC19</t>
  </si>
  <si>
    <t>BC20</t>
  </si>
  <si>
    <t>Q42</t>
  </si>
  <si>
    <t>U42</t>
  </si>
  <si>
    <t>Y42</t>
  </si>
  <si>
    <t>AC42</t>
  </si>
  <si>
    <t>AG42</t>
  </si>
  <si>
    <t>Q43</t>
    <phoneticPr fontId="2"/>
  </si>
  <si>
    <t>U43</t>
    <phoneticPr fontId="2"/>
  </si>
  <si>
    <t>Y43</t>
    <phoneticPr fontId="2"/>
  </si>
  <si>
    <t>AC43</t>
    <phoneticPr fontId="2"/>
  </si>
  <si>
    <t>AG43</t>
    <phoneticPr fontId="2"/>
  </si>
  <si>
    <t>Q50</t>
    <phoneticPr fontId="2"/>
  </si>
  <si>
    <t>U50</t>
    <phoneticPr fontId="2"/>
  </si>
  <si>
    <t>Y50</t>
    <phoneticPr fontId="2"/>
  </si>
  <si>
    <t>AC50</t>
    <phoneticPr fontId="2"/>
  </si>
  <si>
    <t>AG50</t>
    <phoneticPr fontId="2"/>
  </si>
  <si>
    <t>Q52:Q58</t>
    <phoneticPr fontId="2"/>
  </si>
  <si>
    <t>U52:U58</t>
    <phoneticPr fontId="2"/>
  </si>
  <si>
    <t>Y52:Y58</t>
    <phoneticPr fontId="2"/>
  </si>
  <si>
    <t>AC52:AC58</t>
    <phoneticPr fontId="2"/>
  </si>
  <si>
    <t>AG52:AG58</t>
    <phoneticPr fontId="2"/>
  </si>
  <si>
    <t>合計</t>
    <rPh sb="0" eb="2">
      <t>ゴウケイ</t>
    </rPh>
    <phoneticPr fontId="2"/>
  </si>
  <si>
    <t>← 123行目の「地球温暖化対策推進者」の位置づけを明確に記載
　  してください。
    (別紙とした場合は、電子ファイルを提出してください)</t>
    <rPh sb="29" eb="31">
      <t>キサイ</t>
    </rPh>
    <phoneticPr fontId="3"/>
  </si>
  <si>
    <t>↓ 上記133～141行目以下がコピーされています。変更する場合は数式を上書きしてください。</t>
    <rPh sb="2" eb="4">
      <t>ジョウキ</t>
    </rPh>
    <rPh sb="11" eb="13">
      <t>ギョウメ</t>
    </rPh>
    <rPh sb="13" eb="15">
      <t>イカ</t>
    </rPh>
    <rPh sb="26" eb="28">
      <t>ヘンコウ</t>
    </rPh>
    <rPh sb="30" eb="32">
      <t>バアイ</t>
    </rPh>
    <rPh sb="33" eb="35">
      <t>スウシキ</t>
    </rPh>
    <rPh sb="36" eb="38">
      <t>ウワガ</t>
    </rPh>
    <phoneticPr fontId="3"/>
  </si>
  <si>
    <t>← ↓ 計画書提出後に「作成担当者連絡先」「文書送付・連絡先」の担当者、
　　　メールアドレス、電話番号に変更があった場合は速やかにメール等で
　　　ご連絡ください。</t>
    <rPh sb="12" eb="14">
      <t>サクセイ</t>
    </rPh>
    <rPh sb="17" eb="20">
      <t>レンラクサキ</t>
    </rPh>
    <rPh sb="22" eb="24">
      <t>ブンショ</t>
    </rPh>
    <rPh sb="24" eb="26">
      <t>ソウフ</t>
    </rPh>
    <rPh sb="27" eb="30">
      <t>レンラクサキ</t>
    </rPh>
    <rPh sb="32" eb="35">
      <t>タントウシャ</t>
    </rPh>
    <phoneticPr fontId="2"/>
  </si>
  <si>
    <t>← 記述が１５行を超える場合は、実施年度の古い対策（又は
　　継続実施の対策）を消去し、新しい対策を記載してください。
　　行の削除・挿入はできません。</t>
    <rPh sb="16" eb="18">
      <t>ジッシ</t>
    </rPh>
    <rPh sb="18" eb="20">
      <t>ネンド</t>
    </rPh>
    <rPh sb="23" eb="25">
      <t>タイサク</t>
    </rPh>
    <rPh sb="26" eb="27">
      <t>マタ</t>
    </rPh>
    <rPh sb="31" eb="33">
      <t>ケイゾク</t>
    </rPh>
    <rPh sb="33" eb="35">
      <t>ジッシ</t>
    </rPh>
    <rPh sb="36" eb="38">
      <t>タイサク</t>
    </rPh>
    <rPh sb="50" eb="52">
      <t>キサイ</t>
    </rPh>
    <phoneticPr fontId="2"/>
  </si>
  <si>
    <t>← 県のＨＰで公表されます。非公開情報は記載しないでください。</t>
    <phoneticPr fontId="3"/>
  </si>
  <si>
    <t>低電力比率</t>
    <rPh sb="0" eb="3">
      <t>テイデンリョク</t>
    </rPh>
    <rPh sb="3" eb="5">
      <t>ヒリツ</t>
    </rPh>
    <phoneticPr fontId="2"/>
  </si>
  <si>
    <t>← 毎年度の提出時に、各年度の検証受検状況を更新してください。</t>
    <rPh sb="2" eb="5">
      <t>マイネンド</t>
    </rPh>
    <rPh sb="6" eb="8">
      <t>テイシュツ</t>
    </rPh>
    <rPh sb="8" eb="9">
      <t>ジ</t>
    </rPh>
    <rPh sb="11" eb="14">
      <t>カクネンド</t>
    </rPh>
    <rPh sb="15" eb="17">
      <t>ケンショウ</t>
    </rPh>
    <rPh sb="17" eb="19">
      <t>ジュケン</t>
    </rPh>
    <rPh sb="19" eb="21">
      <t>ジョウキョウ</t>
    </rPh>
    <rPh sb="22" eb="24">
      <t>コウシン</t>
    </rPh>
    <phoneticPr fontId="2"/>
  </si>
  <si>
    <t>← 記述が１５行を超える場合は、実施年度の古い対策（又は
　　継続実施の対策）を消去し、新しい対策を記載してください。
　　行の削除・挿入はできません。</t>
    <phoneticPr fontId="2"/>
  </si>
  <si>
    <t>← 県のＨＰで公表されます。非公開情報は記載しないでください。</t>
    <rPh sb="2" eb="3">
      <t>ケン</t>
    </rPh>
    <rPh sb="7" eb="9">
      <t>コウヒョウ</t>
    </rPh>
    <rPh sb="14" eb="17">
      <t>ヒコウカイ</t>
    </rPh>
    <rPh sb="17" eb="19">
      <t>ジョウホウ</t>
    </rPh>
    <rPh sb="20" eb="22">
      <t>キサイ</t>
    </rPh>
    <phoneticPr fontId="3"/>
  </si>
  <si>
    <t>面積・用途・設備で「有」の場合その内容</t>
    <rPh sb="0" eb="2">
      <t>メンセキ</t>
    </rPh>
    <rPh sb="3" eb="5">
      <t>ヨウト</t>
    </rPh>
    <rPh sb="6" eb="8">
      <t>セツビ</t>
    </rPh>
    <rPh sb="10" eb="11">
      <t>アリ</t>
    </rPh>
    <rPh sb="13" eb="15">
      <t>バアイ</t>
    </rPh>
    <rPh sb="17" eb="19">
      <t>ナイヨウ</t>
    </rPh>
    <phoneticPr fontId="2"/>
  </si>
  <si>
    <t>排出量増減の要因</t>
    <rPh sb="0" eb="3">
      <t>ハイシュツリョウ</t>
    </rPh>
    <rPh sb="3" eb="5">
      <t>ゾウゲン</t>
    </rPh>
    <rPh sb="6" eb="8">
      <t>ヨウイン</t>
    </rPh>
    <phoneticPr fontId="2"/>
  </si>
  <si>
    <t>審査状況</t>
    <rPh sb="0" eb="2">
      <t>シンサ</t>
    </rPh>
    <rPh sb="2" eb="4">
      <t>ジョウキョウ</t>
    </rPh>
    <phoneticPr fontId="2"/>
  </si>
  <si>
    <t>R08</t>
    <phoneticPr fontId="2"/>
  </si>
  <si>
    <t>R09</t>
  </si>
  <si>
    <t>R10</t>
  </si>
  <si>
    <t>R11</t>
  </si>
  <si>
    <t>R12</t>
  </si>
  <si>
    <t>前年度からの増減（％）</t>
    <rPh sb="0" eb="3">
      <t>ゼンネンド</t>
    </rPh>
    <rPh sb="6" eb="8">
      <t>ゾウゲン</t>
    </rPh>
    <phoneticPr fontId="3"/>
  </si>
  <si>
    <t>← 第４計画期間開始時の基準排出量以降、県との協議により値を
     変更した場合のみ記入してください。
    減となる変更の場合は数字の前にマイナス符号を入れてください。</t>
    <rPh sb="58" eb="59">
      <t>ゲン</t>
    </rPh>
    <rPh sb="62" eb="64">
      <t>ヘンコウ</t>
    </rPh>
    <rPh sb="65" eb="67">
      <t>バアイ</t>
    </rPh>
    <rPh sb="68" eb="70">
      <t>スウジ</t>
    </rPh>
    <rPh sb="71" eb="72">
      <t>マエ</t>
    </rPh>
    <rPh sb="77" eb="79">
      <t>フゴウ</t>
    </rPh>
    <phoneticPr fontId="3"/>
  </si>
  <si>
    <t>燃料等使用量の
原油換算の合計量
（前年度）</t>
    <rPh sb="0" eb="2">
      <t>ネンリョウ</t>
    </rPh>
    <rPh sb="2" eb="3">
      <t>トウ</t>
    </rPh>
    <rPh sb="3" eb="5">
      <t>シヨウ</t>
    </rPh>
    <rPh sb="5" eb="6">
      <t>リョウ</t>
    </rPh>
    <rPh sb="8" eb="10">
      <t>ゲンユ</t>
    </rPh>
    <rPh sb="10" eb="12">
      <t>カンザン</t>
    </rPh>
    <rPh sb="13" eb="15">
      <t>ゴウケイ</t>
    </rPh>
    <rPh sb="15" eb="16">
      <t>リョウ</t>
    </rPh>
    <rPh sb="18" eb="21">
      <t>ゼンネンド</t>
    </rPh>
    <phoneticPr fontId="3"/>
  </si>
  <si>
    <t>事業所での備え置き
（複数可。書ききれない場合
　は別紙としてください）</t>
    <rPh sb="26" eb="28">
      <t>ベッシ</t>
    </rPh>
    <phoneticPr fontId="2"/>
  </si>
  <si>
    <t>事業者（４）</t>
    <rPh sb="0" eb="3">
      <t>ジギョウシャ</t>
    </rPh>
    <phoneticPr fontId="3"/>
  </si>
  <si>
    <t>電話番号（任意）</t>
    <phoneticPr fontId="3"/>
  </si>
  <si>
    <t>（１）第4計画期間の削減目標</t>
    <phoneticPr fontId="3"/>
  </si>
  <si>
    <t>事業所リスト</t>
    <rPh sb="0" eb="3">
      <t>ジギョウジョ</t>
    </rPh>
    <phoneticPr fontId="2"/>
  </si>
  <si>
    <t>※　入力欄が足りない場合は、シートの様式を変更せずに、同様式の別ファイルを作成して提出してください。
※　年度の途中で開設又は閉鎖された事業所も、それぞれ１件として計上します。</t>
    <rPh sb="3" eb="4">
      <t>リョク</t>
    </rPh>
    <rPh sb="4" eb="5">
      <t>ラン</t>
    </rPh>
    <rPh sb="6" eb="7">
      <t>タ</t>
    </rPh>
    <rPh sb="10" eb="12">
      <t>バアイ</t>
    </rPh>
    <rPh sb="18" eb="20">
      <t>ヨウシキ</t>
    </rPh>
    <rPh sb="21" eb="23">
      <t>ヘンコウ</t>
    </rPh>
    <rPh sb="41" eb="43">
      <t>テイシュツ</t>
    </rPh>
    <phoneticPr fontId="3"/>
  </si>
  <si>
    <t>六ふっ化硫黄</t>
    <rPh sb="0" eb="1">
      <t>ロク</t>
    </rPh>
    <rPh sb="3" eb="4">
      <t>カ</t>
    </rPh>
    <rPh sb="4" eb="6">
      <t>イオウ</t>
    </rPh>
    <phoneticPr fontId="3"/>
  </si>
  <si>
    <t xml:space="preserve">給湯設備、給排水設備、冷凍冷蔵設備、厨房設備 </t>
    <phoneticPr fontId="2"/>
  </si>
  <si>
    <t>（１）第４計画期間の削減目標</t>
    <rPh sb="3" eb="4">
      <t>ダイ</t>
    </rPh>
    <rPh sb="5" eb="7">
      <t>ケイカク</t>
    </rPh>
    <rPh sb="7" eb="9">
      <t>キカン</t>
    </rPh>
    <rPh sb="10" eb="12">
      <t>サクゲン</t>
    </rPh>
    <rPh sb="12" eb="14">
      <t>モクヒョウ</t>
    </rPh>
    <phoneticPr fontId="3"/>
  </si>
  <si>
    <t>ボイラー、工業炉、蒸気系統</t>
    <phoneticPr fontId="2"/>
  </si>
  <si>
    <t>（１）計画期間のエネルギー使用量の推移</t>
    <rPh sb="3" eb="5">
      <t>ケイカク</t>
    </rPh>
    <rPh sb="5" eb="7">
      <t>キカン</t>
    </rPh>
    <rPh sb="13" eb="16">
      <t>シヨウリョウ</t>
    </rPh>
    <rPh sb="17" eb="19">
      <t>スイイ</t>
    </rPh>
    <phoneticPr fontId="3"/>
  </si>
  <si>
    <t>R7</t>
    <phoneticPr fontId="2"/>
  </si>
  <si>
    <t>　　（計画期間の移行に伴う再受検の必要はありません）</t>
    <phoneticPr fontId="2"/>
  </si>
  <si>
    <t>R12以降</t>
    <phoneticPr fontId="2"/>
  </si>
  <si>
    <t>※　「業務部門」は11から18番台、「産業部門」は31から49番台から選択してください。</t>
    <rPh sb="16" eb="17">
      <t>ダイ</t>
    </rPh>
    <phoneticPr fontId="2"/>
  </si>
  <si>
    <t>※　「業務部門」は11から18番台、「産業部門」は31から49番台から選択してください。</t>
    <rPh sb="16" eb="17">
      <t>ダイ</t>
    </rPh>
    <rPh sb="32" eb="33">
      <t>ダイ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</si>
</sst>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quot;¥&quot;#,##0_);[Red]\(&quot;¥&quot;#,##0\)"/>
    <numFmt numFmtId="177" formatCode="[$-411]ggge&quot;年&quot;m&quot;月&quot;d&quot;日&quot;;@"/>
    <numFmt numFmtId="178" formatCode="[DBNum3]0"/>
    <numFmt numFmtId="179" formatCode="#,##0;\-#,##0;#"/>
    <numFmt numFmtId="180" formatCode="0_);[Red]\(0\)"/>
    <numFmt numFmtId="181" formatCode="#,##0_);[Red]\(#,##0\)"/>
    <numFmt numFmtId="182" formatCode="0000"/>
    <numFmt numFmtId="183" formatCode="#,##0_ "/>
    <numFmt numFmtId="184" formatCode="000000"/>
    <numFmt numFmtId="185" formatCode="#,##0.0000_ "/>
    <numFmt numFmtId="186" formatCode="#"/>
    <numFmt numFmtId="187" formatCode="0&quot;年&quot;&quot;度&quot;"/>
    <numFmt numFmtId="188" formatCode="#,##0_ ;[Red]\-#,##0\ "/>
    <numFmt numFmtId="189" formatCode="#,##0.0;&quot;▲ &quot;#,##0.0"/>
    <numFmt numFmtId="190" formatCode="#,##0.0_ "/>
    <numFmt numFmtId="191" formatCode="0.0%"/>
    <numFmt numFmtId="192" formatCode="0.0_ "/>
    <numFmt numFmtId="193" formatCode="#,##0.00_ "/>
  </numFmts>
  <fonts count="59">
    <font>
      <sz val="11"/>
      <color theme="1"/>
      <name val="游ゴシック"/>
      <family val="3"/>
      <charset val="128"/>
      <scheme val="minor"/>
    </font>
    <font>
      <sz val="11"/>
      <color theme="1"/>
      <name val="游ゴシック"/>
      <family val="3"/>
      <charset val="128"/>
      <scheme val="minor"/>
    </font>
    <font>
      <sz val="6"/>
      <name val="游ゴシック"/>
      <family val="3"/>
      <charset val="128"/>
      <scheme val="minor"/>
    </font>
    <font>
      <sz val="6"/>
      <name val="ＭＳ Ｐゴシック"/>
      <family val="3"/>
      <charset val="128"/>
    </font>
    <font>
      <sz val="11"/>
      <color theme="1"/>
      <name val="ＭＳ 明朝"/>
      <family val="1"/>
      <charset val="128"/>
    </font>
    <font>
      <b/>
      <sz val="11"/>
      <color indexed="81"/>
      <name val="MS P ゴシック"/>
      <family val="3"/>
      <charset val="128"/>
    </font>
    <font>
      <b/>
      <sz val="9"/>
      <color indexed="81"/>
      <name val="MS P ゴシック"/>
      <family val="3"/>
      <charset val="128"/>
    </font>
    <font>
      <b/>
      <sz val="9"/>
      <color indexed="81"/>
      <name val="ＭＳ Ｐ明朝"/>
      <family val="1"/>
      <charset val="128"/>
    </font>
    <font>
      <b/>
      <sz val="9"/>
      <color indexed="81"/>
      <name val="ＭＳ Ｐゴシック"/>
      <family val="3"/>
      <charset val="128"/>
    </font>
    <font>
      <sz val="11"/>
      <color indexed="8"/>
      <name val="ＭＳ Ｐゴシック"/>
      <family val="3"/>
      <charset val="128"/>
    </font>
    <font>
      <sz val="11"/>
      <color theme="1"/>
      <name val="ＭＳ Ｐ明朝"/>
      <family val="1"/>
      <charset val="128"/>
    </font>
    <font>
      <u/>
      <sz val="11"/>
      <color theme="10"/>
      <name val="ＭＳ Ｐゴシック"/>
      <family val="3"/>
      <charset val="128"/>
    </font>
    <font>
      <sz val="12"/>
      <color theme="1"/>
      <name val="游ゴシック"/>
      <family val="3"/>
      <charset val="128"/>
      <scheme val="minor"/>
    </font>
    <font>
      <sz val="8"/>
      <color theme="1"/>
      <name val="ＭＳ Ｐ明朝"/>
      <family val="1"/>
      <charset val="128"/>
    </font>
    <font>
      <sz val="10"/>
      <color indexed="8"/>
      <name val="ＭＳ Ｐ明朝"/>
      <family val="1"/>
      <charset val="128"/>
    </font>
    <font>
      <sz val="9"/>
      <color rgb="FF000000"/>
      <name val="MS UI Gothic"/>
      <family val="3"/>
      <charset val="128"/>
    </font>
    <font>
      <sz val="10"/>
      <color theme="1"/>
      <name val="ＭＳ Ｐ明朝"/>
      <family val="1"/>
      <charset val="128"/>
    </font>
    <font>
      <sz val="9.5"/>
      <color indexed="8"/>
      <name val="ＭＳ Ｐ明朝"/>
      <family val="1"/>
      <charset val="128"/>
    </font>
    <font>
      <sz val="10"/>
      <name val="ＭＳ Ｐ明朝"/>
      <family val="1"/>
      <charset val="128"/>
    </font>
    <font>
      <b/>
      <sz val="11"/>
      <color rgb="FFFF0000"/>
      <name val="ＭＳ Ｐゴシック"/>
      <family val="3"/>
      <charset val="128"/>
    </font>
    <font>
      <b/>
      <sz val="11"/>
      <color theme="1"/>
      <name val="ＭＳ Ｐゴシック"/>
      <family val="3"/>
      <charset val="128"/>
    </font>
    <font>
      <b/>
      <sz val="14"/>
      <color theme="1"/>
      <name val="游ゴシック"/>
      <family val="3"/>
      <charset val="128"/>
      <scheme val="minor"/>
    </font>
    <font>
      <sz val="9.5"/>
      <color theme="1"/>
      <name val="ＭＳ Ｐ明朝"/>
      <family val="1"/>
      <charset val="128"/>
    </font>
    <font>
      <sz val="11"/>
      <color rgb="FFFF0000"/>
      <name val="游ゴシック"/>
      <family val="3"/>
      <charset val="128"/>
      <scheme val="minor"/>
    </font>
    <font>
      <b/>
      <sz val="11"/>
      <color rgb="FFFF0000"/>
      <name val="游ゴシック"/>
      <family val="3"/>
      <charset val="128"/>
      <scheme val="minor"/>
    </font>
    <font>
      <sz val="11"/>
      <color theme="1"/>
      <name val="游明朝"/>
      <family val="1"/>
      <charset val="128"/>
    </font>
    <font>
      <sz val="11"/>
      <color indexed="8"/>
      <name val="游明朝"/>
      <family val="1"/>
      <charset val="128"/>
    </font>
    <font>
      <sz val="11"/>
      <name val="游明朝"/>
      <family val="1"/>
      <charset val="128"/>
    </font>
    <font>
      <b/>
      <sz val="11"/>
      <color rgb="FFFF0000"/>
      <name val="游明朝"/>
      <family val="1"/>
      <charset val="128"/>
    </font>
    <font>
      <sz val="14"/>
      <color indexed="8"/>
      <name val="游明朝"/>
      <family val="1"/>
      <charset val="128"/>
    </font>
    <font>
      <sz val="14"/>
      <name val="游明朝"/>
      <family val="1"/>
      <charset val="128"/>
    </font>
    <font>
      <sz val="14"/>
      <color theme="1"/>
      <name val="游明朝"/>
      <family val="1"/>
      <charset val="128"/>
    </font>
    <font>
      <vertAlign val="subscript"/>
      <sz val="11"/>
      <color indexed="8"/>
      <name val="游明朝"/>
      <family val="1"/>
      <charset val="128"/>
    </font>
    <font>
      <sz val="10.5"/>
      <color indexed="8"/>
      <name val="游明朝"/>
      <family val="1"/>
      <charset val="128"/>
    </font>
    <font>
      <b/>
      <sz val="12"/>
      <color rgb="FFFF0000"/>
      <name val="游ゴシック"/>
      <family val="3"/>
      <charset val="128"/>
      <scheme val="minor"/>
    </font>
    <font>
      <sz val="8"/>
      <color indexed="8"/>
      <name val="游明朝"/>
      <family val="1"/>
      <charset val="128"/>
    </font>
    <font>
      <b/>
      <sz val="14"/>
      <color indexed="8"/>
      <name val="游明朝"/>
      <family val="1"/>
      <charset val="128"/>
    </font>
    <font>
      <b/>
      <sz val="7"/>
      <color rgb="FFFF0000"/>
      <name val="游明朝"/>
      <family val="1"/>
      <charset val="128"/>
    </font>
    <font>
      <b/>
      <vertAlign val="superscript"/>
      <sz val="7"/>
      <color rgb="FFFF0000"/>
      <name val="游明朝"/>
      <family val="1"/>
      <charset val="128"/>
    </font>
    <font>
      <sz val="10"/>
      <color indexed="8"/>
      <name val="游明朝"/>
      <family val="1"/>
      <charset val="128"/>
    </font>
    <font>
      <sz val="9"/>
      <color theme="1"/>
      <name val="游明朝"/>
      <family val="1"/>
      <charset val="128"/>
    </font>
    <font>
      <b/>
      <sz val="11"/>
      <color indexed="8"/>
      <name val="游明朝"/>
      <family val="1"/>
      <charset val="128"/>
    </font>
    <font>
      <sz val="9"/>
      <color indexed="8"/>
      <name val="游明朝"/>
      <family val="1"/>
      <charset val="128"/>
    </font>
    <font>
      <sz val="12"/>
      <color theme="1"/>
      <name val="游明朝"/>
      <family val="1"/>
      <charset val="128"/>
    </font>
    <font>
      <b/>
      <sz val="11"/>
      <color theme="1"/>
      <name val="游明朝"/>
      <family val="1"/>
      <charset val="128"/>
    </font>
    <font>
      <sz val="6"/>
      <color indexed="8"/>
      <name val="游明朝"/>
      <family val="1"/>
      <charset val="128"/>
    </font>
    <font>
      <sz val="8"/>
      <color theme="1"/>
      <name val="游明朝"/>
      <family val="1"/>
      <charset val="128"/>
    </font>
    <font>
      <b/>
      <sz val="14"/>
      <color theme="1"/>
      <name val="游明朝"/>
      <family val="1"/>
      <charset val="128"/>
    </font>
    <font>
      <sz val="10"/>
      <color theme="1"/>
      <name val="游明朝"/>
      <family val="1"/>
      <charset val="128"/>
    </font>
    <font>
      <vertAlign val="subscript"/>
      <sz val="11"/>
      <color theme="1"/>
      <name val="游明朝"/>
      <family val="1"/>
      <charset val="128"/>
    </font>
    <font>
      <sz val="7.5"/>
      <color theme="1"/>
      <name val="游明朝"/>
      <family val="1"/>
      <charset val="128"/>
    </font>
    <font>
      <vertAlign val="subscript"/>
      <sz val="9"/>
      <color theme="1"/>
      <name val="游明朝"/>
      <family val="1"/>
      <charset val="128"/>
    </font>
    <font>
      <b/>
      <sz val="11"/>
      <color theme="1"/>
      <name val="游ゴシック"/>
      <family val="3"/>
      <charset val="128"/>
      <scheme val="minor"/>
    </font>
    <font>
      <b/>
      <sz val="10"/>
      <color theme="1"/>
      <name val="游ゴシック"/>
      <family val="3"/>
      <charset val="128"/>
      <scheme val="minor"/>
    </font>
    <font>
      <sz val="8"/>
      <color theme="1"/>
      <name val="游ゴシック"/>
      <family val="3"/>
      <charset val="128"/>
      <scheme val="minor"/>
    </font>
    <font>
      <sz val="9.5"/>
      <color theme="1"/>
      <name val="游ゴシック"/>
      <family val="3"/>
      <charset val="128"/>
      <scheme val="minor"/>
    </font>
    <font>
      <sz val="10"/>
      <color theme="1"/>
      <name val="游ゴシック"/>
      <family val="3"/>
      <charset val="128"/>
      <scheme val="minor"/>
    </font>
    <font>
      <b/>
      <sz val="11"/>
      <color rgb="FFFF0000"/>
      <name val="游ゴシック"/>
      <family val="3"/>
      <charset val="128"/>
    </font>
    <font>
      <sz val="7"/>
      <color theme="1"/>
      <name val="游明朝"/>
      <family val="1"/>
      <charset val="128"/>
    </font>
  </fonts>
  <fills count="13">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indexed="43"/>
        <bgColor indexed="64"/>
      </patternFill>
    </fill>
    <fill>
      <patternFill patternType="solid">
        <fgColor theme="0"/>
        <bgColor indexed="64"/>
      </patternFill>
    </fill>
    <fill>
      <patternFill patternType="solid">
        <fgColor rgb="FFFFFF99"/>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FF00"/>
        <bgColor indexed="64"/>
      </patternFill>
    </fill>
    <fill>
      <patternFill patternType="solid">
        <fgColor theme="0" tint="-0.34998626667073579"/>
        <bgColor indexed="64"/>
      </patternFill>
    </fill>
  </fills>
  <borders count="87">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medium">
        <color indexed="8"/>
      </right>
      <top style="medium">
        <color indexed="8"/>
      </top>
      <bottom style="thin">
        <color indexed="8"/>
      </bottom>
      <diagonal/>
    </border>
    <border>
      <left style="medium">
        <color indexed="64"/>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diagonal/>
    </border>
    <border>
      <left/>
      <right style="medium">
        <color indexed="8"/>
      </right>
      <top/>
      <bottom/>
      <diagonal/>
    </border>
    <border>
      <left style="thin">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auto="1"/>
      </left>
      <right/>
      <top/>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8">
    <xf numFmtId="0" fontId="0" fillId="0" borderId="0">
      <alignment vertical="center"/>
    </xf>
    <xf numFmtId="38" fontId="9" fillId="0" borderId="0" applyFont="0" applyFill="0" applyBorder="0" applyAlignment="0" applyProtection="0">
      <alignment vertical="center"/>
    </xf>
    <xf numFmtId="0" fontId="1" fillId="0" borderId="0">
      <alignment vertical="center"/>
    </xf>
    <xf numFmtId="0" fontId="11" fillId="0" borderId="0" applyNumberFormat="0" applyFill="0" applyBorder="0" applyAlignment="0" applyProtection="0">
      <alignment vertical="top"/>
      <protection locked="0"/>
    </xf>
    <xf numFmtId="0" fontId="1" fillId="0" borderId="0">
      <alignment vertical="center"/>
    </xf>
    <xf numFmtId="38" fontId="9" fillId="0" borderId="0" applyFont="0" applyFill="0" applyBorder="0" applyAlignment="0" applyProtection="0">
      <alignment vertical="center"/>
    </xf>
    <xf numFmtId="38" fontId="1" fillId="0" borderId="0" applyFont="0" applyFill="0" applyBorder="0" applyAlignment="0" applyProtection="0">
      <alignment vertical="center"/>
    </xf>
    <xf numFmtId="176" fontId="1" fillId="0" borderId="0" applyFont="0" applyFill="0" applyBorder="0" applyAlignment="0" applyProtection="0">
      <alignment vertical="center"/>
    </xf>
  </cellStyleXfs>
  <cellXfs count="1022">
    <xf numFmtId="0" fontId="0" fillId="0" borderId="0" xfId="0">
      <alignment vertical="center"/>
    </xf>
    <xf numFmtId="0" fontId="17" fillId="0" borderId="0" xfId="0" applyFont="1" applyAlignment="1">
      <alignment vertical="center" wrapText="1"/>
    </xf>
    <xf numFmtId="0" fontId="14" fillId="0" borderId="0" xfId="0" applyFont="1" applyAlignment="1">
      <alignment horizontal="center" vertical="center" wrapText="1"/>
    </xf>
    <xf numFmtId="0" fontId="18" fillId="0" borderId="0" xfId="0" applyFont="1" applyAlignment="1">
      <alignment vertical="top" wrapText="1"/>
    </xf>
    <xf numFmtId="0" fontId="14" fillId="0" borderId="0" xfId="0" applyFont="1" applyAlignment="1">
      <alignment vertical="center" wrapText="1"/>
    </xf>
    <xf numFmtId="0" fontId="17" fillId="0" borderId="0" xfId="0" applyFont="1" applyAlignment="1">
      <alignment wrapText="1"/>
    </xf>
    <xf numFmtId="0" fontId="17" fillId="0" borderId="0" xfId="0" applyFont="1" applyAlignment="1">
      <alignment vertical="top" wrapText="1"/>
    </xf>
    <xf numFmtId="0" fontId="0" fillId="0" borderId="0" xfId="0" applyAlignment="1">
      <alignment vertical="center" wrapText="1"/>
    </xf>
    <xf numFmtId="0" fontId="0" fillId="9" borderId="0" xfId="0" applyFill="1" applyProtection="1">
      <alignment vertical="center"/>
      <protection hidden="1"/>
    </xf>
    <xf numFmtId="0" fontId="10" fillId="9" borderId="0" xfId="0" applyFont="1" applyFill="1" applyProtection="1">
      <alignment vertical="center"/>
      <protection hidden="1"/>
    </xf>
    <xf numFmtId="14" fontId="0" fillId="0" borderId="0" xfId="0" applyNumberFormat="1">
      <alignment vertical="center"/>
    </xf>
    <xf numFmtId="0" fontId="19" fillId="9" borderId="0" xfId="0" applyFont="1" applyFill="1" applyAlignment="1" applyProtection="1">
      <alignment horizontal="left" vertical="center"/>
      <protection hidden="1"/>
    </xf>
    <xf numFmtId="0" fontId="4" fillId="9" borderId="0" xfId="0" applyFont="1" applyFill="1" applyProtection="1">
      <alignment vertical="center"/>
      <protection hidden="1"/>
    </xf>
    <xf numFmtId="0" fontId="19" fillId="9" borderId="0" xfId="0" applyFont="1" applyFill="1" applyAlignment="1" applyProtection="1">
      <alignment vertical="center" wrapText="1"/>
      <protection hidden="1"/>
    </xf>
    <xf numFmtId="0" fontId="0" fillId="9" borderId="0" xfId="0" applyFill="1" applyAlignment="1" applyProtection="1">
      <protection hidden="1"/>
    </xf>
    <xf numFmtId="0" fontId="0" fillId="9" borderId="0" xfId="0" applyFill="1" applyAlignment="1" applyProtection="1">
      <alignment horizontal="right" vertical="center"/>
      <protection hidden="1"/>
    </xf>
    <xf numFmtId="38" fontId="0" fillId="9" borderId="0" xfId="0" applyNumberFormat="1" applyFill="1" applyProtection="1">
      <alignment vertical="center"/>
      <protection hidden="1"/>
    </xf>
    <xf numFmtId="0" fontId="13" fillId="9" borderId="0" xfId="4" applyFont="1" applyFill="1" applyAlignment="1" applyProtection="1">
      <alignment vertical="center" shrinkToFit="1"/>
      <protection hidden="1"/>
    </xf>
    <xf numFmtId="0" fontId="13" fillId="9" borderId="0" xfId="4" applyFont="1" applyFill="1" applyAlignment="1" applyProtection="1">
      <alignment horizontal="center" vertical="center" shrinkToFit="1"/>
      <protection hidden="1"/>
    </xf>
    <xf numFmtId="0" fontId="13" fillId="9" borderId="0" xfId="4" applyFont="1" applyFill="1" applyAlignment="1" applyProtection="1">
      <alignment vertical="center" wrapText="1"/>
      <protection hidden="1"/>
    </xf>
    <xf numFmtId="0" fontId="20" fillId="9" borderId="0" xfId="0" applyFont="1" applyFill="1" applyAlignment="1" applyProtection="1">
      <alignment horizontal="left" vertical="center" wrapText="1"/>
      <protection hidden="1"/>
    </xf>
    <xf numFmtId="0" fontId="20" fillId="9" borderId="0" xfId="0" applyFont="1" applyFill="1" applyAlignment="1" applyProtection="1">
      <alignment vertical="center" wrapText="1"/>
      <protection hidden="1"/>
    </xf>
    <xf numFmtId="0" fontId="21" fillId="9" borderId="0" xfId="0" applyFont="1" applyFill="1" applyAlignment="1" applyProtection="1">
      <alignment horizontal="center" vertical="center" wrapText="1"/>
      <protection hidden="1"/>
    </xf>
    <xf numFmtId="0" fontId="22" fillId="9" borderId="0" xfId="0" applyFont="1" applyFill="1" applyAlignment="1" applyProtection="1">
      <alignment vertical="center" wrapText="1"/>
      <protection hidden="1"/>
    </xf>
    <xf numFmtId="0" fontId="16" fillId="9" borderId="0" xfId="0" applyFont="1" applyFill="1" applyAlignment="1" applyProtection="1">
      <alignment vertical="top" wrapText="1"/>
      <protection hidden="1"/>
    </xf>
    <xf numFmtId="0" fontId="16" fillId="9" borderId="0" xfId="0" applyFont="1" applyFill="1" applyAlignment="1" applyProtection="1">
      <alignment vertical="center" wrapText="1"/>
      <protection hidden="1"/>
    </xf>
    <xf numFmtId="0" fontId="22" fillId="9" borderId="0" xfId="0" applyFont="1" applyFill="1" applyAlignment="1" applyProtection="1">
      <alignment wrapText="1"/>
      <protection hidden="1"/>
    </xf>
    <xf numFmtId="0" fontId="22" fillId="9" borderId="0" xfId="0" applyFont="1" applyFill="1" applyAlignment="1" applyProtection="1">
      <alignment vertical="top" wrapText="1"/>
      <protection hidden="1"/>
    </xf>
    <xf numFmtId="0" fontId="4" fillId="9" borderId="29" xfId="0" applyFont="1" applyFill="1" applyBorder="1" applyProtection="1">
      <alignment vertical="center"/>
      <protection hidden="1"/>
    </xf>
    <xf numFmtId="0" fontId="0" fillId="9" borderId="29" xfId="0" applyFill="1" applyBorder="1" applyProtection="1">
      <alignment vertical="center"/>
      <protection hidden="1"/>
    </xf>
    <xf numFmtId="0" fontId="4" fillId="9" borderId="76" xfId="0" applyFont="1" applyFill="1" applyBorder="1" applyProtection="1">
      <alignment vertical="center"/>
      <protection hidden="1"/>
    </xf>
    <xf numFmtId="0" fontId="23" fillId="9" borderId="0" xfId="0" applyFont="1" applyFill="1" applyProtection="1">
      <alignment vertical="center"/>
      <protection hidden="1"/>
    </xf>
    <xf numFmtId="0" fontId="24" fillId="9" borderId="0" xfId="0" applyFont="1" applyFill="1" applyProtection="1">
      <alignment vertical="center"/>
      <protection hidden="1"/>
    </xf>
    <xf numFmtId="0" fontId="0" fillId="0" borderId="24" xfId="0" applyBorder="1">
      <alignment vertical="center"/>
    </xf>
    <xf numFmtId="0" fontId="25" fillId="0" borderId="0" xfId="0" applyFont="1" applyProtection="1">
      <alignment vertical="center"/>
      <protection hidden="1"/>
    </xf>
    <xf numFmtId="0" fontId="25" fillId="2" borderId="0" xfId="0" applyFont="1" applyFill="1" applyProtection="1">
      <alignment vertical="center"/>
      <protection hidden="1"/>
    </xf>
    <xf numFmtId="0" fontId="26" fillId="2" borderId="0" xfId="0" applyFont="1" applyFill="1" applyProtection="1">
      <alignment vertical="center"/>
      <protection hidden="1"/>
    </xf>
    <xf numFmtId="0" fontId="27" fillId="2" borderId="0" xfId="0" applyFont="1" applyFill="1" applyProtection="1">
      <alignment vertical="center"/>
      <protection hidden="1"/>
    </xf>
    <xf numFmtId="0" fontId="25" fillId="9" borderId="0" xfId="0" applyFont="1" applyFill="1" applyProtection="1">
      <alignment vertical="center"/>
      <protection hidden="1"/>
    </xf>
    <xf numFmtId="0" fontId="26" fillId="2" borderId="0" xfId="0" applyFont="1" applyFill="1" applyAlignment="1" applyProtection="1">
      <alignment horizontal="distributed" vertical="center" indent="1"/>
      <protection hidden="1"/>
    </xf>
    <xf numFmtId="0" fontId="26" fillId="2" borderId="0" xfId="0" applyFont="1" applyFill="1" applyAlignment="1" applyProtection="1">
      <alignment horizontal="center" vertical="center"/>
      <protection hidden="1"/>
    </xf>
    <xf numFmtId="0" fontId="26" fillId="2" borderId="0" xfId="0" applyFont="1" applyFill="1" applyAlignment="1" applyProtection="1">
      <alignment horizontal="right" vertical="center"/>
      <protection hidden="1"/>
    </xf>
    <xf numFmtId="0" fontId="27" fillId="2" borderId="0" xfId="0" applyFont="1" applyFill="1" applyAlignment="1" applyProtection="1">
      <alignment horizontal="right" vertical="center"/>
      <protection hidden="1"/>
    </xf>
    <xf numFmtId="0" fontId="27" fillId="2" borderId="0" xfId="0" applyFont="1" applyFill="1" applyAlignment="1" applyProtection="1">
      <alignment horizontal="center" vertical="center"/>
      <protection hidden="1"/>
    </xf>
    <xf numFmtId="0" fontId="25" fillId="0" borderId="0" xfId="0" applyFont="1" applyAlignment="1" applyProtection="1">
      <alignment horizontal="right" vertical="center"/>
      <protection hidden="1"/>
    </xf>
    <xf numFmtId="0" fontId="26" fillId="0" borderId="0" xfId="0" applyFont="1" applyProtection="1">
      <alignment vertical="center"/>
      <protection hidden="1"/>
    </xf>
    <xf numFmtId="49" fontId="26" fillId="4" borderId="0" xfId="0" applyNumberFormat="1" applyFont="1" applyFill="1" applyAlignment="1" applyProtection="1">
      <alignment horizontal="left" vertical="center" shrinkToFit="1"/>
      <protection locked="0"/>
    </xf>
    <xf numFmtId="0" fontId="26" fillId="2" borderId="0" xfId="0" applyFont="1" applyFill="1" applyAlignment="1" applyProtection="1">
      <alignment horizontal="left" vertical="center"/>
      <protection hidden="1"/>
    </xf>
    <xf numFmtId="178" fontId="29" fillId="3" borderId="0" xfId="0" applyNumberFormat="1" applyFont="1" applyFill="1" applyAlignment="1" applyProtection="1">
      <alignment horizontal="center" vertical="center"/>
      <protection locked="0"/>
    </xf>
    <xf numFmtId="0" fontId="26" fillId="2" borderId="1" xfId="0" applyFont="1" applyFill="1" applyBorder="1" applyAlignment="1" applyProtection="1">
      <alignment horizontal="left" vertical="center" indent="1"/>
      <protection hidden="1"/>
    </xf>
    <xf numFmtId="0" fontId="27" fillId="2" borderId="5" xfId="0" applyFont="1" applyFill="1" applyBorder="1" applyAlignment="1" applyProtection="1">
      <alignment horizontal="center" vertical="center"/>
      <protection hidden="1"/>
    </xf>
    <xf numFmtId="0" fontId="27" fillId="2" borderId="12" xfId="0" applyFont="1" applyFill="1" applyBorder="1" applyAlignment="1" applyProtection="1">
      <alignment horizontal="left" vertical="center"/>
      <protection hidden="1"/>
    </xf>
    <xf numFmtId="179" fontId="30" fillId="5" borderId="14" xfId="0" applyNumberFormat="1" applyFont="1" applyFill="1" applyBorder="1" applyAlignment="1" applyProtection="1">
      <alignment horizontal="right" vertical="center" indent="1" shrinkToFit="1"/>
      <protection hidden="1"/>
    </xf>
    <xf numFmtId="0" fontId="27" fillId="2" borderId="18" xfId="0" applyFont="1" applyFill="1" applyBorder="1" applyAlignment="1" applyProtection="1">
      <alignment horizontal="left" vertical="center" wrapText="1"/>
      <protection hidden="1"/>
    </xf>
    <xf numFmtId="0" fontId="26" fillId="2" borderId="11" xfId="0" applyFont="1" applyFill="1" applyBorder="1" applyAlignment="1" applyProtection="1">
      <alignment horizontal="distributed" vertical="center" wrapText="1"/>
      <protection hidden="1"/>
    </xf>
    <xf numFmtId="0" fontId="27" fillId="2" borderId="29" xfId="0" applyFont="1" applyFill="1" applyBorder="1" applyAlignment="1" applyProtection="1">
      <alignment horizontal="distributed" vertical="center"/>
      <protection hidden="1"/>
    </xf>
    <xf numFmtId="0" fontId="26" fillId="2" borderId="17" xfId="0" applyFont="1" applyFill="1" applyBorder="1" applyAlignment="1" applyProtection="1">
      <alignment horizontal="distributed" vertical="center"/>
      <protection hidden="1"/>
    </xf>
    <xf numFmtId="0" fontId="27" fillId="2" borderId="24" xfId="0" applyFont="1" applyFill="1" applyBorder="1" applyAlignment="1" applyProtection="1">
      <alignment horizontal="distributed" vertical="center"/>
      <protection hidden="1"/>
    </xf>
    <xf numFmtId="0" fontId="25" fillId="0" borderId="0" xfId="0" applyFont="1" applyAlignment="1" applyProtection="1">
      <alignment horizontal="right"/>
      <protection hidden="1"/>
    </xf>
    <xf numFmtId="0" fontId="24" fillId="9" borderId="0" xfId="0" applyFont="1" applyFill="1" applyAlignment="1" applyProtection="1">
      <alignment horizontal="left" vertical="center"/>
      <protection hidden="1"/>
    </xf>
    <xf numFmtId="0" fontId="26" fillId="2" borderId="0" xfId="0" applyFont="1" applyFill="1" applyAlignment="1" applyProtection="1">
      <alignment vertical="top"/>
      <protection hidden="1"/>
    </xf>
    <xf numFmtId="0" fontId="25" fillId="2" borderId="0" xfId="0" applyFont="1" applyFill="1" applyAlignment="1" applyProtection="1">
      <alignment vertical="top"/>
      <protection hidden="1"/>
    </xf>
    <xf numFmtId="0" fontId="26" fillId="2" borderId="0" xfId="0" applyFont="1" applyFill="1" applyAlignment="1" applyProtection="1">
      <alignment horizontal="center" vertical="top"/>
      <protection hidden="1"/>
    </xf>
    <xf numFmtId="0" fontId="25" fillId="2" borderId="0" xfId="0" applyFont="1" applyFill="1" applyAlignment="1" applyProtection="1">
      <alignment horizontal="right" vertical="center"/>
      <protection hidden="1"/>
    </xf>
    <xf numFmtId="49" fontId="26" fillId="0" borderId="0" xfId="0" applyNumberFormat="1" applyFont="1" applyAlignment="1" applyProtection="1">
      <alignment horizontal="left" vertical="center" shrinkToFit="1"/>
      <protection hidden="1"/>
    </xf>
    <xf numFmtId="0" fontId="26" fillId="5" borderId="0" xfId="0" applyFont="1" applyFill="1" applyProtection="1">
      <alignment vertical="center"/>
      <protection hidden="1"/>
    </xf>
    <xf numFmtId="178" fontId="29" fillId="0" borderId="0" xfId="0" applyNumberFormat="1" applyFont="1" applyAlignment="1" applyProtection="1">
      <alignment horizontal="center" vertical="center"/>
      <protection hidden="1"/>
    </xf>
    <xf numFmtId="0" fontId="26" fillId="2" borderId="0" xfId="0" applyFont="1" applyFill="1" applyAlignment="1" applyProtection="1">
      <alignment vertical="center" wrapText="1"/>
      <protection hidden="1"/>
    </xf>
    <xf numFmtId="0" fontId="25" fillId="2" borderId="0" xfId="0" applyFont="1" applyFill="1" applyAlignment="1" applyProtection="1">
      <alignment vertical="center" wrapText="1"/>
      <protection hidden="1"/>
    </xf>
    <xf numFmtId="0" fontId="26" fillId="0" borderId="39" xfId="0" applyFont="1" applyBorder="1" applyAlignment="1" applyProtection="1">
      <alignment horizontal="distributed" vertical="center" indent="1"/>
      <protection hidden="1"/>
    </xf>
    <xf numFmtId="0" fontId="26" fillId="2" borderId="46" xfId="0" applyFont="1" applyFill="1" applyBorder="1" applyAlignment="1" applyProtection="1">
      <alignment horizontal="left" vertical="center"/>
      <protection hidden="1"/>
    </xf>
    <xf numFmtId="0" fontId="26" fillId="2" borderId="47" xfId="0" applyFont="1" applyFill="1" applyBorder="1" applyAlignment="1" applyProtection="1">
      <alignment horizontal="distributed" vertical="center" wrapText="1"/>
      <protection hidden="1"/>
    </xf>
    <xf numFmtId="0" fontId="27" fillId="2" borderId="50" xfId="0" applyFont="1" applyFill="1" applyBorder="1" applyAlignment="1" applyProtection="1">
      <alignment horizontal="distributed" vertical="center"/>
      <protection hidden="1"/>
    </xf>
    <xf numFmtId="0" fontId="26" fillId="2" borderId="52" xfId="0" applyFont="1" applyFill="1" applyBorder="1" applyAlignment="1" applyProtection="1">
      <alignment horizontal="distributed" vertical="center"/>
      <protection hidden="1"/>
    </xf>
    <xf numFmtId="0" fontId="26" fillId="2" borderId="43" xfId="0" applyFont="1" applyFill="1" applyBorder="1" applyAlignment="1" applyProtection="1">
      <alignment horizontal="distributed" vertical="center"/>
      <protection hidden="1"/>
    </xf>
    <xf numFmtId="0" fontId="25" fillId="0" borderId="0" xfId="0" applyFont="1" applyAlignment="1" applyProtection="1">
      <alignment vertical="top"/>
      <protection hidden="1"/>
    </xf>
    <xf numFmtId="0" fontId="33" fillId="9" borderId="0" xfId="0" applyFont="1" applyFill="1" applyAlignment="1" applyProtection="1">
      <alignment vertical="top"/>
      <protection hidden="1"/>
    </xf>
    <xf numFmtId="0" fontId="25" fillId="9" borderId="0" xfId="0" applyFont="1" applyFill="1" applyAlignment="1" applyProtection="1">
      <alignment vertical="top"/>
      <protection hidden="1"/>
    </xf>
    <xf numFmtId="0" fontId="0" fillId="9" borderId="0" xfId="0" applyFill="1" applyAlignment="1" applyProtection="1">
      <alignment vertical="top"/>
      <protection hidden="1"/>
    </xf>
    <xf numFmtId="0" fontId="25" fillId="9" borderId="0" xfId="0" applyFont="1" applyFill="1" applyAlignment="1" applyProtection="1">
      <alignment horizontal="right" vertical="center"/>
      <protection hidden="1"/>
    </xf>
    <xf numFmtId="0" fontId="25" fillId="2" borderId="0" xfId="0" applyFont="1" applyFill="1" applyAlignment="1" applyProtection="1">
      <alignment horizontal="left" vertical="center"/>
      <protection hidden="1"/>
    </xf>
    <xf numFmtId="0" fontId="25" fillId="2" borderId="11" xfId="0" applyFont="1" applyFill="1" applyBorder="1" applyProtection="1">
      <alignment vertical="center"/>
      <protection hidden="1"/>
    </xf>
    <xf numFmtId="0" fontId="25" fillId="2" borderId="8" xfId="0" applyFont="1" applyFill="1" applyBorder="1" applyProtection="1">
      <alignment vertical="center"/>
      <protection hidden="1"/>
    </xf>
    <xf numFmtId="0" fontId="25" fillId="2" borderId="9" xfId="0" applyFont="1" applyFill="1" applyBorder="1" applyProtection="1">
      <alignment vertical="center"/>
      <protection hidden="1"/>
    </xf>
    <xf numFmtId="0" fontId="25" fillId="2" borderId="29" xfId="0" applyFont="1" applyFill="1" applyBorder="1" applyProtection="1">
      <alignment vertical="center"/>
      <protection hidden="1"/>
    </xf>
    <xf numFmtId="0" fontId="25" fillId="0" borderId="28" xfId="0" applyFont="1" applyBorder="1" applyProtection="1">
      <alignment vertical="center"/>
      <protection hidden="1"/>
    </xf>
    <xf numFmtId="0" fontId="35" fillId="2" borderId="0" xfId="0" applyFont="1" applyFill="1" applyAlignment="1" applyProtection="1">
      <alignment vertical="center" wrapText="1"/>
      <protection hidden="1"/>
    </xf>
    <xf numFmtId="0" fontId="25" fillId="2" borderId="76" xfId="0" applyFont="1" applyFill="1" applyBorder="1" applyProtection="1">
      <alignment vertical="center"/>
      <protection hidden="1"/>
    </xf>
    <xf numFmtId="0" fontId="25" fillId="2" borderId="17" xfId="0" applyFont="1" applyFill="1" applyBorder="1" applyProtection="1">
      <alignment vertical="center"/>
      <protection hidden="1"/>
    </xf>
    <xf numFmtId="0" fontId="26" fillId="2" borderId="14" xfId="0" applyFont="1" applyFill="1" applyBorder="1" applyProtection="1">
      <alignment vertical="center"/>
      <protection hidden="1"/>
    </xf>
    <xf numFmtId="0" fontId="25" fillId="2" borderId="14" xfId="0" applyFont="1" applyFill="1" applyBorder="1" applyProtection="1">
      <alignment vertical="center"/>
      <protection hidden="1"/>
    </xf>
    <xf numFmtId="0" fontId="25" fillId="2" borderId="15" xfId="0" applyFont="1" applyFill="1" applyBorder="1" applyProtection="1">
      <alignment vertical="center"/>
      <protection hidden="1"/>
    </xf>
    <xf numFmtId="0" fontId="25" fillId="0" borderId="8" xfId="2" applyFont="1" applyBorder="1" applyProtection="1">
      <alignment vertical="center"/>
      <protection hidden="1"/>
    </xf>
    <xf numFmtId="0" fontId="25" fillId="0" borderId="0" xfId="0" applyFont="1" applyAlignment="1" applyProtection="1">
      <alignment horizontal="left" vertical="center"/>
      <protection hidden="1"/>
    </xf>
    <xf numFmtId="0" fontId="26" fillId="2" borderId="8" xfId="0" applyFont="1" applyFill="1" applyBorder="1" applyAlignment="1" applyProtection="1">
      <alignment horizontal="left" vertical="center"/>
      <protection hidden="1"/>
    </xf>
    <xf numFmtId="0" fontId="26" fillId="2" borderId="8" xfId="0" applyFont="1" applyFill="1" applyBorder="1" applyProtection="1">
      <alignment vertical="center"/>
      <protection hidden="1"/>
    </xf>
    <xf numFmtId="0" fontId="26" fillId="0" borderId="8" xfId="0" applyFont="1" applyBorder="1" applyProtection="1">
      <alignment vertical="center"/>
      <protection hidden="1"/>
    </xf>
    <xf numFmtId="0" fontId="25" fillId="0" borderId="8" xfId="0" applyFont="1" applyBorder="1" applyProtection="1">
      <alignment vertical="center"/>
      <protection hidden="1"/>
    </xf>
    <xf numFmtId="0" fontId="25" fillId="0" borderId="9" xfId="0" applyFont="1" applyBorder="1" applyProtection="1">
      <alignment vertical="center"/>
      <protection hidden="1"/>
    </xf>
    <xf numFmtId="0" fontId="35" fillId="2" borderId="0" xfId="0" applyFont="1" applyFill="1" applyProtection="1">
      <alignment vertical="center"/>
      <protection hidden="1"/>
    </xf>
    <xf numFmtId="0" fontId="42" fillId="2" borderId="0" xfId="0" applyFont="1" applyFill="1" applyAlignment="1" applyProtection="1">
      <alignment horizontal="left" vertical="center"/>
      <protection hidden="1"/>
    </xf>
    <xf numFmtId="0" fontId="40" fillId="0" borderId="0" xfId="0" applyFont="1" applyAlignment="1" applyProtection="1">
      <alignment horizontal="right" vertical="center"/>
      <protection hidden="1"/>
    </xf>
    <xf numFmtId="0" fontId="25" fillId="2" borderId="12" xfId="0" applyFont="1" applyFill="1" applyBorder="1" applyProtection="1">
      <alignment vertical="center"/>
      <protection hidden="1"/>
    </xf>
    <xf numFmtId="0" fontId="39" fillId="5" borderId="76" xfId="0" applyFont="1" applyFill="1" applyBorder="1" applyAlignment="1" applyProtection="1">
      <alignment horizontal="center" vertical="center" wrapText="1"/>
      <protection hidden="1"/>
    </xf>
    <xf numFmtId="0" fontId="39" fillId="5" borderId="0" xfId="0" applyFont="1" applyFill="1" applyAlignment="1" applyProtection="1">
      <alignment horizontal="center" vertical="center" wrapText="1"/>
      <protection hidden="1"/>
    </xf>
    <xf numFmtId="183" fontId="29" fillId="0" borderId="76" xfId="1" applyNumberFormat="1" applyFont="1" applyFill="1" applyBorder="1" applyAlignment="1" applyProtection="1">
      <alignment vertical="center" shrinkToFit="1"/>
      <protection hidden="1"/>
    </xf>
    <xf numFmtId="183" fontId="29" fillId="0" borderId="0" xfId="1" applyNumberFormat="1" applyFont="1" applyFill="1" applyBorder="1" applyAlignment="1" applyProtection="1">
      <alignment vertical="center" shrinkToFit="1"/>
      <protection hidden="1"/>
    </xf>
    <xf numFmtId="0" fontId="26" fillId="2" borderId="15" xfId="0" applyFont="1" applyFill="1" applyBorder="1" applyProtection="1">
      <alignment vertical="center"/>
      <protection hidden="1"/>
    </xf>
    <xf numFmtId="0" fontId="25" fillId="0" borderId="11" xfId="0" applyFont="1" applyBorder="1" applyProtection="1">
      <alignment vertical="center"/>
      <protection hidden="1"/>
    </xf>
    <xf numFmtId="0" fontId="25" fillId="0" borderId="29" xfId="0" applyFont="1" applyBorder="1" applyProtection="1">
      <alignment vertical="center"/>
      <protection hidden="1"/>
    </xf>
    <xf numFmtId="0" fontId="25" fillId="0" borderId="17" xfId="0" applyFont="1" applyBorder="1" applyProtection="1">
      <alignment vertical="center"/>
      <protection hidden="1"/>
    </xf>
    <xf numFmtId="0" fontId="25" fillId="0" borderId="14" xfId="0" applyFont="1" applyBorder="1" applyProtection="1">
      <alignment vertical="center"/>
      <protection hidden="1"/>
    </xf>
    <xf numFmtId="0" fontId="25" fillId="0" borderId="15" xfId="0" applyFont="1" applyBorder="1" applyProtection="1">
      <alignment vertical="center"/>
      <protection hidden="1"/>
    </xf>
    <xf numFmtId="0" fontId="25" fillId="0" borderId="0" xfId="2" applyFont="1" applyProtection="1">
      <alignment vertical="center"/>
      <protection hidden="1"/>
    </xf>
    <xf numFmtId="0" fontId="46" fillId="0" borderId="0" xfId="2" applyFont="1" applyAlignment="1" applyProtection="1">
      <alignment horizontal="right" vertical="center"/>
      <protection hidden="1"/>
    </xf>
    <xf numFmtId="0" fontId="40" fillId="0" borderId="0" xfId="2" applyFont="1" applyAlignment="1" applyProtection="1">
      <alignment horizontal="left" vertical="center"/>
      <protection hidden="1"/>
    </xf>
    <xf numFmtId="49" fontId="31" fillId="0" borderId="0" xfId="2" applyNumberFormat="1" applyFont="1" applyAlignment="1" applyProtection="1">
      <alignment horizontal="center" vertical="center"/>
      <protection hidden="1"/>
    </xf>
    <xf numFmtId="0" fontId="25" fillId="0" borderId="0" xfId="2" applyFont="1" applyAlignment="1" applyProtection="1">
      <alignment horizontal="center" vertical="center"/>
      <protection hidden="1"/>
    </xf>
    <xf numFmtId="0" fontId="25" fillId="0" borderId="11" xfId="2" applyFont="1" applyBorder="1" applyAlignment="1" applyProtection="1">
      <protection hidden="1"/>
    </xf>
    <xf numFmtId="0" fontId="25" fillId="0" borderId="8" xfId="0" applyFont="1" applyBorder="1" applyAlignment="1" applyProtection="1">
      <protection hidden="1"/>
    </xf>
    <xf numFmtId="0" fontId="25" fillId="0" borderId="9" xfId="0" applyFont="1" applyBorder="1" applyAlignment="1" applyProtection="1">
      <protection hidden="1"/>
    </xf>
    <xf numFmtId="0" fontId="25" fillId="0" borderId="76" xfId="2" applyFont="1" applyBorder="1" applyProtection="1">
      <alignment vertical="center"/>
      <protection hidden="1"/>
    </xf>
    <xf numFmtId="0" fontId="25" fillId="0" borderId="0" xfId="2" quotePrefix="1" applyFont="1" applyProtection="1">
      <alignment vertical="center"/>
      <protection hidden="1"/>
    </xf>
    <xf numFmtId="0" fontId="25" fillId="0" borderId="14" xfId="2" applyFont="1" applyBorder="1" applyProtection="1">
      <alignment vertical="center"/>
      <protection hidden="1"/>
    </xf>
    <xf numFmtId="0" fontId="47" fillId="0" borderId="0" xfId="2" applyFont="1" applyAlignment="1" applyProtection="1">
      <alignment horizontal="center" vertical="center"/>
      <protection hidden="1"/>
    </xf>
    <xf numFmtId="0" fontId="25" fillId="0" borderId="0" xfId="2" applyFont="1" applyAlignment="1" applyProtection="1">
      <alignment horizontal="left" vertical="center"/>
      <protection hidden="1"/>
    </xf>
    <xf numFmtId="0" fontId="40" fillId="0" borderId="0" xfId="2" applyFont="1" applyProtection="1">
      <alignment vertical="center"/>
      <protection hidden="1"/>
    </xf>
    <xf numFmtId="0" fontId="40" fillId="0" borderId="21" xfId="2" applyFont="1" applyBorder="1" applyProtection="1">
      <alignment vertical="center"/>
      <protection hidden="1"/>
    </xf>
    <xf numFmtId="0" fontId="40" fillId="0" borderId="22" xfId="2" applyFont="1" applyBorder="1" applyProtection="1">
      <alignment vertical="center"/>
      <protection hidden="1"/>
    </xf>
    <xf numFmtId="0" fontId="40" fillId="0" borderId="0" xfId="2" applyFont="1" applyAlignment="1" applyProtection="1">
      <alignment horizontal="distributed" vertical="center" wrapText="1"/>
      <protection hidden="1"/>
    </xf>
    <xf numFmtId="0" fontId="46" fillId="0" borderId="0" xfId="2" applyFont="1" applyAlignment="1" applyProtection="1">
      <alignment horizontal="distributed" vertical="center" wrapText="1" indent="1"/>
      <protection hidden="1"/>
    </xf>
    <xf numFmtId="38" fontId="40" fillId="0" borderId="0" xfId="2" applyNumberFormat="1" applyFont="1" applyAlignment="1" applyProtection="1">
      <alignment horizontal="center" vertical="center" shrinkToFit="1"/>
      <protection hidden="1"/>
    </xf>
    <xf numFmtId="0" fontId="40" fillId="0" borderId="0" xfId="2" applyFont="1" applyAlignment="1" applyProtection="1">
      <alignment horizontal="center" vertical="center" shrinkToFit="1"/>
      <protection hidden="1"/>
    </xf>
    <xf numFmtId="0" fontId="40" fillId="0" borderId="0" xfId="2" applyFont="1" applyAlignment="1" applyProtection="1">
      <alignment horizontal="right" vertical="center"/>
      <protection hidden="1"/>
    </xf>
    <xf numFmtId="0" fontId="40" fillId="0" borderId="0" xfId="2" applyFont="1" applyAlignment="1" applyProtection="1">
      <alignment horizontal="distributed" vertical="center"/>
      <protection hidden="1"/>
    </xf>
    <xf numFmtId="0" fontId="25" fillId="0" borderId="21" xfId="0" applyFont="1" applyBorder="1" applyProtection="1">
      <alignment vertical="center"/>
      <protection hidden="1"/>
    </xf>
    <xf numFmtId="0" fontId="25" fillId="0" borderId="22" xfId="0" applyFont="1" applyBorder="1" applyProtection="1">
      <alignment vertical="center"/>
      <protection hidden="1"/>
    </xf>
    <xf numFmtId="0" fontId="25" fillId="0" borderId="17" xfId="2" applyFont="1" applyBorder="1" applyProtection="1">
      <alignment vertical="center"/>
      <protection hidden="1"/>
    </xf>
    <xf numFmtId="0" fontId="46" fillId="0" borderId="0" xfId="2" applyFont="1" applyProtection="1">
      <alignment vertical="center"/>
      <protection hidden="1"/>
    </xf>
    <xf numFmtId="186" fontId="46" fillId="5" borderId="8" xfId="0" applyNumberFormat="1" applyFont="1" applyFill="1" applyBorder="1" applyAlignment="1" applyProtection="1">
      <alignment horizontal="right" vertical="center"/>
      <protection hidden="1"/>
    </xf>
    <xf numFmtId="0" fontId="25" fillId="0" borderId="76" xfId="0" applyFont="1" applyBorder="1" applyProtection="1">
      <alignment vertical="center"/>
      <protection hidden="1"/>
    </xf>
    <xf numFmtId="0" fontId="25" fillId="0" borderId="0" xfId="4" applyFont="1" applyProtection="1">
      <alignment vertical="center"/>
      <protection hidden="1"/>
    </xf>
    <xf numFmtId="0" fontId="25" fillId="0" borderId="14" xfId="4" applyFont="1" applyBorder="1" applyProtection="1">
      <alignment vertical="center"/>
      <protection hidden="1"/>
    </xf>
    <xf numFmtId="0" fontId="40" fillId="0" borderId="14" xfId="4" applyFont="1" applyBorder="1" applyAlignment="1" applyProtection="1">
      <alignment horizontal="left" vertical="center"/>
      <protection hidden="1"/>
    </xf>
    <xf numFmtId="0" fontId="25" fillId="0" borderId="11" xfId="4" applyFont="1" applyBorder="1" applyProtection="1">
      <alignment vertical="center"/>
      <protection hidden="1"/>
    </xf>
    <xf numFmtId="0" fontId="46" fillId="0" borderId="8" xfId="4" applyFont="1" applyBorder="1" applyAlignment="1" applyProtection="1">
      <alignment horizontal="left" vertical="center"/>
      <protection hidden="1"/>
    </xf>
    <xf numFmtId="0" fontId="25" fillId="0" borderId="29" xfId="4" applyFont="1" applyBorder="1" applyProtection="1">
      <alignment vertical="center"/>
      <protection hidden="1"/>
    </xf>
    <xf numFmtId="0" fontId="25" fillId="0" borderId="11"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29" xfId="0" applyFont="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0" fontId="25" fillId="0" borderId="28" xfId="0" applyFont="1" applyBorder="1" applyAlignment="1" applyProtection="1">
      <alignment horizontal="center" vertical="center" wrapText="1"/>
      <protection hidden="1"/>
    </xf>
    <xf numFmtId="0" fontId="25" fillId="0" borderId="28" xfId="4" applyFont="1" applyBorder="1" applyProtection="1">
      <alignment vertical="center"/>
      <protection hidden="1"/>
    </xf>
    <xf numFmtId="0" fontId="48" fillId="0" borderId="0" xfId="4" applyFont="1" applyProtection="1">
      <alignment vertical="center"/>
      <protection hidden="1"/>
    </xf>
    <xf numFmtId="187" fontId="40" fillId="0" borderId="8" xfId="4" applyNumberFormat="1" applyFont="1" applyBorder="1" applyAlignment="1" applyProtection="1">
      <alignment vertical="center" wrapText="1" shrinkToFit="1"/>
      <protection hidden="1"/>
    </xf>
    <xf numFmtId="187" fontId="40" fillId="0" borderId="9" xfId="4" applyNumberFormat="1" applyFont="1" applyBorder="1" applyAlignment="1" applyProtection="1">
      <alignment vertical="center" wrapText="1" shrinkToFit="1"/>
      <protection hidden="1"/>
    </xf>
    <xf numFmtId="0" fontId="40" fillId="0" borderId="28" xfId="0" applyFont="1" applyBorder="1" applyAlignment="1" applyProtection="1">
      <alignment horizontal="distributed" vertical="center"/>
      <protection hidden="1"/>
    </xf>
    <xf numFmtId="0" fontId="40" fillId="0" borderId="29" xfId="4" applyFont="1" applyBorder="1" applyAlignment="1" applyProtection="1">
      <alignment horizontal="distributed" vertical="center" wrapText="1"/>
      <protection hidden="1"/>
    </xf>
    <xf numFmtId="0" fontId="25" fillId="0" borderId="8" xfId="4" applyFont="1" applyBorder="1" applyProtection="1">
      <alignment vertical="center"/>
      <protection hidden="1"/>
    </xf>
    <xf numFmtId="0" fontId="25" fillId="0" borderId="0" xfId="4" applyFont="1" applyAlignment="1" applyProtection="1">
      <alignment horizontal="right" vertical="center"/>
      <protection hidden="1"/>
    </xf>
    <xf numFmtId="0" fontId="40" fillId="0" borderId="29" xfId="4" applyFont="1" applyBorder="1" applyAlignment="1" applyProtection="1">
      <alignment horizontal="center" vertical="center" shrinkToFit="1"/>
      <protection hidden="1"/>
    </xf>
    <xf numFmtId="0" fontId="40" fillId="0" borderId="29" xfId="4" applyFont="1" applyBorder="1" applyAlignment="1" applyProtection="1">
      <alignment horizontal="center" vertical="center" wrapText="1"/>
      <protection hidden="1"/>
    </xf>
    <xf numFmtId="0" fontId="25" fillId="0" borderId="62" xfId="0" applyFont="1" applyBorder="1" applyProtection="1">
      <alignment vertical="center"/>
      <protection hidden="1"/>
    </xf>
    <xf numFmtId="0" fontId="40" fillId="0" borderId="0" xfId="4" applyFont="1" applyAlignment="1" applyProtection="1">
      <alignment horizontal="left" vertical="center" wrapText="1"/>
      <protection hidden="1"/>
    </xf>
    <xf numFmtId="0" fontId="44" fillId="0" borderId="0" xfId="4" applyFont="1" applyAlignment="1" applyProtection="1">
      <alignment horizontal="center" vertical="center" wrapText="1"/>
      <protection hidden="1"/>
    </xf>
    <xf numFmtId="0" fontId="40" fillId="0" borderId="0" xfId="4" applyFont="1" applyAlignment="1" applyProtection="1">
      <alignment horizontal="center" vertical="center" wrapText="1"/>
      <protection hidden="1"/>
    </xf>
    <xf numFmtId="0" fontId="40" fillId="0" borderId="0" xfId="4" applyFont="1" applyAlignment="1" applyProtection="1">
      <alignment horizontal="center" vertical="center" shrinkToFit="1"/>
      <protection hidden="1"/>
    </xf>
    <xf numFmtId="181" fontId="25" fillId="0" borderId="0" xfId="5" applyNumberFormat="1" applyFont="1" applyFill="1" applyBorder="1" applyAlignment="1" applyProtection="1">
      <alignment horizontal="right" vertical="center" shrinkToFit="1"/>
      <protection hidden="1"/>
    </xf>
    <xf numFmtId="0" fontId="40" fillId="0" borderId="0" xfId="4" applyFont="1" applyProtection="1">
      <alignment vertical="center"/>
      <protection hidden="1"/>
    </xf>
    <xf numFmtId="0" fontId="46" fillId="0" borderId="8" xfId="4" applyFont="1" applyBorder="1" applyAlignment="1" applyProtection="1">
      <alignment horizontal="distributed" vertical="center" wrapText="1" indent="1"/>
      <protection hidden="1"/>
    </xf>
    <xf numFmtId="0" fontId="46" fillId="0" borderId="8" xfId="4" applyFont="1" applyBorder="1" applyAlignment="1" applyProtection="1">
      <alignment horizontal="center" vertical="center" wrapText="1"/>
      <protection hidden="1"/>
    </xf>
    <xf numFmtId="0" fontId="46" fillId="0" borderId="8" xfId="4" applyFont="1" applyBorder="1" applyProtection="1">
      <alignment vertical="center"/>
      <protection hidden="1"/>
    </xf>
    <xf numFmtId="0" fontId="40" fillId="0" borderId="8" xfId="4" applyFont="1" applyBorder="1" applyProtection="1">
      <alignment vertical="center"/>
      <protection hidden="1"/>
    </xf>
    <xf numFmtId="0" fontId="46" fillId="0" borderId="0" xfId="4" applyFont="1" applyAlignment="1" applyProtection="1">
      <alignment horizontal="distributed" vertical="center" wrapText="1" indent="1"/>
      <protection hidden="1"/>
    </xf>
    <xf numFmtId="0" fontId="46" fillId="0" borderId="0" xfId="4" applyFont="1" applyAlignment="1" applyProtection="1">
      <alignment horizontal="center" vertical="center" wrapText="1"/>
      <protection hidden="1"/>
    </xf>
    <xf numFmtId="0" fontId="46" fillId="0" borderId="0" xfId="4" applyFont="1" applyProtection="1">
      <alignment vertical="center"/>
      <protection hidden="1"/>
    </xf>
    <xf numFmtId="49" fontId="46" fillId="0" borderId="0" xfId="4" applyNumberFormat="1" applyFont="1" applyAlignment="1" applyProtection="1">
      <alignment horizontal="center" vertical="center" wrapText="1"/>
      <protection hidden="1"/>
    </xf>
    <xf numFmtId="49" fontId="46" fillId="0" borderId="0" xfId="4" applyNumberFormat="1" applyFont="1" applyProtection="1">
      <alignment vertical="center"/>
      <protection hidden="1"/>
    </xf>
    <xf numFmtId="49" fontId="40" fillId="0" borderId="0" xfId="4" applyNumberFormat="1" applyFont="1" applyProtection="1">
      <alignment vertical="center"/>
      <protection hidden="1"/>
    </xf>
    <xf numFmtId="49" fontId="25" fillId="0" borderId="0" xfId="4" applyNumberFormat="1" applyFont="1" applyProtection="1">
      <alignment vertical="center"/>
      <protection hidden="1"/>
    </xf>
    <xf numFmtId="49" fontId="25" fillId="0" borderId="0" xfId="0" applyNumberFormat="1" applyFont="1" applyProtection="1">
      <alignment vertical="center"/>
      <protection hidden="1"/>
    </xf>
    <xf numFmtId="0" fontId="40" fillId="0" borderId="0" xfId="0" applyFont="1" applyProtection="1">
      <alignment vertical="center"/>
      <protection hidden="1"/>
    </xf>
    <xf numFmtId="0" fontId="46" fillId="0" borderId="0" xfId="0" applyFont="1" applyAlignment="1" applyProtection="1">
      <alignment horizontal="left" vertical="center"/>
      <protection hidden="1"/>
    </xf>
    <xf numFmtId="0" fontId="40" fillId="0" borderId="0" xfId="0" applyFont="1" applyAlignment="1" applyProtection="1">
      <alignment horizontal="left" vertical="center"/>
      <protection hidden="1"/>
    </xf>
    <xf numFmtId="186" fontId="46" fillId="0" borderId="0" xfId="0" applyNumberFormat="1" applyFont="1" applyProtection="1">
      <alignment vertical="center"/>
      <protection hidden="1"/>
    </xf>
    <xf numFmtId="0" fontId="46" fillId="0" borderId="0" xfId="0" applyFont="1" applyAlignment="1" applyProtection="1">
      <alignment horizontal="right" vertical="center"/>
      <protection hidden="1"/>
    </xf>
    <xf numFmtId="0" fontId="25" fillId="0" borderId="14" xfId="0" applyFont="1" applyBorder="1" applyAlignment="1" applyProtection="1">
      <alignment horizontal="left" vertical="top" wrapText="1"/>
      <protection hidden="1"/>
    </xf>
    <xf numFmtId="0" fontId="0" fillId="9" borderId="0" xfId="0" applyFill="1" applyAlignment="1" applyProtection="1">
      <alignment horizontal="left" vertical="center"/>
      <protection hidden="1"/>
    </xf>
    <xf numFmtId="0" fontId="52" fillId="9" borderId="0" xfId="0" applyFont="1" applyFill="1" applyAlignment="1" applyProtection="1">
      <alignment horizontal="left" vertical="center"/>
      <protection hidden="1"/>
    </xf>
    <xf numFmtId="0" fontId="0" fillId="10" borderId="0" xfId="0" applyFill="1" applyAlignment="1" applyProtection="1">
      <alignment horizontal="left"/>
      <protection hidden="1"/>
    </xf>
    <xf numFmtId="0" fontId="0" fillId="10" borderId="0" xfId="0" applyFill="1" applyProtection="1">
      <alignment vertical="center"/>
      <protection hidden="1"/>
    </xf>
    <xf numFmtId="183" fontId="0" fillId="10" borderId="0" xfId="0" applyNumberFormat="1" applyFill="1" applyAlignment="1" applyProtection="1">
      <alignment horizontal="left" vertical="center"/>
      <protection hidden="1"/>
    </xf>
    <xf numFmtId="183" fontId="0" fillId="10" borderId="0" xfId="0" applyNumberFormat="1" applyFill="1" applyProtection="1">
      <alignment vertical="center"/>
      <protection hidden="1"/>
    </xf>
    <xf numFmtId="183" fontId="0" fillId="10" borderId="0" xfId="0" applyNumberFormat="1" applyFill="1" applyAlignment="1" applyProtection="1">
      <alignment horizontal="right" vertical="center"/>
      <protection hidden="1"/>
    </xf>
    <xf numFmtId="0" fontId="53" fillId="9" borderId="0" xfId="0" applyFont="1" applyFill="1" applyProtection="1">
      <alignment vertical="center"/>
      <protection hidden="1"/>
    </xf>
    <xf numFmtId="0" fontId="54" fillId="9" borderId="0" xfId="4" applyFont="1" applyFill="1" applyAlignment="1" applyProtection="1">
      <alignment vertical="center" wrapText="1"/>
      <protection hidden="1"/>
    </xf>
    <xf numFmtId="0" fontId="54" fillId="9" borderId="0" xfId="4" applyFont="1" applyFill="1" applyAlignment="1" applyProtection="1">
      <alignment vertical="center" shrinkToFit="1"/>
      <protection hidden="1"/>
    </xf>
    <xf numFmtId="0" fontId="54" fillId="9" borderId="0" xfId="4" applyFont="1" applyFill="1" applyAlignment="1" applyProtection="1">
      <alignment horizontal="center" vertical="center" shrinkToFit="1"/>
      <protection hidden="1"/>
    </xf>
    <xf numFmtId="0" fontId="52" fillId="9" borderId="0" xfId="0" applyFont="1" applyFill="1" applyAlignment="1" applyProtection="1">
      <alignment horizontal="left" vertical="center" wrapText="1"/>
      <protection hidden="1"/>
    </xf>
    <xf numFmtId="0" fontId="52" fillId="9" borderId="0" xfId="0" applyFont="1" applyFill="1" applyAlignment="1" applyProtection="1">
      <alignment vertical="center" wrapText="1"/>
      <protection hidden="1"/>
    </xf>
    <xf numFmtId="191" fontId="0" fillId="9" borderId="0" xfId="0" applyNumberFormat="1" applyFill="1" applyProtection="1">
      <alignment vertical="center"/>
      <protection hidden="1"/>
    </xf>
    <xf numFmtId="0" fontId="52" fillId="9" borderId="0" xfId="0" applyFont="1" applyFill="1" applyAlignment="1" applyProtection="1">
      <alignment horizontal="left" vertical="top"/>
      <protection hidden="1"/>
    </xf>
    <xf numFmtId="0" fontId="52" fillId="9" borderId="0" xfId="0" applyFont="1" applyFill="1" applyAlignment="1" applyProtection="1">
      <alignment vertical="top" wrapText="1"/>
      <protection hidden="1"/>
    </xf>
    <xf numFmtId="0" fontId="52" fillId="9" borderId="0" xfId="0" applyFont="1" applyFill="1" applyAlignment="1" applyProtection="1">
      <alignment horizontal="left" vertical="top" wrapText="1"/>
      <protection hidden="1"/>
    </xf>
    <xf numFmtId="0" fontId="55" fillId="9" borderId="0" xfId="0" applyFont="1" applyFill="1" applyAlignment="1" applyProtection="1">
      <alignment vertical="center" wrapText="1"/>
      <protection hidden="1"/>
    </xf>
    <xf numFmtId="0" fontId="56" fillId="9" borderId="0" xfId="0" applyFont="1" applyFill="1" applyAlignment="1" applyProtection="1">
      <alignment horizontal="center" vertical="center" wrapText="1"/>
      <protection hidden="1"/>
    </xf>
    <xf numFmtId="0" fontId="25" fillId="0" borderId="11" xfId="2" applyFont="1" applyBorder="1" applyProtection="1">
      <alignment vertical="center"/>
      <protection hidden="1"/>
    </xf>
    <xf numFmtId="0" fontId="25" fillId="0" borderId="0" xfId="2" applyFont="1" applyAlignment="1" applyProtection="1">
      <alignment horizontal="right" vertical="center"/>
      <protection hidden="1"/>
    </xf>
    <xf numFmtId="0" fontId="25" fillId="0" borderId="14" xfId="4" applyFont="1" applyBorder="1" applyAlignment="1" applyProtection="1">
      <alignment horizontal="left" vertical="center"/>
      <protection hidden="1"/>
    </xf>
    <xf numFmtId="0" fontId="40" fillId="0" borderId="16" xfId="4" applyFont="1" applyBorder="1" applyAlignment="1" applyProtection="1">
      <alignment horizontal="center" vertical="center" wrapText="1"/>
      <protection hidden="1"/>
    </xf>
    <xf numFmtId="0" fontId="25" fillId="0" borderId="0" xfId="4" applyFont="1" applyAlignment="1" applyProtection="1">
      <alignment horizontal="right"/>
      <protection hidden="1"/>
    </xf>
    <xf numFmtId="0" fontId="40" fillId="0" borderId="14" xfId="0" applyFont="1" applyBorder="1" applyProtection="1">
      <alignment vertical="center"/>
      <protection hidden="1"/>
    </xf>
    <xf numFmtId="186" fontId="25" fillId="0" borderId="8" xfId="4" applyNumberFormat="1" applyFont="1" applyBorder="1" applyProtection="1">
      <alignment vertical="center"/>
      <protection hidden="1"/>
    </xf>
    <xf numFmtId="0" fontId="46" fillId="0" borderId="8" xfId="4" applyFont="1" applyBorder="1" applyAlignment="1" applyProtection="1">
      <alignment horizontal="right" vertical="center"/>
      <protection hidden="1"/>
    </xf>
    <xf numFmtId="0" fontId="40" fillId="0" borderId="14" xfId="4" applyFont="1" applyBorder="1" applyProtection="1">
      <alignment vertical="center"/>
      <protection hidden="1"/>
    </xf>
    <xf numFmtId="0" fontId="47" fillId="0" borderId="0" xfId="0" applyFont="1" applyAlignment="1" applyProtection="1">
      <alignment horizontal="center" vertical="center" wrapText="1"/>
      <protection hidden="1"/>
    </xf>
    <xf numFmtId="0" fontId="47" fillId="0" borderId="28" xfId="0" applyFont="1" applyBorder="1" applyAlignment="1" applyProtection="1">
      <alignment horizontal="center" vertical="center" wrapText="1"/>
      <protection hidden="1"/>
    </xf>
    <xf numFmtId="0" fontId="40" fillId="0" borderId="14" xfId="0" applyFont="1" applyBorder="1" applyAlignment="1" applyProtection="1">
      <alignment horizontal="right" vertical="center"/>
      <protection hidden="1"/>
    </xf>
    <xf numFmtId="0" fontId="25" fillId="0" borderId="0" xfId="4" applyFont="1" applyAlignment="1" applyProtection="1">
      <alignment horizontal="center" vertical="center"/>
      <protection hidden="1"/>
    </xf>
    <xf numFmtId="186" fontId="25" fillId="0" borderId="0" xfId="0" applyNumberFormat="1" applyFont="1" applyAlignment="1" applyProtection="1">
      <alignment vertical="center" shrinkToFit="1"/>
      <protection hidden="1"/>
    </xf>
    <xf numFmtId="0" fontId="50" fillId="0" borderId="0" xfId="0" applyFont="1" applyProtection="1">
      <alignment vertical="center"/>
      <protection hidden="1"/>
    </xf>
    <xf numFmtId="0" fontId="40" fillId="0" borderId="0" xfId="4" applyFont="1" applyAlignment="1" applyProtection="1">
      <alignment horizontal="right" vertical="center"/>
      <protection hidden="1"/>
    </xf>
    <xf numFmtId="0" fontId="24" fillId="9" borderId="0" xfId="0" applyFont="1" applyFill="1" applyAlignment="1" applyProtection="1">
      <alignment vertical="center" wrapText="1"/>
      <protection hidden="1"/>
    </xf>
    <xf numFmtId="0" fontId="24" fillId="9" borderId="0" xfId="0" applyFont="1" applyFill="1" applyAlignment="1" applyProtection="1">
      <alignment horizontal="left" vertical="top" wrapText="1"/>
      <protection hidden="1"/>
    </xf>
    <xf numFmtId="0" fontId="25" fillId="0" borderId="17" xfId="4" applyFont="1" applyBorder="1" applyProtection="1">
      <alignment vertical="center"/>
      <protection hidden="1"/>
    </xf>
    <xf numFmtId="0" fontId="48" fillId="0" borderId="14" xfId="4" applyFont="1" applyBorder="1" applyAlignment="1" applyProtection="1">
      <alignment horizontal="distributed" vertical="center" wrapText="1"/>
      <protection hidden="1"/>
    </xf>
    <xf numFmtId="0" fontId="25" fillId="0" borderId="14" xfId="4" applyFont="1" applyBorder="1" applyAlignment="1" applyProtection="1">
      <alignment horizontal="left" vertical="top" wrapText="1"/>
      <protection locked="0"/>
    </xf>
    <xf numFmtId="0" fontId="25" fillId="0" borderId="14" xfId="0" applyFont="1" applyBorder="1" applyAlignment="1" applyProtection="1">
      <alignment horizontal="center" vertical="center"/>
      <protection locked="0"/>
    </xf>
    <xf numFmtId="0" fontId="31" fillId="0" borderId="14" xfId="4" applyFont="1" applyBorder="1" applyAlignment="1" applyProtection="1">
      <alignment horizontal="center" vertical="center" shrinkToFit="1"/>
      <protection locked="0"/>
    </xf>
    <xf numFmtId="193" fontId="31" fillId="0" borderId="14" xfId="5" applyNumberFormat="1" applyFont="1" applyFill="1" applyBorder="1" applyAlignment="1" applyProtection="1">
      <alignment vertical="center" shrinkToFit="1"/>
      <protection locked="0"/>
    </xf>
    <xf numFmtId="0" fontId="25" fillId="0" borderId="29" xfId="2" applyFont="1" applyBorder="1" applyProtection="1">
      <alignment vertical="center"/>
      <protection hidden="1"/>
    </xf>
    <xf numFmtId="0" fontId="40" fillId="0" borderId="0" xfId="0" applyFont="1" applyAlignment="1" applyProtection="1">
      <alignment vertical="top"/>
      <protection hidden="1"/>
    </xf>
    <xf numFmtId="0" fontId="40" fillId="0" borderId="0" xfId="0" applyFont="1" applyAlignment="1" applyProtection="1">
      <alignment vertical="top" wrapText="1"/>
      <protection hidden="1"/>
    </xf>
    <xf numFmtId="0" fontId="46" fillId="0" borderId="0" xfId="0" applyFont="1" applyAlignment="1" applyProtection="1">
      <alignment vertical="center" wrapText="1"/>
      <protection hidden="1"/>
    </xf>
    <xf numFmtId="0" fontId="40" fillId="0" borderId="15" xfId="0" applyFont="1" applyBorder="1" applyProtection="1">
      <alignment vertical="center"/>
      <protection hidden="1"/>
    </xf>
    <xf numFmtId="49" fontId="25" fillId="0" borderId="14" xfId="4" applyNumberFormat="1" applyFont="1" applyBorder="1" applyAlignment="1" applyProtection="1">
      <alignment horizontal="left" vertical="top" wrapText="1" shrinkToFit="1"/>
      <protection locked="0"/>
    </xf>
    <xf numFmtId="0" fontId="0" fillId="0" borderId="24" xfId="0" applyBorder="1" applyAlignment="1">
      <alignment horizontal="center" vertical="center"/>
    </xf>
    <xf numFmtId="0" fontId="12" fillId="9" borderId="0" xfId="0" applyFont="1" applyFill="1" applyAlignment="1" applyProtection="1">
      <alignment horizontal="center"/>
      <protection hidden="1"/>
    </xf>
    <xf numFmtId="0" fontId="43" fillId="0" borderId="0" xfId="0" applyFont="1" applyAlignment="1" applyProtection="1">
      <alignment horizontal="center"/>
      <protection hidden="1"/>
    </xf>
    <xf numFmtId="0" fontId="12" fillId="9" borderId="29" xfId="0" applyFont="1" applyFill="1" applyBorder="1" applyAlignment="1" applyProtection="1">
      <protection hidden="1"/>
    </xf>
    <xf numFmtId="0" fontId="43" fillId="0" borderId="0" xfId="0" applyFont="1" applyAlignment="1" applyProtection="1">
      <protection hidden="1"/>
    </xf>
    <xf numFmtId="0" fontId="12" fillId="9" borderId="0" xfId="0" applyFont="1" applyFill="1" applyAlignment="1" applyProtection="1">
      <protection hidden="1"/>
    </xf>
    <xf numFmtId="37" fontId="30" fillId="2" borderId="8" xfId="0" applyNumberFormat="1" applyFont="1" applyFill="1" applyBorder="1" applyAlignment="1" applyProtection="1">
      <alignment horizontal="right" vertical="center" indent="2" shrinkToFit="1"/>
      <protection hidden="1"/>
    </xf>
    <xf numFmtId="0" fontId="44" fillId="0" borderId="0" xfId="0" applyFont="1" applyAlignment="1" applyProtection="1">
      <alignment horizontal="center"/>
      <protection hidden="1"/>
    </xf>
    <xf numFmtId="0" fontId="44" fillId="0" borderId="0" xfId="0" applyFont="1" applyAlignment="1" applyProtection="1">
      <alignment horizontal="centerContinuous" vertical="center"/>
      <protection hidden="1"/>
    </xf>
    <xf numFmtId="0" fontId="25" fillId="0" borderId="0" xfId="0" applyFont="1" applyAlignment="1" applyProtection="1">
      <alignment horizontal="left" vertical="center"/>
      <protection hidden="1"/>
    </xf>
    <xf numFmtId="0" fontId="24" fillId="9" borderId="0" xfId="0" applyFont="1" applyFill="1" applyAlignment="1" applyProtection="1">
      <alignment horizontal="left" vertical="top" wrapText="1"/>
      <protection hidden="1"/>
    </xf>
    <xf numFmtId="0" fontId="40" fillId="0" borderId="29" xfId="4" applyFont="1" applyBorder="1" applyAlignment="1" applyProtection="1">
      <alignment horizontal="distributed" vertical="center" wrapText="1"/>
      <protection hidden="1"/>
    </xf>
    <xf numFmtId="0" fontId="25" fillId="0" borderId="11"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0" fillId="9" borderId="0" xfId="0" applyFont="1" applyFill="1" applyAlignment="1" applyProtection="1">
      <alignment horizontal="left" vertical="center" wrapText="1"/>
      <protection hidden="1"/>
    </xf>
    <xf numFmtId="0" fontId="24" fillId="9" borderId="0" xfId="0" applyFont="1" applyFill="1" applyAlignment="1" applyProtection="1">
      <alignment vertical="center" wrapText="1"/>
      <protection hidden="1"/>
    </xf>
    <xf numFmtId="0" fontId="25" fillId="0" borderId="0" xfId="4" applyFont="1" applyAlignment="1" applyProtection="1">
      <alignment horizontal="center" vertical="center"/>
      <protection hidden="1"/>
    </xf>
    <xf numFmtId="0" fontId="26" fillId="2" borderId="26" xfId="0" applyFont="1" applyFill="1" applyBorder="1" applyAlignment="1" applyProtection="1">
      <alignment horizontal="distributed" vertical="center" wrapText="1" indent="1"/>
      <protection hidden="1"/>
    </xf>
    <xf numFmtId="0" fontId="26" fillId="2" borderId="21" xfId="0" applyFont="1" applyFill="1" applyBorder="1" applyAlignment="1" applyProtection="1">
      <alignment horizontal="distributed" vertical="center" wrapText="1" indent="1"/>
      <protection hidden="1"/>
    </xf>
    <xf numFmtId="0" fontId="25" fillId="0" borderId="21" xfId="0" applyFont="1" applyBorder="1" applyAlignment="1" applyProtection="1">
      <alignment horizontal="distributed" vertical="center" wrapText="1" indent="1"/>
      <protection hidden="1"/>
    </xf>
    <xf numFmtId="0" fontId="25" fillId="0" borderId="22" xfId="0" applyFont="1" applyBorder="1" applyAlignment="1" applyProtection="1">
      <alignment horizontal="distributed" vertical="center" wrapText="1" indent="1"/>
      <protection hidden="1"/>
    </xf>
    <xf numFmtId="0" fontId="26" fillId="0" borderId="20" xfId="0" applyFont="1" applyBorder="1" applyAlignment="1" applyProtection="1">
      <alignment horizontal="left" vertical="center" shrinkToFit="1"/>
      <protection hidden="1"/>
    </xf>
    <xf numFmtId="0" fontId="26" fillId="0" borderId="21" xfId="0" applyFont="1" applyBorder="1" applyAlignment="1" applyProtection="1">
      <alignment horizontal="left" vertical="center" shrinkToFit="1"/>
      <protection hidden="1"/>
    </xf>
    <xf numFmtId="0" fontId="26" fillId="0" borderId="23" xfId="0" applyFont="1" applyBorder="1" applyAlignment="1" applyProtection="1">
      <alignment horizontal="left" vertical="center" shrinkToFit="1"/>
      <protection hidden="1"/>
    </xf>
    <xf numFmtId="0" fontId="26" fillId="2" borderId="7" xfId="0" applyFont="1" applyFill="1" applyBorder="1" applyAlignment="1" applyProtection="1">
      <alignment horizontal="distributed" vertical="center" wrapText="1" indent="1"/>
      <protection hidden="1"/>
    </xf>
    <xf numFmtId="0" fontId="26" fillId="2" borderId="8" xfId="0" applyFont="1" applyFill="1" applyBorder="1" applyAlignment="1" applyProtection="1">
      <alignment horizontal="distributed" vertical="center" wrapText="1" indent="1"/>
      <protection hidden="1"/>
    </xf>
    <xf numFmtId="0" fontId="25" fillId="0" borderId="8" xfId="0" applyFont="1" applyBorder="1" applyAlignment="1" applyProtection="1">
      <alignment horizontal="distributed" vertical="center" wrapText="1" indent="1"/>
      <protection hidden="1"/>
    </xf>
    <xf numFmtId="0" fontId="25" fillId="0" borderId="9" xfId="0" applyFont="1" applyBorder="1" applyAlignment="1" applyProtection="1">
      <alignment horizontal="distributed" vertical="center" wrapText="1" indent="1"/>
      <protection hidden="1"/>
    </xf>
    <xf numFmtId="0" fontId="26" fillId="2" borderId="27" xfId="0" applyFont="1" applyFill="1" applyBorder="1" applyAlignment="1" applyProtection="1">
      <alignment horizontal="distributed" vertical="center" wrapText="1" indent="1"/>
      <protection hidden="1"/>
    </xf>
    <xf numFmtId="0" fontId="26" fillId="2" borderId="0" xfId="0" applyFont="1" applyFill="1" applyAlignment="1" applyProtection="1">
      <alignment horizontal="distributed" vertical="center" wrapText="1" indent="1"/>
      <protection hidden="1"/>
    </xf>
    <xf numFmtId="0" fontId="25" fillId="0" borderId="0" xfId="0" applyFont="1" applyAlignment="1" applyProtection="1">
      <alignment horizontal="distributed" vertical="center" wrapText="1" indent="1"/>
      <protection hidden="1"/>
    </xf>
    <xf numFmtId="0" fontId="25" fillId="0" borderId="28" xfId="0" applyFont="1" applyBorder="1" applyAlignment="1" applyProtection="1">
      <alignment horizontal="distributed" vertical="center" wrapText="1" indent="1"/>
      <protection hidden="1"/>
    </xf>
    <xf numFmtId="0" fontId="26" fillId="2" borderId="13" xfId="0" applyFont="1" applyFill="1" applyBorder="1" applyAlignment="1" applyProtection="1">
      <alignment horizontal="distributed" vertical="center" wrapText="1" indent="1"/>
      <protection hidden="1"/>
    </xf>
    <xf numFmtId="0" fontId="26" fillId="2" borderId="14" xfId="0" applyFont="1" applyFill="1" applyBorder="1" applyAlignment="1" applyProtection="1">
      <alignment horizontal="distributed" vertical="center" wrapText="1" indent="1"/>
      <protection hidden="1"/>
    </xf>
    <xf numFmtId="0" fontId="25" fillId="0" borderId="14" xfId="0" applyFont="1" applyBorder="1" applyAlignment="1" applyProtection="1">
      <alignment horizontal="distributed" vertical="center" wrapText="1" indent="1"/>
      <protection hidden="1"/>
    </xf>
    <xf numFmtId="0" fontId="25" fillId="0" borderId="15" xfId="0" applyFont="1" applyBorder="1" applyAlignment="1" applyProtection="1">
      <alignment horizontal="distributed" vertical="center" wrapText="1" indent="1"/>
      <protection hidden="1"/>
    </xf>
    <xf numFmtId="0" fontId="26" fillId="0" borderId="11" xfId="0" applyFont="1" applyBorder="1" applyAlignment="1" applyProtection="1">
      <alignment vertical="center" wrapText="1"/>
      <protection hidden="1"/>
    </xf>
    <xf numFmtId="0" fontId="26" fillId="0" borderId="8" xfId="0" applyFont="1" applyBorder="1" applyAlignment="1" applyProtection="1">
      <alignment vertical="center" wrapText="1"/>
      <protection hidden="1"/>
    </xf>
    <xf numFmtId="0" fontId="26" fillId="0" borderId="12" xfId="0" applyFont="1" applyBorder="1" applyAlignment="1" applyProtection="1">
      <alignment vertical="center" wrapText="1"/>
      <protection hidden="1"/>
    </xf>
    <xf numFmtId="0" fontId="26" fillId="0" borderId="29" xfId="0" applyFont="1" applyBorder="1" applyAlignment="1" applyProtection="1">
      <alignment vertical="center" wrapText="1"/>
      <protection hidden="1"/>
    </xf>
    <xf numFmtId="0" fontId="26" fillId="0" borderId="0" xfId="0" applyFont="1" applyAlignment="1" applyProtection="1">
      <alignment vertical="center" wrapText="1"/>
      <protection hidden="1"/>
    </xf>
    <xf numFmtId="0" fontId="26" fillId="0" borderId="30" xfId="0" applyFont="1" applyBorder="1" applyAlignment="1" applyProtection="1">
      <alignment vertical="center" wrapText="1"/>
      <protection hidden="1"/>
    </xf>
    <xf numFmtId="0" fontId="26" fillId="0" borderId="17" xfId="0" applyFont="1" applyBorder="1" applyAlignment="1" applyProtection="1">
      <alignment vertical="center" wrapText="1"/>
      <protection hidden="1"/>
    </xf>
    <xf numFmtId="0" fontId="26" fillId="0" borderId="14" xfId="0" applyFont="1" applyBorder="1" applyAlignment="1" applyProtection="1">
      <alignment vertical="center" wrapText="1"/>
      <protection hidden="1"/>
    </xf>
    <xf numFmtId="0" fontId="26" fillId="0" borderId="18" xfId="0" applyFont="1" applyBorder="1" applyAlignment="1" applyProtection="1">
      <alignment vertical="center" wrapText="1"/>
      <protection hidden="1"/>
    </xf>
    <xf numFmtId="0" fontId="26" fillId="2" borderId="0" xfId="0" applyFont="1" applyFill="1" applyAlignment="1" applyProtection="1">
      <alignment horizontal="left" vertical="center"/>
      <protection hidden="1"/>
    </xf>
    <xf numFmtId="0" fontId="25" fillId="0" borderId="0" xfId="0" applyFont="1" applyAlignment="1" applyProtection="1">
      <alignment horizontal="left" vertical="center"/>
      <protection hidden="1"/>
    </xf>
    <xf numFmtId="0" fontId="27" fillId="2" borderId="26" xfId="0" applyFont="1" applyFill="1" applyBorder="1" applyAlignment="1" applyProtection="1">
      <alignment horizontal="distributed" vertical="center" wrapText="1" indent="1"/>
      <protection hidden="1"/>
    </xf>
    <xf numFmtId="0" fontId="26" fillId="0" borderId="20" xfId="0" applyFont="1" applyBorder="1" applyAlignment="1" applyProtection="1">
      <alignment horizontal="right" vertical="center" shrinkToFit="1"/>
      <protection hidden="1"/>
    </xf>
    <xf numFmtId="0" fontId="26" fillId="0" borderId="21" xfId="0" applyFont="1" applyBorder="1" applyAlignment="1" applyProtection="1">
      <alignment horizontal="right" vertical="center" shrinkToFit="1"/>
      <protection hidden="1"/>
    </xf>
    <xf numFmtId="0" fontId="26" fillId="0" borderId="22" xfId="0" applyFont="1" applyBorder="1" applyAlignment="1" applyProtection="1">
      <alignment horizontal="right" vertical="center" shrinkToFit="1"/>
      <protection hidden="1"/>
    </xf>
    <xf numFmtId="0" fontId="27" fillId="2" borderId="24" xfId="0" applyFont="1" applyFill="1" applyBorder="1" applyAlignment="1" applyProtection="1">
      <alignment horizontal="center" vertical="center"/>
      <protection hidden="1"/>
    </xf>
    <xf numFmtId="0" fontId="27" fillId="2" borderId="25" xfId="0" applyFont="1" applyFill="1" applyBorder="1" applyAlignment="1" applyProtection="1">
      <alignment horizontal="center" vertical="center"/>
      <protection hidden="1"/>
    </xf>
    <xf numFmtId="0" fontId="26" fillId="2" borderId="31" xfId="0" applyFont="1" applyFill="1" applyBorder="1" applyAlignment="1" applyProtection="1">
      <alignment horizontal="left" vertical="top"/>
      <protection hidden="1"/>
    </xf>
    <xf numFmtId="0" fontId="26" fillId="2" borderId="32" xfId="0" applyFont="1" applyFill="1" applyBorder="1" applyAlignment="1" applyProtection="1">
      <alignment horizontal="left" vertical="top"/>
      <protection hidden="1"/>
    </xf>
    <xf numFmtId="0" fontId="26" fillId="2" borderId="33" xfId="0" applyFont="1" applyFill="1" applyBorder="1" applyAlignment="1" applyProtection="1">
      <alignment horizontal="left" vertical="top"/>
      <protection hidden="1"/>
    </xf>
    <xf numFmtId="0" fontId="27" fillId="2" borderId="16" xfId="0" applyFont="1" applyFill="1" applyBorder="1" applyAlignment="1" applyProtection="1">
      <alignment horizontal="left" vertical="center" wrapText="1"/>
      <protection hidden="1"/>
    </xf>
    <xf numFmtId="0" fontId="27" fillId="2" borderId="17" xfId="0" applyFont="1" applyFill="1" applyBorder="1" applyAlignment="1" applyProtection="1">
      <alignment horizontal="left" vertical="center" wrapText="1"/>
      <protection hidden="1"/>
    </xf>
    <xf numFmtId="0" fontId="26" fillId="2" borderId="19" xfId="0" applyFont="1" applyFill="1" applyBorder="1" applyAlignment="1" applyProtection="1">
      <alignment horizontal="distributed" vertical="center" textRotation="255"/>
      <protection hidden="1"/>
    </xf>
    <xf numFmtId="0" fontId="26" fillId="2" borderId="20" xfId="0" applyFont="1" applyFill="1" applyBorder="1" applyAlignment="1" applyProtection="1">
      <alignment horizontal="distributed" vertical="center" wrapText="1" indent="1"/>
      <protection hidden="1"/>
    </xf>
    <xf numFmtId="177" fontId="26" fillId="6" borderId="20" xfId="0" applyNumberFormat="1" applyFont="1" applyFill="1" applyBorder="1" applyAlignment="1" applyProtection="1">
      <alignment horizontal="left" vertical="center" shrinkToFit="1"/>
      <protection locked="0"/>
    </xf>
    <xf numFmtId="177" fontId="26" fillId="6" borderId="21" xfId="0" applyNumberFormat="1" applyFont="1" applyFill="1" applyBorder="1" applyAlignment="1" applyProtection="1">
      <alignment horizontal="left" vertical="center" shrinkToFit="1"/>
      <protection locked="0"/>
    </xf>
    <xf numFmtId="177" fontId="26" fillId="6" borderId="23" xfId="0" applyNumberFormat="1" applyFont="1" applyFill="1" applyBorder="1" applyAlignment="1" applyProtection="1">
      <alignment horizontal="left" vertical="center" shrinkToFit="1"/>
      <protection locked="0"/>
    </xf>
    <xf numFmtId="0" fontId="26" fillId="6" borderId="24" xfId="0" applyFont="1" applyFill="1" applyBorder="1" applyAlignment="1" applyProtection="1">
      <alignment horizontal="left" vertical="center" wrapText="1"/>
      <protection locked="0"/>
    </xf>
    <xf numFmtId="0" fontId="26" fillId="6" borderId="25" xfId="0" applyFont="1" applyFill="1" applyBorder="1" applyAlignment="1" applyProtection="1">
      <alignment horizontal="left" vertical="center" wrapText="1"/>
      <protection locked="0"/>
    </xf>
    <xf numFmtId="0" fontId="28" fillId="9" borderId="0" xfId="0" applyFont="1" applyFill="1" applyAlignment="1" applyProtection="1">
      <alignment horizontal="left" vertical="top" wrapText="1"/>
      <protection hidden="1"/>
    </xf>
    <xf numFmtId="49" fontId="26" fillId="4" borderId="0" xfId="0" applyNumberFormat="1" applyFont="1" applyFill="1" applyAlignment="1" applyProtection="1">
      <alignment horizontal="left" vertical="center" shrinkToFit="1"/>
      <protection locked="0"/>
    </xf>
    <xf numFmtId="0" fontId="26" fillId="2" borderId="0" xfId="0" applyFont="1" applyFill="1" applyAlignment="1" applyProtection="1">
      <alignment horizontal="center" vertical="center"/>
      <protection hidden="1"/>
    </xf>
    <xf numFmtId="0" fontId="26" fillId="3" borderId="0" xfId="0" applyFont="1" applyFill="1" applyAlignment="1" applyProtection="1">
      <alignment horizontal="center" vertical="center"/>
      <protection locked="0"/>
    </xf>
    <xf numFmtId="177" fontId="26" fillId="4" borderId="0" xfId="0" applyNumberFormat="1" applyFont="1" applyFill="1" applyAlignment="1" applyProtection="1">
      <alignment horizontal="right" vertical="center"/>
      <protection locked="0"/>
    </xf>
    <xf numFmtId="49" fontId="27" fillId="4" borderId="0" xfId="0" applyNumberFormat="1" applyFont="1" applyFill="1" applyAlignment="1" applyProtection="1">
      <alignment horizontal="left" vertical="center" shrinkToFit="1"/>
      <protection locked="0"/>
    </xf>
    <xf numFmtId="0" fontId="25" fillId="0" borderId="0" xfId="0" applyFont="1" applyAlignment="1" applyProtection="1">
      <alignment horizontal="left" vertical="center" shrinkToFit="1"/>
      <protection locked="0"/>
    </xf>
    <xf numFmtId="0" fontId="25" fillId="0" borderId="0" xfId="0" applyFont="1" applyAlignment="1" applyProtection="1">
      <alignment horizontal="center" vertical="center"/>
      <protection hidden="1"/>
    </xf>
    <xf numFmtId="0" fontId="27" fillId="0" borderId="0" xfId="0" applyFont="1" applyAlignment="1" applyProtection="1">
      <alignment horizontal="distributed" vertical="center"/>
      <protection hidden="1"/>
    </xf>
    <xf numFmtId="0" fontId="26" fillId="2" borderId="2" xfId="0" applyFont="1" applyFill="1" applyBorder="1" applyAlignment="1" applyProtection="1">
      <alignment horizontal="distributed" vertical="center" wrapText="1" indent="1"/>
      <protection hidden="1"/>
    </xf>
    <xf numFmtId="0" fontId="26" fillId="2" borderId="3" xfId="0" applyFont="1" applyFill="1" applyBorder="1" applyAlignment="1" applyProtection="1">
      <alignment horizontal="distributed" vertical="center" wrapText="1" indent="1"/>
      <protection hidden="1"/>
    </xf>
    <xf numFmtId="0" fontId="26" fillId="2" borderId="4" xfId="0" applyFont="1" applyFill="1" applyBorder="1" applyAlignment="1" applyProtection="1">
      <alignment horizontal="distributed" vertical="center" wrapText="1" indent="1"/>
      <protection hidden="1"/>
    </xf>
    <xf numFmtId="0" fontId="27" fillId="3" borderId="5" xfId="0" applyFont="1" applyFill="1" applyBorder="1" applyAlignment="1" applyProtection="1">
      <alignment horizontal="center" vertical="center" shrinkToFit="1"/>
      <protection locked="0"/>
    </xf>
    <xf numFmtId="178" fontId="27" fillId="0" borderId="5" xfId="0" applyNumberFormat="1" applyFont="1" applyBorder="1" applyAlignment="1" applyProtection="1">
      <alignment horizontal="center" vertical="center" shrinkToFit="1"/>
      <protection hidden="1"/>
    </xf>
    <xf numFmtId="178" fontId="27" fillId="0" borderId="6" xfId="0" applyNumberFormat="1" applyFont="1" applyBorder="1" applyAlignment="1" applyProtection="1">
      <alignment horizontal="center" vertical="center" shrinkToFit="1"/>
      <protection hidden="1"/>
    </xf>
    <xf numFmtId="0" fontId="25" fillId="0" borderId="13" xfId="0" applyFont="1" applyBorder="1" applyAlignment="1" applyProtection="1">
      <alignment horizontal="distributed" vertical="center" wrapText="1" indent="1"/>
      <protection hidden="1"/>
    </xf>
    <xf numFmtId="0" fontId="27" fillId="2" borderId="10" xfId="0" applyFont="1" applyFill="1" applyBorder="1" applyAlignment="1" applyProtection="1">
      <alignment horizontal="left" vertical="center"/>
      <protection hidden="1"/>
    </xf>
    <xf numFmtId="0" fontId="27" fillId="2" borderId="11" xfId="0" applyFont="1" applyFill="1" applyBorder="1" applyAlignment="1" applyProtection="1">
      <alignment horizontal="left" vertical="center"/>
      <protection hidden="1"/>
    </xf>
    <xf numFmtId="0" fontId="26" fillId="2" borderId="0" xfId="0" applyFont="1" applyFill="1" applyProtection="1">
      <alignment vertical="center"/>
      <protection hidden="1"/>
    </xf>
    <xf numFmtId="0" fontId="26" fillId="0" borderId="0" xfId="0" applyFont="1" applyProtection="1">
      <alignment vertical="center"/>
      <protection hidden="1"/>
    </xf>
    <xf numFmtId="0" fontId="26" fillId="2" borderId="41" xfId="0" applyFont="1" applyFill="1" applyBorder="1" applyAlignment="1" applyProtection="1">
      <alignment horizontal="distributed" vertical="center" indent="1"/>
      <protection hidden="1"/>
    </xf>
    <xf numFmtId="0" fontId="26" fillId="2" borderId="42" xfId="0" applyFont="1" applyFill="1" applyBorder="1" applyAlignment="1" applyProtection="1">
      <alignment horizontal="distributed" vertical="center" indent="1"/>
      <protection hidden="1"/>
    </xf>
    <xf numFmtId="0" fontId="25" fillId="2" borderId="43" xfId="0" applyFont="1" applyFill="1" applyBorder="1" applyAlignment="1" applyProtection="1">
      <alignment horizontal="distributed" vertical="center" indent="1"/>
      <protection hidden="1"/>
    </xf>
    <xf numFmtId="0" fontId="26" fillId="0" borderId="44" xfId="0" applyFont="1" applyBorder="1" applyAlignment="1" applyProtection="1">
      <alignment horizontal="right" vertical="center" shrinkToFit="1"/>
      <protection hidden="1"/>
    </xf>
    <xf numFmtId="0" fontId="26" fillId="0" borderId="42" xfId="0" applyFont="1" applyBorder="1" applyAlignment="1" applyProtection="1">
      <alignment horizontal="right" vertical="center" shrinkToFit="1"/>
      <protection hidden="1"/>
    </xf>
    <xf numFmtId="0" fontId="26" fillId="2" borderId="44" xfId="0" applyFont="1" applyFill="1" applyBorder="1" applyAlignment="1" applyProtection="1">
      <alignment horizontal="left" vertical="center"/>
      <protection hidden="1"/>
    </xf>
    <xf numFmtId="0" fontId="26" fillId="2" borderId="46" xfId="0" applyFont="1" applyFill="1" applyBorder="1" applyAlignment="1" applyProtection="1">
      <alignment horizontal="left" vertical="center"/>
      <protection hidden="1"/>
    </xf>
    <xf numFmtId="0" fontId="26" fillId="2" borderId="55" xfId="0" applyFont="1" applyFill="1" applyBorder="1" applyAlignment="1" applyProtection="1">
      <alignment horizontal="left" vertical="top"/>
      <protection hidden="1"/>
    </xf>
    <xf numFmtId="0" fontId="26" fillId="2" borderId="56" xfId="0" applyFont="1" applyFill="1" applyBorder="1" applyAlignment="1" applyProtection="1">
      <alignment horizontal="left" vertical="top"/>
      <protection hidden="1"/>
    </xf>
    <xf numFmtId="0" fontId="26" fillId="2" borderId="57" xfId="0" applyFont="1" applyFill="1" applyBorder="1" applyAlignment="1" applyProtection="1">
      <alignment horizontal="left" vertical="top"/>
      <protection hidden="1"/>
    </xf>
    <xf numFmtId="0" fontId="26" fillId="2" borderId="0" xfId="0" applyFont="1" applyFill="1" applyAlignment="1" applyProtection="1">
      <alignment vertical="top"/>
      <protection hidden="1"/>
    </xf>
    <xf numFmtId="0" fontId="26" fillId="2" borderId="41" xfId="0" applyFont="1" applyFill="1" applyBorder="1" applyAlignment="1" applyProtection="1">
      <alignment horizontal="distributed" vertical="center" wrapText="1" indent="1"/>
      <protection hidden="1"/>
    </xf>
    <xf numFmtId="0" fontId="26" fillId="2" borderId="42" xfId="0" applyFont="1" applyFill="1" applyBorder="1" applyAlignment="1" applyProtection="1">
      <alignment horizontal="distributed" vertical="center" wrapText="1" indent="1"/>
      <protection hidden="1"/>
    </xf>
    <xf numFmtId="0" fontId="25" fillId="2" borderId="43" xfId="0" applyFont="1" applyFill="1" applyBorder="1" applyAlignment="1" applyProtection="1">
      <alignment horizontal="distributed" vertical="center" wrapText="1" indent="1"/>
      <protection hidden="1"/>
    </xf>
    <xf numFmtId="0" fontId="26" fillId="2" borderId="44" xfId="0" applyFont="1" applyFill="1" applyBorder="1" applyAlignment="1" applyProtection="1">
      <alignment horizontal="distributed" vertical="center" wrapText="1"/>
      <protection hidden="1"/>
    </xf>
    <xf numFmtId="0" fontId="26" fillId="2" borderId="45" xfId="0" applyFont="1" applyFill="1" applyBorder="1" applyAlignment="1" applyProtection="1">
      <alignment horizontal="distributed" vertical="center" wrapText="1"/>
      <protection hidden="1"/>
    </xf>
    <xf numFmtId="0" fontId="25" fillId="2" borderId="45" xfId="0" applyFont="1" applyFill="1" applyBorder="1" applyAlignment="1" applyProtection="1">
      <alignment horizontal="distributed" vertical="center" wrapText="1"/>
      <protection hidden="1"/>
    </xf>
    <xf numFmtId="0" fontId="26" fillId="0" borderId="45" xfId="0" applyFont="1" applyBorder="1" applyAlignment="1" applyProtection="1">
      <alignment horizontal="center" vertical="center" shrinkToFit="1"/>
      <protection hidden="1"/>
    </xf>
    <xf numFmtId="0" fontId="26" fillId="0" borderId="46" xfId="0" applyFont="1" applyBorder="1" applyAlignment="1" applyProtection="1">
      <alignment horizontal="center" vertical="center" shrinkToFit="1"/>
      <protection hidden="1"/>
    </xf>
    <xf numFmtId="0" fontId="25" fillId="2" borderId="41" xfId="0" applyFont="1" applyFill="1" applyBorder="1" applyAlignment="1" applyProtection="1">
      <alignment horizontal="distributed" vertical="center" wrapText="1" indent="1"/>
      <protection hidden="1"/>
    </xf>
    <xf numFmtId="0" fontId="25" fillId="2" borderId="42" xfId="0" applyFont="1" applyFill="1" applyBorder="1" applyAlignment="1" applyProtection="1">
      <alignment horizontal="distributed" vertical="center" wrapText="1" indent="1"/>
      <protection hidden="1"/>
    </xf>
    <xf numFmtId="0" fontId="26" fillId="0" borderId="47" xfId="0" applyFont="1" applyBorder="1" applyAlignment="1" applyProtection="1">
      <alignment vertical="center" shrinkToFit="1"/>
      <protection hidden="1"/>
    </xf>
    <xf numFmtId="0" fontId="26" fillId="0" borderId="48" xfId="0" applyFont="1" applyBorder="1" applyAlignment="1" applyProtection="1">
      <alignment vertical="center" shrinkToFit="1"/>
      <protection hidden="1"/>
    </xf>
    <xf numFmtId="0" fontId="26" fillId="0" borderId="49" xfId="0" applyFont="1" applyBorder="1" applyAlignment="1" applyProtection="1">
      <alignment vertical="center" shrinkToFit="1"/>
      <protection hidden="1"/>
    </xf>
    <xf numFmtId="0" fontId="26" fillId="0" borderId="50" xfId="0" applyFont="1" applyBorder="1" applyAlignment="1" applyProtection="1">
      <alignment vertical="center" shrinkToFit="1"/>
      <protection hidden="1"/>
    </xf>
    <xf numFmtId="0" fontId="26" fillId="0" borderId="0" xfId="0" applyFont="1" applyAlignment="1" applyProtection="1">
      <alignment vertical="center" shrinkToFit="1"/>
      <protection hidden="1"/>
    </xf>
    <xf numFmtId="0" fontId="26" fillId="0" borderId="51" xfId="0" applyFont="1" applyBorder="1" applyAlignment="1" applyProtection="1">
      <alignment vertical="center" shrinkToFit="1"/>
      <protection hidden="1"/>
    </xf>
    <xf numFmtId="0" fontId="26" fillId="0" borderId="52" xfId="0" applyFont="1" applyBorder="1" applyAlignment="1" applyProtection="1">
      <alignment vertical="center" shrinkToFit="1"/>
      <protection hidden="1"/>
    </xf>
    <xf numFmtId="0" fontId="26" fillId="0" borderId="53" xfId="0" applyFont="1" applyBorder="1" applyAlignment="1" applyProtection="1">
      <alignment vertical="center" shrinkToFit="1"/>
      <protection hidden="1"/>
    </xf>
    <xf numFmtId="0" fontId="26" fillId="0" borderId="54" xfId="0" applyFont="1" applyBorder="1" applyAlignment="1" applyProtection="1">
      <alignment vertical="center" shrinkToFit="1"/>
      <protection hidden="1"/>
    </xf>
    <xf numFmtId="181" fontId="29" fillId="0" borderId="44" xfId="1" applyNumberFormat="1" applyFont="1" applyFill="1" applyBorder="1" applyAlignment="1" applyProtection="1">
      <alignment horizontal="right" vertical="center" indent="2" shrinkToFit="1"/>
      <protection hidden="1"/>
    </xf>
    <xf numFmtId="181" fontId="31" fillId="0" borderId="45" xfId="1" applyNumberFormat="1" applyFont="1" applyFill="1" applyBorder="1" applyAlignment="1" applyProtection="1">
      <alignment horizontal="right" vertical="center" indent="2" shrinkToFit="1"/>
      <protection hidden="1"/>
    </xf>
    <xf numFmtId="181" fontId="29" fillId="0" borderId="44" xfId="0" applyNumberFormat="1" applyFont="1" applyBorder="1" applyAlignment="1" applyProtection="1">
      <alignment horizontal="right" vertical="center" indent="2" shrinkToFit="1"/>
      <protection hidden="1"/>
    </xf>
    <xf numFmtId="181" fontId="29" fillId="0" borderId="45" xfId="0" applyNumberFormat="1" applyFont="1" applyBorder="1" applyAlignment="1" applyProtection="1">
      <alignment horizontal="right" vertical="center" indent="2" shrinkToFit="1"/>
      <protection hidden="1"/>
    </xf>
    <xf numFmtId="0" fontId="26" fillId="5" borderId="44" xfId="0" applyFont="1" applyFill="1" applyBorder="1" applyAlignment="1" applyProtection="1">
      <alignment horizontal="left" vertical="center" wrapText="1"/>
      <protection hidden="1"/>
    </xf>
    <xf numFmtId="0" fontId="26" fillId="5" borderId="45" xfId="0" applyFont="1" applyFill="1" applyBorder="1" applyAlignment="1" applyProtection="1">
      <alignment horizontal="left" vertical="center" wrapText="1"/>
      <protection hidden="1"/>
    </xf>
    <xf numFmtId="0" fontId="26" fillId="5" borderId="46" xfId="0" applyFont="1" applyFill="1" applyBorder="1" applyAlignment="1" applyProtection="1">
      <alignment horizontal="left" vertical="center" wrapText="1"/>
      <protection hidden="1"/>
    </xf>
    <xf numFmtId="0" fontId="26" fillId="2" borderId="0" xfId="0" applyFont="1" applyFill="1" applyAlignment="1" applyProtection="1">
      <alignment vertical="center" wrapText="1"/>
      <protection hidden="1"/>
    </xf>
    <xf numFmtId="0" fontId="26" fillId="2" borderId="34" xfId="0" applyFont="1" applyFill="1" applyBorder="1" applyAlignment="1" applyProtection="1">
      <alignment horizontal="distributed" vertical="center" wrapText="1" indent="1"/>
      <protection hidden="1"/>
    </xf>
    <xf numFmtId="0" fontId="26" fillId="2" borderId="35" xfId="0" applyFont="1" applyFill="1" applyBorder="1" applyAlignment="1" applyProtection="1">
      <alignment horizontal="distributed" vertical="center" wrapText="1" indent="1"/>
      <protection hidden="1"/>
    </xf>
    <xf numFmtId="0" fontId="25" fillId="2" borderId="36" xfId="0" applyFont="1" applyFill="1" applyBorder="1" applyAlignment="1" applyProtection="1">
      <alignment horizontal="distributed" vertical="center" wrapText="1" indent="1"/>
      <protection hidden="1"/>
    </xf>
    <xf numFmtId="0" fontId="26" fillId="0" borderId="37" xfId="0" applyFont="1" applyBorder="1" applyAlignment="1" applyProtection="1">
      <alignment horizontal="center" vertical="center" shrinkToFit="1"/>
      <protection hidden="1"/>
    </xf>
    <xf numFmtId="0" fontId="26" fillId="0" borderId="38" xfId="0" applyFont="1" applyBorder="1" applyAlignment="1" applyProtection="1">
      <alignment horizontal="center" vertical="center" shrinkToFit="1"/>
      <protection hidden="1"/>
    </xf>
    <xf numFmtId="178" fontId="26" fillId="0" borderId="37" xfId="0" applyNumberFormat="1" applyFont="1" applyBorder="1" applyAlignment="1" applyProtection="1">
      <alignment horizontal="center" vertical="center" shrinkToFit="1"/>
      <protection hidden="1"/>
    </xf>
    <xf numFmtId="178" fontId="25" fillId="0" borderId="40" xfId="0" applyNumberFormat="1" applyFont="1" applyBorder="1" applyAlignment="1" applyProtection="1">
      <alignment horizontal="center" vertical="center" shrinkToFit="1"/>
      <protection hidden="1"/>
    </xf>
    <xf numFmtId="49" fontId="25" fillId="0" borderId="0" xfId="0" applyNumberFormat="1" applyFont="1" applyAlignment="1" applyProtection="1">
      <alignment horizontal="left" vertical="center" shrinkToFit="1"/>
      <protection hidden="1"/>
    </xf>
    <xf numFmtId="0" fontId="26" fillId="0" borderId="0" xfId="0" applyNumberFormat="1" applyFont="1" applyAlignment="1" applyProtection="1">
      <alignment horizontal="left" vertical="center" shrinkToFit="1"/>
      <protection hidden="1"/>
    </xf>
    <xf numFmtId="0" fontId="25" fillId="0" borderId="0" xfId="0" applyNumberFormat="1" applyFont="1" applyAlignment="1" applyProtection="1">
      <alignment horizontal="left" vertical="center" shrinkToFit="1"/>
      <protection hidden="1"/>
    </xf>
    <xf numFmtId="0" fontId="26" fillId="2" borderId="0" xfId="0" applyFont="1" applyFill="1" applyAlignment="1" applyProtection="1">
      <alignment horizontal="center" vertical="top"/>
      <protection hidden="1"/>
    </xf>
    <xf numFmtId="177" fontId="26" fillId="0" borderId="0" xfId="0" applyNumberFormat="1" applyFont="1" applyAlignment="1" applyProtection="1">
      <alignment horizontal="right" vertical="top" shrinkToFit="1"/>
      <protection hidden="1"/>
    </xf>
    <xf numFmtId="177" fontId="25" fillId="0" borderId="0" xfId="0" applyNumberFormat="1" applyFont="1" applyAlignment="1" applyProtection="1">
      <alignment horizontal="right" vertical="center" shrinkToFit="1"/>
      <protection hidden="1"/>
    </xf>
    <xf numFmtId="180" fontId="26" fillId="0" borderId="0" xfId="0" applyNumberFormat="1" applyFont="1" applyAlignment="1" applyProtection="1">
      <alignment horizontal="left" vertical="center" shrinkToFit="1"/>
      <protection hidden="1"/>
    </xf>
    <xf numFmtId="180" fontId="25" fillId="0" borderId="0" xfId="0" applyNumberFormat="1" applyFont="1" applyAlignment="1" applyProtection="1">
      <alignment horizontal="left" vertical="center" shrinkToFit="1"/>
      <protection hidden="1"/>
    </xf>
    <xf numFmtId="0" fontId="39" fillId="0" borderId="8" xfId="0" applyFont="1" applyBorder="1" applyAlignment="1" applyProtection="1">
      <alignment vertical="center" wrapText="1"/>
      <protection hidden="1"/>
    </xf>
    <xf numFmtId="0" fontId="39" fillId="0" borderId="0" xfId="0" applyFont="1" applyAlignment="1" applyProtection="1">
      <alignment vertical="center" wrapText="1"/>
      <protection hidden="1"/>
    </xf>
    <xf numFmtId="0" fontId="44" fillId="0" borderId="0" xfId="0" applyFont="1" applyAlignment="1" applyProtection="1">
      <alignment horizontal="center"/>
      <protection hidden="1"/>
    </xf>
    <xf numFmtId="0" fontId="25" fillId="0" borderId="8" xfId="0" applyFont="1" applyBorder="1" applyAlignment="1" applyProtection="1">
      <alignment horizontal="left" vertical="center" wrapText="1"/>
      <protection hidden="1"/>
    </xf>
    <xf numFmtId="0" fontId="26" fillId="5" borderId="11" xfId="0" applyFont="1" applyFill="1" applyBorder="1" applyAlignment="1" applyProtection="1">
      <alignment horizontal="distributed" vertical="center" wrapText="1"/>
      <protection hidden="1"/>
    </xf>
    <xf numFmtId="0" fontId="26" fillId="5" borderId="8" xfId="0" applyFont="1" applyFill="1" applyBorder="1" applyAlignment="1" applyProtection="1">
      <alignment horizontal="distributed" vertical="center" wrapText="1"/>
      <protection hidden="1"/>
    </xf>
    <xf numFmtId="0" fontId="26" fillId="5" borderId="9" xfId="0" applyFont="1" applyFill="1" applyBorder="1" applyAlignment="1" applyProtection="1">
      <alignment horizontal="distributed" vertical="center" wrapText="1"/>
      <protection hidden="1"/>
    </xf>
    <xf numFmtId="0" fontId="26" fillId="5" borderId="29" xfId="0" applyFont="1" applyFill="1" applyBorder="1" applyAlignment="1" applyProtection="1">
      <alignment horizontal="distributed" vertical="center" wrapText="1"/>
      <protection hidden="1"/>
    </xf>
    <xf numFmtId="0" fontId="26" fillId="5" borderId="0" xfId="0" applyFont="1" applyFill="1" applyAlignment="1" applyProtection="1">
      <alignment horizontal="distributed" vertical="center" wrapText="1"/>
      <protection hidden="1"/>
    </xf>
    <xf numFmtId="0" fontId="26" fillId="5" borderId="28" xfId="0" applyFont="1" applyFill="1" applyBorder="1" applyAlignment="1" applyProtection="1">
      <alignment horizontal="distributed" vertical="center" wrapText="1"/>
      <protection hidden="1"/>
    </xf>
    <xf numFmtId="0" fontId="26" fillId="5" borderId="17" xfId="0" applyFont="1" applyFill="1" applyBorder="1" applyAlignment="1" applyProtection="1">
      <alignment horizontal="distributed" vertical="center" wrapText="1"/>
      <protection hidden="1"/>
    </xf>
    <xf numFmtId="0" fontId="26" fillId="5" borderId="14" xfId="0" applyFont="1" applyFill="1" applyBorder="1" applyAlignment="1" applyProtection="1">
      <alignment horizontal="distributed" vertical="center" wrapText="1"/>
      <protection hidden="1"/>
    </xf>
    <xf numFmtId="0" fontId="26" fillId="5" borderId="15" xfId="0" applyFont="1" applyFill="1" applyBorder="1" applyAlignment="1" applyProtection="1">
      <alignment horizontal="distributed" vertical="center" wrapText="1"/>
      <protection hidden="1"/>
    </xf>
    <xf numFmtId="0" fontId="25" fillId="0" borderId="20" xfId="0" applyFont="1" applyBorder="1" applyAlignment="1" applyProtection="1">
      <alignment horizontal="distributed" vertical="center" indent="2"/>
      <protection hidden="1"/>
    </xf>
    <xf numFmtId="0" fontId="25" fillId="0" borderId="21" xfId="0" applyFont="1" applyBorder="1" applyAlignment="1" applyProtection="1">
      <alignment horizontal="distributed" vertical="center" indent="2"/>
      <protection hidden="1"/>
    </xf>
    <xf numFmtId="0" fontId="25" fillId="0" borderId="22" xfId="0" applyFont="1" applyBorder="1" applyAlignment="1" applyProtection="1">
      <alignment horizontal="distributed" vertical="center" indent="2"/>
      <protection hidden="1"/>
    </xf>
    <xf numFmtId="0" fontId="26" fillId="6" borderId="20" xfId="0" applyFont="1" applyFill="1" applyBorder="1" applyAlignment="1" applyProtection="1">
      <alignment horizontal="left" vertical="center" shrinkToFit="1"/>
      <protection locked="0"/>
    </xf>
    <xf numFmtId="0" fontId="26" fillId="6" borderId="21" xfId="0" applyFont="1" applyFill="1" applyBorder="1" applyAlignment="1" applyProtection="1">
      <alignment horizontal="left" vertical="center" shrinkToFit="1"/>
      <protection locked="0"/>
    </xf>
    <xf numFmtId="0" fontId="26" fillId="6" borderId="22" xfId="0" applyFont="1" applyFill="1" applyBorder="1" applyAlignment="1" applyProtection="1">
      <alignment horizontal="left" vertical="center" shrinkToFit="1"/>
      <protection locked="0"/>
    </xf>
    <xf numFmtId="0" fontId="26" fillId="2" borderId="20" xfId="0" applyFont="1" applyFill="1" applyBorder="1" applyAlignment="1" applyProtection="1">
      <alignment horizontal="distributed" vertical="center" wrapText="1" indent="2"/>
      <protection hidden="1"/>
    </xf>
    <xf numFmtId="0" fontId="26" fillId="2" borderId="21" xfId="0" applyFont="1" applyFill="1" applyBorder="1" applyAlignment="1" applyProtection="1">
      <alignment horizontal="distributed" vertical="center" wrapText="1" indent="2"/>
      <protection hidden="1"/>
    </xf>
    <xf numFmtId="0" fontId="26" fillId="2" borderId="22" xfId="0" applyFont="1" applyFill="1" applyBorder="1" applyAlignment="1" applyProtection="1">
      <alignment horizontal="distributed" vertical="center" wrapText="1" indent="2"/>
      <protection hidden="1"/>
    </xf>
    <xf numFmtId="0" fontId="42" fillId="0" borderId="8" xfId="0" applyFont="1" applyBorder="1" applyAlignment="1" applyProtection="1">
      <alignment horizontal="left" vertical="center" wrapText="1"/>
      <protection hidden="1"/>
    </xf>
    <xf numFmtId="0" fontId="26" fillId="2" borderId="20" xfId="0" applyFont="1" applyFill="1" applyBorder="1" applyAlignment="1" applyProtection="1">
      <alignment horizontal="distributed" vertical="center" indent="2"/>
      <protection hidden="1"/>
    </xf>
    <xf numFmtId="0" fontId="26" fillId="2" borderId="21" xfId="0" applyFont="1" applyFill="1" applyBorder="1" applyAlignment="1" applyProtection="1">
      <alignment horizontal="distributed" vertical="center" indent="2"/>
      <protection hidden="1"/>
    </xf>
    <xf numFmtId="0" fontId="26" fillId="2" borderId="22" xfId="0" applyFont="1" applyFill="1" applyBorder="1" applyAlignment="1" applyProtection="1">
      <alignment horizontal="distributed" vertical="center" indent="2"/>
      <protection hidden="1"/>
    </xf>
    <xf numFmtId="0" fontId="27" fillId="2" borderId="20" xfId="0" applyFont="1" applyFill="1" applyBorder="1" applyAlignment="1" applyProtection="1">
      <alignment horizontal="distributed" vertical="center" indent="2"/>
      <protection hidden="1"/>
    </xf>
    <xf numFmtId="0" fontId="27" fillId="2" borderId="21" xfId="0" applyFont="1" applyFill="1" applyBorder="1" applyAlignment="1" applyProtection="1">
      <alignment horizontal="distributed" vertical="center" indent="2"/>
      <protection hidden="1"/>
    </xf>
    <xf numFmtId="0" fontId="27" fillId="2" borderId="22" xfId="0" applyFont="1" applyFill="1" applyBorder="1" applyAlignment="1" applyProtection="1">
      <alignment horizontal="distributed" vertical="center" indent="2"/>
      <protection hidden="1"/>
    </xf>
    <xf numFmtId="0" fontId="42" fillId="0" borderId="0" xfId="0" applyFont="1" applyAlignment="1" applyProtection="1">
      <alignment horizontal="left" vertical="center" wrapText="1"/>
      <protection hidden="1"/>
    </xf>
    <xf numFmtId="0" fontId="26" fillId="6" borderId="20" xfId="0" quotePrefix="1" applyFont="1" applyFill="1" applyBorder="1" applyAlignment="1" applyProtection="1">
      <alignment horizontal="left" vertical="center" shrinkToFit="1"/>
      <protection locked="0"/>
    </xf>
    <xf numFmtId="0" fontId="26" fillId="5" borderId="24" xfId="0" applyFont="1" applyFill="1" applyBorder="1" applyAlignment="1" applyProtection="1">
      <alignment horizontal="distributed" vertical="center" wrapText="1"/>
      <protection hidden="1"/>
    </xf>
    <xf numFmtId="0" fontId="26" fillId="2" borderId="24" xfId="0" applyFont="1" applyFill="1" applyBorder="1" applyAlignment="1" applyProtection="1">
      <alignment horizontal="distributed" vertical="center" wrapText="1" indent="2"/>
      <protection hidden="1"/>
    </xf>
    <xf numFmtId="0" fontId="26" fillId="6" borderId="24" xfId="0" applyFont="1" applyFill="1" applyBorder="1" applyAlignment="1" applyProtection="1">
      <alignment horizontal="left" vertical="center" shrinkToFit="1"/>
      <protection locked="0"/>
    </xf>
    <xf numFmtId="0" fontId="27" fillId="2" borderId="24" xfId="0" applyFont="1" applyFill="1" applyBorder="1" applyAlignment="1" applyProtection="1">
      <alignment horizontal="distributed" vertical="center" indent="2"/>
      <protection hidden="1"/>
    </xf>
    <xf numFmtId="0" fontId="25" fillId="0" borderId="21" xfId="0" applyFont="1" applyBorder="1" applyAlignment="1" applyProtection="1">
      <alignment horizontal="left" vertical="center" wrapText="1"/>
      <protection hidden="1"/>
    </xf>
    <xf numFmtId="0" fontId="42" fillId="2" borderId="20" xfId="0" applyFont="1" applyFill="1" applyBorder="1" applyAlignment="1" applyProtection="1">
      <alignment horizontal="distributed" vertical="center" wrapText="1" shrinkToFit="1"/>
      <protection hidden="1"/>
    </xf>
    <xf numFmtId="0" fontId="42" fillId="2" borderId="21" xfId="0" applyFont="1" applyFill="1" applyBorder="1" applyAlignment="1" applyProtection="1">
      <alignment horizontal="distributed" vertical="center" wrapText="1" shrinkToFit="1"/>
      <protection hidden="1"/>
    </xf>
    <xf numFmtId="0" fontId="42" fillId="2" borderId="22" xfId="0" applyFont="1" applyFill="1" applyBorder="1" applyAlignment="1" applyProtection="1">
      <alignment horizontal="distributed" vertical="center" wrapText="1" shrinkToFit="1"/>
      <protection hidden="1"/>
    </xf>
    <xf numFmtId="183" fontId="29" fillId="0" borderId="20" xfId="1" applyNumberFormat="1" applyFont="1" applyFill="1" applyBorder="1" applyAlignment="1" applyProtection="1">
      <alignment vertical="center" shrinkToFit="1"/>
      <protection hidden="1"/>
    </xf>
    <xf numFmtId="183" fontId="29" fillId="0" borderId="21" xfId="1" applyNumberFormat="1" applyFont="1" applyFill="1" applyBorder="1" applyAlignment="1" applyProtection="1">
      <alignment vertical="center" shrinkToFit="1"/>
      <protection hidden="1"/>
    </xf>
    <xf numFmtId="183" fontId="29" fillId="0" borderId="22" xfId="1" applyNumberFormat="1" applyFont="1" applyFill="1" applyBorder="1" applyAlignment="1" applyProtection="1">
      <alignment vertical="center" shrinkToFit="1"/>
      <protection hidden="1"/>
    </xf>
    <xf numFmtId="0" fontId="26" fillId="2" borderId="0" xfId="0" applyFont="1" applyFill="1" applyAlignment="1" applyProtection="1">
      <alignment horizontal="center" vertical="center" wrapText="1"/>
      <protection hidden="1"/>
    </xf>
    <xf numFmtId="0" fontId="26" fillId="7" borderId="83" xfId="0" applyFont="1" applyFill="1" applyBorder="1" applyAlignment="1" applyProtection="1">
      <alignment horizontal="center" vertical="center"/>
      <protection locked="0"/>
    </xf>
    <xf numFmtId="0" fontId="26" fillId="7" borderId="84" xfId="0" applyFont="1" applyFill="1" applyBorder="1" applyAlignment="1" applyProtection="1">
      <alignment horizontal="center" vertical="center"/>
      <protection locked="0"/>
    </xf>
    <xf numFmtId="0" fontId="26" fillId="7" borderId="85" xfId="0" applyFont="1" applyFill="1" applyBorder="1" applyAlignment="1" applyProtection="1">
      <alignment horizontal="center" vertical="center"/>
      <protection locked="0"/>
    </xf>
    <xf numFmtId="0" fontId="26" fillId="6" borderId="20" xfId="0" applyFont="1" applyFill="1" applyBorder="1" applyAlignment="1" applyProtection="1">
      <alignment horizontal="left" vertical="top" wrapText="1"/>
      <protection locked="0"/>
    </xf>
    <xf numFmtId="0" fontId="26" fillId="6" borderId="21" xfId="0" applyFont="1" applyFill="1" applyBorder="1" applyAlignment="1" applyProtection="1">
      <alignment horizontal="left" vertical="top" wrapText="1"/>
      <protection locked="0"/>
    </xf>
    <xf numFmtId="0" fontId="26" fillId="6" borderId="22" xfId="0" applyFont="1" applyFill="1" applyBorder="1" applyAlignment="1" applyProtection="1">
      <alignment horizontal="left" vertical="top" wrapText="1"/>
      <protection locked="0"/>
    </xf>
    <xf numFmtId="0" fontId="26" fillId="2" borderId="20" xfId="0" applyFont="1" applyFill="1" applyBorder="1" applyAlignment="1" applyProtection="1">
      <alignment horizontal="center" vertical="center"/>
      <protection hidden="1"/>
    </xf>
    <xf numFmtId="0" fontId="26" fillId="2" borderId="21" xfId="0" applyFont="1" applyFill="1" applyBorder="1" applyAlignment="1" applyProtection="1">
      <alignment horizontal="center" vertical="center"/>
      <protection hidden="1"/>
    </xf>
    <xf numFmtId="0" fontId="26" fillId="2" borderId="22" xfId="0" applyFont="1" applyFill="1" applyBorder="1" applyAlignment="1" applyProtection="1">
      <alignment horizontal="center" vertical="center"/>
      <protection hidden="1"/>
    </xf>
    <xf numFmtId="0" fontId="39" fillId="5" borderId="20" xfId="0" applyFont="1" applyFill="1" applyBorder="1" applyAlignment="1" applyProtection="1">
      <alignment horizontal="center" vertical="center" wrapText="1"/>
      <protection hidden="1"/>
    </xf>
    <xf numFmtId="0" fontId="39" fillId="5" borderId="21" xfId="0" applyFont="1" applyFill="1" applyBorder="1" applyAlignment="1" applyProtection="1">
      <alignment horizontal="center" vertical="center" wrapText="1"/>
      <protection hidden="1"/>
    </xf>
    <xf numFmtId="0" fontId="39" fillId="5" borderId="22" xfId="0" applyFont="1" applyFill="1" applyBorder="1" applyAlignment="1" applyProtection="1">
      <alignment horizontal="center" vertical="center" wrapText="1"/>
      <protection hidden="1"/>
    </xf>
    <xf numFmtId="49" fontId="26" fillId="6" borderId="20" xfId="0" applyNumberFormat="1" applyFont="1" applyFill="1" applyBorder="1" applyAlignment="1" applyProtection="1">
      <alignment horizontal="left" vertical="center" shrinkToFit="1"/>
      <protection locked="0"/>
    </xf>
    <xf numFmtId="49" fontId="26" fillId="6" borderId="21" xfId="0" applyNumberFormat="1" applyFont="1" applyFill="1" applyBorder="1" applyAlignment="1" applyProtection="1">
      <alignment horizontal="left" vertical="center" shrinkToFit="1"/>
      <protection locked="0"/>
    </xf>
    <xf numFmtId="49" fontId="26" fillId="6" borderId="20" xfId="0" applyNumberFormat="1" applyFont="1" applyFill="1" applyBorder="1" applyAlignment="1" applyProtection="1">
      <alignment horizontal="center" vertical="center" shrinkToFit="1"/>
      <protection locked="0"/>
    </xf>
    <xf numFmtId="49" fontId="26" fillId="6" borderId="21" xfId="0" applyNumberFormat="1" applyFont="1" applyFill="1" applyBorder="1" applyAlignment="1" applyProtection="1">
      <alignment horizontal="center" vertical="center" shrinkToFit="1"/>
      <protection locked="0"/>
    </xf>
    <xf numFmtId="49" fontId="26" fillId="6" borderId="22" xfId="0" applyNumberFormat="1" applyFont="1" applyFill="1" applyBorder="1" applyAlignment="1" applyProtection="1">
      <alignment horizontal="center" vertical="center" shrinkToFit="1"/>
      <protection locked="0"/>
    </xf>
    <xf numFmtId="49" fontId="26" fillId="6" borderId="22" xfId="0" applyNumberFormat="1" applyFont="1" applyFill="1" applyBorder="1" applyAlignment="1" applyProtection="1">
      <alignment horizontal="left" vertical="center" shrinkToFit="1"/>
      <protection locked="0"/>
    </xf>
    <xf numFmtId="0" fontId="26" fillId="2" borderId="11" xfId="0" applyFont="1" applyFill="1" applyBorder="1" applyAlignment="1" applyProtection="1">
      <alignment horizontal="center" vertical="center" wrapText="1"/>
      <protection hidden="1"/>
    </xf>
    <xf numFmtId="0" fontId="26" fillId="2" borderId="8" xfId="0" applyFont="1" applyFill="1" applyBorder="1" applyAlignment="1" applyProtection="1">
      <alignment horizontal="center" vertical="center" wrapText="1"/>
      <protection hidden="1"/>
    </xf>
    <xf numFmtId="0" fontId="26" fillId="2" borderId="9" xfId="0" applyFont="1" applyFill="1" applyBorder="1" applyAlignment="1" applyProtection="1">
      <alignment horizontal="center" vertical="center" wrapText="1"/>
      <protection hidden="1"/>
    </xf>
    <xf numFmtId="0" fontId="26" fillId="2" borderId="17" xfId="0" applyFont="1" applyFill="1" applyBorder="1" applyAlignment="1" applyProtection="1">
      <alignment horizontal="center" vertical="center" wrapText="1"/>
      <protection hidden="1"/>
    </xf>
    <xf numFmtId="0" fontId="26" fillId="2" borderId="14" xfId="0" applyFont="1" applyFill="1" applyBorder="1" applyAlignment="1" applyProtection="1">
      <alignment horizontal="center" vertical="center" wrapText="1"/>
      <protection hidden="1"/>
    </xf>
    <xf numFmtId="0" fontId="26" fillId="2" borderId="11" xfId="0" applyFont="1" applyFill="1" applyBorder="1" applyAlignment="1" applyProtection="1">
      <alignment horizontal="center" vertical="center"/>
      <protection hidden="1"/>
    </xf>
    <xf numFmtId="0" fontId="26" fillId="2" borderId="8" xfId="0" applyFont="1" applyFill="1" applyBorder="1" applyAlignment="1" applyProtection="1">
      <alignment horizontal="center" vertical="center"/>
      <protection hidden="1"/>
    </xf>
    <xf numFmtId="0" fontId="26" fillId="2" borderId="9" xfId="0" applyFont="1" applyFill="1" applyBorder="1" applyAlignment="1" applyProtection="1">
      <alignment horizontal="center" vertical="center"/>
      <protection hidden="1"/>
    </xf>
    <xf numFmtId="0" fontId="26" fillId="2" borderId="17" xfId="0" applyFont="1" applyFill="1" applyBorder="1" applyAlignment="1" applyProtection="1">
      <alignment horizontal="center" vertical="center"/>
      <protection hidden="1"/>
    </xf>
    <xf numFmtId="0" fontId="26" fillId="2" borderId="15" xfId="0" applyFont="1" applyFill="1" applyBorder="1" applyAlignment="1" applyProtection="1">
      <alignment horizontal="center" vertical="center"/>
      <protection hidden="1"/>
    </xf>
    <xf numFmtId="0" fontId="41" fillId="0" borderId="20" xfId="0" applyFont="1" applyBorder="1" applyAlignment="1" applyProtection="1">
      <alignment horizontal="center" vertical="center"/>
      <protection hidden="1"/>
    </xf>
    <xf numFmtId="0" fontId="41" fillId="0" borderId="22" xfId="0" applyFont="1" applyBorder="1" applyAlignment="1" applyProtection="1">
      <alignment horizontal="center" vertical="center"/>
      <protection hidden="1"/>
    </xf>
    <xf numFmtId="0" fontId="26" fillId="2" borderId="20" xfId="0" applyFont="1" applyFill="1" applyBorder="1" applyAlignment="1" applyProtection="1">
      <alignment horizontal="left" vertical="center"/>
      <protection hidden="1"/>
    </xf>
    <xf numFmtId="0" fontId="26" fillId="2" borderId="21" xfId="0" applyFont="1" applyFill="1" applyBorder="1" applyAlignment="1" applyProtection="1">
      <alignment horizontal="left" vertical="center"/>
      <protection hidden="1"/>
    </xf>
    <xf numFmtId="0" fontId="26" fillId="2" borderId="22" xfId="0" applyFont="1" applyFill="1" applyBorder="1" applyAlignment="1" applyProtection="1">
      <alignment horizontal="left" vertical="center"/>
      <protection hidden="1"/>
    </xf>
    <xf numFmtId="0" fontId="41" fillId="0" borderId="11" xfId="0" applyFont="1" applyBorder="1" applyAlignment="1" applyProtection="1">
      <alignment horizontal="center" vertical="center"/>
      <protection hidden="1"/>
    </xf>
    <xf numFmtId="0" fontId="41" fillId="0" borderId="9" xfId="0" applyFont="1" applyBorder="1" applyAlignment="1" applyProtection="1">
      <alignment horizontal="center" vertical="center"/>
      <protection hidden="1"/>
    </xf>
    <xf numFmtId="0" fontId="41" fillId="0" borderId="29" xfId="0" applyFont="1" applyBorder="1" applyAlignment="1" applyProtection="1">
      <alignment horizontal="center" vertical="center"/>
      <protection hidden="1"/>
    </xf>
    <xf numFmtId="0" fontId="41" fillId="0" borderId="28" xfId="0" applyFont="1" applyBorder="1" applyAlignment="1" applyProtection="1">
      <alignment horizontal="center" vertical="center"/>
      <protection hidden="1"/>
    </xf>
    <xf numFmtId="0" fontId="41" fillId="0" borderId="17" xfId="0" applyFont="1" applyBorder="1" applyAlignment="1" applyProtection="1">
      <alignment horizontal="center" vertical="center"/>
      <protection hidden="1"/>
    </xf>
    <xf numFmtId="0" fontId="41" fillId="0" borderId="15" xfId="0" applyFont="1" applyBorder="1" applyAlignment="1" applyProtection="1">
      <alignment horizontal="center" vertical="center"/>
      <protection hidden="1"/>
    </xf>
    <xf numFmtId="0" fontId="42" fillId="2" borderId="20" xfId="0" applyFont="1" applyFill="1" applyBorder="1" applyAlignment="1" applyProtection="1">
      <alignment horizontal="distributed" vertical="center" wrapText="1"/>
      <protection hidden="1"/>
    </xf>
    <xf numFmtId="0" fontId="42" fillId="2" borderId="21" xfId="0" applyFont="1" applyFill="1" applyBorder="1" applyAlignment="1" applyProtection="1">
      <alignment horizontal="distributed" vertical="center" wrapText="1"/>
      <protection hidden="1"/>
    </xf>
    <xf numFmtId="0" fontId="42" fillId="2" borderId="22" xfId="0" applyFont="1" applyFill="1" applyBorder="1" applyAlignment="1" applyProtection="1">
      <alignment horizontal="distributed" vertical="center" wrapText="1"/>
      <protection hidden="1"/>
    </xf>
    <xf numFmtId="49" fontId="26" fillId="6" borderId="61" xfId="0" applyNumberFormat="1" applyFont="1" applyFill="1" applyBorder="1" applyAlignment="1" applyProtection="1">
      <alignment horizontal="left" vertical="center" shrinkToFit="1"/>
      <protection locked="0"/>
    </xf>
    <xf numFmtId="49" fontId="26" fillId="6" borderId="62" xfId="0" applyNumberFormat="1" applyFont="1" applyFill="1" applyBorder="1" applyAlignment="1" applyProtection="1">
      <alignment horizontal="left" vertical="center" shrinkToFit="1"/>
      <protection locked="0"/>
    </xf>
    <xf numFmtId="49" fontId="26" fillId="6" borderId="63" xfId="0" applyNumberFormat="1" applyFont="1" applyFill="1" applyBorder="1" applyAlignment="1" applyProtection="1">
      <alignment horizontal="left" vertical="center" shrinkToFit="1"/>
      <protection locked="0"/>
    </xf>
    <xf numFmtId="49" fontId="26" fillId="6" borderId="10" xfId="0" applyNumberFormat="1" applyFont="1" applyFill="1" applyBorder="1" applyAlignment="1" applyProtection="1">
      <alignment horizontal="left" vertical="center" shrinkToFit="1"/>
      <protection locked="0"/>
    </xf>
    <xf numFmtId="0" fontId="39" fillId="2" borderId="11" xfId="0" applyFont="1" applyFill="1" applyBorder="1" applyAlignment="1" applyProtection="1">
      <alignment horizontal="left" vertical="center" wrapText="1"/>
      <protection hidden="1"/>
    </xf>
    <xf numFmtId="0" fontId="39" fillId="2" borderId="8" xfId="0" applyFont="1" applyFill="1" applyBorder="1" applyAlignment="1" applyProtection="1">
      <alignment horizontal="left" vertical="center" wrapText="1"/>
      <protection hidden="1"/>
    </xf>
    <xf numFmtId="0" fontId="39" fillId="2" borderId="9" xfId="0" applyFont="1" applyFill="1" applyBorder="1" applyAlignment="1" applyProtection="1">
      <alignment horizontal="left" vertical="center" wrapText="1"/>
      <protection hidden="1"/>
    </xf>
    <xf numFmtId="0" fontId="39" fillId="2" borderId="76" xfId="0" applyFont="1" applyFill="1" applyBorder="1" applyAlignment="1" applyProtection="1">
      <alignment horizontal="left" vertical="center" wrapText="1"/>
      <protection hidden="1"/>
    </xf>
    <xf numFmtId="0" fontId="39" fillId="2" borderId="0" xfId="0" applyFont="1" applyFill="1" applyAlignment="1" applyProtection="1">
      <alignment horizontal="left" vertical="center" wrapText="1"/>
      <protection hidden="1"/>
    </xf>
    <xf numFmtId="0" fontId="39" fillId="2" borderId="28" xfId="0" applyFont="1" applyFill="1" applyBorder="1" applyAlignment="1" applyProtection="1">
      <alignment horizontal="left" vertical="center" wrapText="1"/>
      <protection hidden="1"/>
    </xf>
    <xf numFmtId="0" fontId="39" fillId="2" borderId="17" xfId="0" applyFont="1" applyFill="1" applyBorder="1" applyAlignment="1" applyProtection="1">
      <alignment horizontal="left" vertical="center" wrapText="1"/>
      <protection hidden="1"/>
    </xf>
    <xf numFmtId="0" fontId="39" fillId="2" borderId="14" xfId="0" applyFont="1" applyFill="1" applyBorder="1" applyAlignment="1" applyProtection="1">
      <alignment horizontal="left" vertical="center" wrapText="1"/>
      <protection hidden="1"/>
    </xf>
    <xf numFmtId="0" fontId="39" fillId="2" borderId="15" xfId="0" applyFont="1" applyFill="1" applyBorder="1" applyAlignment="1" applyProtection="1">
      <alignment horizontal="left" vertical="center" wrapText="1"/>
      <protection hidden="1"/>
    </xf>
    <xf numFmtId="0" fontId="26" fillId="0" borderId="20" xfId="0" applyFont="1" applyBorder="1" applyAlignment="1" applyProtection="1">
      <alignment horizontal="center" vertical="center" shrinkToFit="1"/>
      <protection hidden="1"/>
    </xf>
    <xf numFmtId="0" fontId="26" fillId="0" borderId="21" xfId="0" applyFont="1" applyBorder="1" applyAlignment="1" applyProtection="1">
      <alignment horizontal="center" vertical="center" shrinkToFit="1"/>
      <protection hidden="1"/>
    </xf>
    <xf numFmtId="0" fontId="26" fillId="0" borderId="22" xfId="0" applyFont="1" applyBorder="1" applyAlignment="1" applyProtection="1">
      <alignment horizontal="center" vertical="center" shrinkToFit="1"/>
      <protection hidden="1"/>
    </xf>
    <xf numFmtId="184" fontId="29" fillId="0" borderId="20" xfId="0" applyNumberFormat="1" applyFont="1" applyBorder="1" applyAlignment="1" applyProtection="1">
      <alignment horizontal="center" vertical="center" shrinkToFit="1"/>
      <protection hidden="1"/>
    </xf>
    <xf numFmtId="184" fontId="29" fillId="0" borderId="21" xfId="0" applyNumberFormat="1" applyFont="1" applyBorder="1" applyAlignment="1" applyProtection="1">
      <alignment horizontal="center" vertical="center" shrinkToFit="1"/>
      <protection hidden="1"/>
    </xf>
    <xf numFmtId="184" fontId="29" fillId="0" borderId="22" xfId="0" applyNumberFormat="1" applyFont="1" applyBorder="1" applyAlignment="1" applyProtection="1">
      <alignment horizontal="center" vertical="center" shrinkToFit="1"/>
      <protection hidden="1"/>
    </xf>
    <xf numFmtId="0" fontId="26" fillId="0" borderId="20" xfId="0" applyFont="1" applyBorder="1" applyAlignment="1" applyProtection="1">
      <alignment vertical="center" shrinkToFit="1"/>
      <protection hidden="1"/>
    </xf>
    <xf numFmtId="0" fontId="26" fillId="0" borderId="21" xfId="0" applyFont="1" applyBorder="1" applyAlignment="1" applyProtection="1">
      <alignment vertical="center" shrinkToFit="1"/>
      <protection hidden="1"/>
    </xf>
    <xf numFmtId="0" fontId="26" fillId="0" borderId="22" xfId="0" applyFont="1" applyBorder="1" applyAlignment="1" applyProtection="1">
      <alignment vertical="center" shrinkToFit="1"/>
      <protection hidden="1"/>
    </xf>
    <xf numFmtId="49" fontId="26" fillId="6" borderId="64" xfId="0" applyNumberFormat="1" applyFont="1" applyFill="1" applyBorder="1" applyAlignment="1" applyProtection="1">
      <alignment horizontal="left" vertical="center" shrinkToFit="1"/>
      <protection locked="0"/>
    </xf>
    <xf numFmtId="0" fontId="26" fillId="2" borderId="20" xfId="0" applyFont="1" applyFill="1" applyBorder="1" applyAlignment="1" applyProtection="1">
      <alignment horizontal="left" vertical="center" shrinkToFit="1"/>
      <protection hidden="1"/>
    </xf>
    <xf numFmtId="0" fontId="26" fillId="2" borderId="21" xfId="0" applyFont="1" applyFill="1" applyBorder="1" applyAlignment="1" applyProtection="1">
      <alignment horizontal="left" vertical="center" shrinkToFit="1"/>
      <protection hidden="1"/>
    </xf>
    <xf numFmtId="0" fontId="26" fillId="2" borderId="22" xfId="0" applyFont="1" applyFill="1" applyBorder="1" applyAlignment="1" applyProtection="1">
      <alignment horizontal="left" vertical="center" shrinkToFit="1"/>
      <protection hidden="1"/>
    </xf>
    <xf numFmtId="0" fontId="26" fillId="2" borderId="21" xfId="0" applyFont="1" applyFill="1" applyBorder="1" applyAlignment="1" applyProtection="1">
      <alignment horizontal="distributed" vertical="center"/>
      <protection hidden="1"/>
    </xf>
    <xf numFmtId="0" fontId="26" fillId="2" borderId="22" xfId="0" applyFont="1" applyFill="1" applyBorder="1" applyAlignment="1" applyProtection="1">
      <alignment horizontal="distributed" vertical="center"/>
      <protection hidden="1"/>
    </xf>
    <xf numFmtId="0" fontId="26" fillId="0" borderId="20" xfId="0" applyFont="1" applyBorder="1" applyAlignment="1" applyProtection="1">
      <alignment horizontal="center" vertical="center" wrapText="1" shrinkToFit="1"/>
      <protection hidden="1"/>
    </xf>
    <xf numFmtId="0" fontId="26" fillId="0" borderId="21" xfId="0" applyFont="1" applyBorder="1" applyAlignment="1" applyProtection="1">
      <alignment horizontal="center" vertical="center" wrapText="1" shrinkToFit="1"/>
      <protection hidden="1"/>
    </xf>
    <xf numFmtId="0" fontId="26" fillId="0" borderId="22" xfId="0" applyFont="1" applyBorder="1" applyAlignment="1" applyProtection="1">
      <alignment horizontal="center" vertical="center" wrapText="1" shrinkToFit="1"/>
      <protection hidden="1"/>
    </xf>
    <xf numFmtId="0" fontId="26" fillId="2" borderId="22" xfId="0" applyFont="1" applyFill="1" applyBorder="1" applyAlignment="1" applyProtection="1">
      <alignment horizontal="distributed" vertical="center" wrapText="1" indent="1"/>
      <protection hidden="1"/>
    </xf>
    <xf numFmtId="49" fontId="26" fillId="6" borderId="20" xfId="0" applyNumberFormat="1" applyFont="1" applyFill="1" applyBorder="1" applyAlignment="1" applyProtection="1">
      <alignment horizontal="left" vertical="center" wrapText="1" shrinkToFit="1"/>
      <protection locked="0"/>
    </xf>
    <xf numFmtId="49" fontId="26" fillId="6" borderId="21" xfId="0" applyNumberFormat="1" applyFont="1" applyFill="1" applyBorder="1" applyAlignment="1" applyProtection="1">
      <alignment horizontal="left" vertical="center" wrapText="1" shrinkToFit="1"/>
      <protection locked="0"/>
    </xf>
    <xf numFmtId="49" fontId="26" fillId="6" borderId="22" xfId="0" applyNumberFormat="1" applyFont="1" applyFill="1" applyBorder="1" applyAlignment="1" applyProtection="1">
      <alignment horizontal="left" vertical="center" wrapText="1" shrinkToFit="1"/>
      <protection locked="0"/>
    </xf>
    <xf numFmtId="0" fontId="25" fillId="0" borderId="20" xfId="0" applyFont="1" applyBorder="1" applyAlignment="1" applyProtection="1">
      <alignment horizontal="center" vertical="center" wrapText="1"/>
      <protection hidden="1"/>
    </xf>
    <xf numFmtId="0" fontId="25" fillId="0" borderId="21" xfId="0" applyFont="1" applyBorder="1" applyAlignment="1" applyProtection="1">
      <alignment horizontal="center" vertical="center" wrapText="1"/>
      <protection hidden="1"/>
    </xf>
    <xf numFmtId="0" fontId="25" fillId="0" borderId="22" xfId="0" applyFont="1" applyBorder="1" applyAlignment="1" applyProtection="1">
      <alignment horizontal="center" vertical="center" wrapText="1"/>
      <protection hidden="1"/>
    </xf>
    <xf numFmtId="0" fontId="26" fillId="2" borderId="20" xfId="0" applyFont="1" applyFill="1" applyBorder="1" applyAlignment="1" applyProtection="1">
      <alignment horizontal="center" vertical="center" wrapText="1"/>
      <protection hidden="1"/>
    </xf>
    <xf numFmtId="0" fontId="26" fillId="2" borderId="21" xfId="0" applyFont="1" applyFill="1" applyBorder="1" applyAlignment="1" applyProtection="1">
      <alignment horizontal="center" vertical="center" wrapText="1"/>
      <protection hidden="1"/>
    </xf>
    <xf numFmtId="0" fontId="26" fillId="2" borderId="22" xfId="0" applyFont="1" applyFill="1" applyBorder="1" applyAlignment="1" applyProtection="1">
      <alignment horizontal="center" vertical="center" wrapText="1"/>
      <protection hidden="1"/>
    </xf>
    <xf numFmtId="0" fontId="26" fillId="2" borderId="24" xfId="0" applyFont="1" applyFill="1" applyBorder="1" applyAlignment="1" applyProtection="1">
      <alignment horizontal="distributed" vertical="center" wrapText="1"/>
      <protection hidden="1"/>
    </xf>
    <xf numFmtId="0" fontId="26" fillId="2" borderId="9" xfId="0" applyFont="1" applyFill="1" applyBorder="1" applyAlignment="1" applyProtection="1">
      <alignment horizontal="distributed" vertical="center" wrapText="1" indent="1"/>
      <protection hidden="1"/>
    </xf>
    <xf numFmtId="49" fontId="26" fillId="6" borderId="24" xfId="0" applyNumberFormat="1" applyFont="1" applyFill="1" applyBorder="1" applyAlignment="1" applyProtection="1">
      <alignment horizontal="left" vertical="center" wrapText="1" shrinkToFit="1"/>
      <protection locked="0"/>
    </xf>
    <xf numFmtId="0" fontId="26" fillId="3" borderId="20" xfId="0" applyFont="1" applyFill="1" applyBorder="1" applyAlignment="1" applyProtection="1">
      <alignment horizontal="center" vertical="center" wrapText="1" shrinkToFit="1"/>
      <protection locked="0"/>
    </xf>
    <xf numFmtId="0" fontId="26" fillId="3" borderId="21" xfId="0" applyFont="1" applyFill="1" applyBorder="1" applyAlignment="1" applyProtection="1">
      <alignment horizontal="center" vertical="center" wrapText="1" shrinkToFit="1"/>
      <protection locked="0"/>
    </xf>
    <xf numFmtId="0" fontId="26" fillId="3" borderId="22" xfId="0" applyFont="1" applyFill="1" applyBorder="1" applyAlignment="1" applyProtection="1">
      <alignment horizontal="center" vertical="center" wrapText="1" shrinkToFit="1"/>
      <protection locked="0"/>
    </xf>
    <xf numFmtId="183" fontId="29" fillId="6" borderId="20" xfId="0" applyNumberFormat="1" applyFont="1" applyFill="1" applyBorder="1" applyAlignment="1" applyProtection="1">
      <alignment horizontal="center" vertical="center" wrapText="1" shrinkToFit="1"/>
      <protection locked="0"/>
    </xf>
    <xf numFmtId="183" fontId="29" fillId="6" borderId="21" xfId="0" applyNumberFormat="1" applyFont="1" applyFill="1" applyBorder="1" applyAlignment="1" applyProtection="1">
      <alignment horizontal="center" vertical="center" wrapText="1" shrinkToFit="1"/>
      <protection locked="0"/>
    </xf>
    <xf numFmtId="183" fontId="29" fillId="6" borderId="22" xfId="0" applyNumberFormat="1" applyFont="1" applyFill="1" applyBorder="1" applyAlignment="1" applyProtection="1">
      <alignment horizontal="center" vertical="center" wrapText="1" shrinkToFit="1"/>
      <protection locked="0"/>
    </xf>
    <xf numFmtId="0" fontId="40" fillId="2" borderId="20" xfId="0" applyFont="1" applyFill="1" applyBorder="1" applyAlignment="1" applyProtection="1">
      <alignment horizontal="center" vertical="center" wrapText="1"/>
      <protection hidden="1"/>
    </xf>
    <xf numFmtId="0" fontId="40" fillId="2" borderId="21" xfId="0" applyFont="1" applyFill="1" applyBorder="1" applyAlignment="1" applyProtection="1">
      <alignment horizontal="center" vertical="center" wrapText="1"/>
      <protection hidden="1"/>
    </xf>
    <xf numFmtId="0" fontId="40" fillId="2" borderId="22" xfId="0" applyFont="1" applyFill="1" applyBorder="1" applyAlignment="1" applyProtection="1">
      <alignment horizontal="center" vertical="center" wrapText="1"/>
      <protection hidden="1"/>
    </xf>
    <xf numFmtId="0" fontId="26" fillId="5" borderId="20" xfId="0" applyFont="1" applyFill="1" applyBorder="1" applyAlignment="1" applyProtection="1">
      <alignment horizontal="center" vertical="center" shrinkToFit="1"/>
      <protection hidden="1"/>
    </xf>
    <xf numFmtId="0" fontId="26" fillId="5" borderId="21" xfId="0" applyFont="1" applyFill="1" applyBorder="1" applyAlignment="1" applyProtection="1">
      <alignment horizontal="center" vertical="center" shrinkToFit="1"/>
      <protection hidden="1"/>
    </xf>
    <xf numFmtId="0" fontId="26" fillId="5" borderId="22" xfId="0" applyFont="1" applyFill="1" applyBorder="1" applyAlignment="1" applyProtection="1">
      <alignment horizontal="center" vertical="center" shrinkToFit="1"/>
      <protection hidden="1"/>
    </xf>
    <xf numFmtId="178" fontId="26" fillId="5" borderId="20" xfId="0" applyNumberFormat="1" applyFont="1" applyFill="1" applyBorder="1" applyAlignment="1" applyProtection="1">
      <alignment horizontal="center" vertical="center" shrinkToFit="1"/>
      <protection hidden="1"/>
    </xf>
    <xf numFmtId="178" fontId="26" fillId="5" borderId="21" xfId="0" applyNumberFormat="1" applyFont="1" applyFill="1" applyBorder="1" applyAlignment="1" applyProtection="1">
      <alignment horizontal="center" vertical="center" shrinkToFit="1"/>
      <protection hidden="1"/>
    </xf>
    <xf numFmtId="178" fontId="26" fillId="5" borderId="22" xfId="0" applyNumberFormat="1" applyFont="1" applyFill="1" applyBorder="1" applyAlignment="1" applyProtection="1">
      <alignment horizontal="center" vertical="center" shrinkToFit="1"/>
      <protection hidden="1"/>
    </xf>
    <xf numFmtId="0" fontId="26" fillId="2" borderId="20" xfId="0" applyFont="1" applyFill="1" applyBorder="1" applyAlignment="1" applyProtection="1">
      <alignment horizontal="distributed" vertical="center" indent="1"/>
      <protection hidden="1"/>
    </xf>
    <xf numFmtId="0" fontId="26" fillId="2" borderId="21" xfId="0" applyFont="1" applyFill="1" applyBorder="1" applyAlignment="1" applyProtection="1">
      <alignment horizontal="distributed" vertical="center" indent="1"/>
      <protection hidden="1"/>
    </xf>
    <xf numFmtId="0" fontId="26" fillId="2" borderId="22" xfId="0" applyFont="1" applyFill="1" applyBorder="1" applyAlignment="1" applyProtection="1">
      <alignment horizontal="distributed" vertical="center" indent="1"/>
      <protection hidden="1"/>
    </xf>
    <xf numFmtId="182" fontId="29" fillId="6" borderId="20" xfId="0" applyNumberFormat="1" applyFont="1" applyFill="1" applyBorder="1" applyAlignment="1" applyProtection="1">
      <alignment horizontal="center" vertical="center" shrinkToFit="1"/>
      <protection locked="0"/>
    </xf>
    <xf numFmtId="182" fontId="29" fillId="6" borderId="21" xfId="0" applyNumberFormat="1" applyFont="1" applyFill="1" applyBorder="1" applyAlignment="1" applyProtection="1">
      <alignment horizontal="center" vertical="center" shrinkToFit="1"/>
      <protection locked="0"/>
    </xf>
    <xf numFmtId="182" fontId="29" fillId="6" borderId="22" xfId="0" applyNumberFormat="1" applyFont="1" applyFill="1" applyBorder="1" applyAlignment="1" applyProtection="1">
      <alignment horizontal="center" vertical="center" shrinkToFit="1"/>
      <protection locked="0"/>
    </xf>
    <xf numFmtId="0" fontId="25" fillId="2" borderId="20" xfId="0" applyFont="1" applyFill="1" applyBorder="1" applyAlignment="1" applyProtection="1">
      <alignment horizontal="distributed" vertical="center" wrapText="1" indent="1"/>
      <protection hidden="1"/>
    </xf>
    <xf numFmtId="0" fontId="25" fillId="2" borderId="21" xfId="0" applyFont="1" applyFill="1" applyBorder="1" applyAlignment="1" applyProtection="1">
      <alignment horizontal="distributed" vertical="center" wrapText="1" indent="1"/>
      <protection hidden="1"/>
    </xf>
    <xf numFmtId="0" fontId="25" fillId="2" borderId="22" xfId="0" applyFont="1" applyFill="1" applyBorder="1" applyAlignment="1" applyProtection="1">
      <alignment horizontal="distributed" vertical="center" wrapText="1" indent="1"/>
      <protection hidden="1"/>
    </xf>
    <xf numFmtId="183" fontId="29" fillId="5" borderId="20" xfId="0" applyNumberFormat="1" applyFont="1" applyFill="1" applyBorder="1" applyAlignment="1" applyProtection="1">
      <alignment horizontal="center" vertical="center" shrinkToFit="1"/>
      <protection hidden="1"/>
    </xf>
    <xf numFmtId="183" fontId="29" fillId="5" borderId="21" xfId="0" applyNumberFormat="1" applyFont="1" applyFill="1" applyBorder="1" applyAlignment="1" applyProtection="1">
      <alignment horizontal="center" vertical="center" shrinkToFit="1"/>
      <protection hidden="1"/>
    </xf>
    <xf numFmtId="183" fontId="29" fillId="5" borderId="22" xfId="0" applyNumberFormat="1" applyFont="1" applyFill="1" applyBorder="1" applyAlignment="1" applyProtection="1">
      <alignment horizontal="center" vertical="center" shrinkToFit="1"/>
      <protection hidden="1"/>
    </xf>
    <xf numFmtId="0" fontId="29" fillId="0" borderId="20" xfId="0" applyFont="1" applyBorder="1" applyAlignment="1" applyProtection="1">
      <alignment horizontal="center" vertical="center" shrinkToFit="1"/>
      <protection hidden="1"/>
    </xf>
    <xf numFmtId="0" fontId="29" fillId="0" borderId="21" xfId="0" applyFont="1" applyBorder="1" applyAlignment="1" applyProtection="1">
      <alignment horizontal="center" vertical="center" shrinkToFit="1"/>
      <protection hidden="1"/>
    </xf>
    <xf numFmtId="0" fontId="29" fillId="0" borderId="22" xfId="0" applyFont="1" applyBorder="1" applyAlignment="1" applyProtection="1">
      <alignment horizontal="center" vertical="center" shrinkToFit="1"/>
      <protection hidden="1"/>
    </xf>
    <xf numFmtId="0" fontId="26" fillId="2" borderId="11" xfId="0" applyFont="1" applyFill="1" applyBorder="1" applyAlignment="1" applyProtection="1">
      <alignment horizontal="left" vertical="center" wrapText="1"/>
      <protection hidden="1"/>
    </xf>
    <xf numFmtId="0" fontId="26" fillId="2" borderId="8" xfId="0" applyFont="1" applyFill="1" applyBorder="1" applyAlignment="1" applyProtection="1">
      <alignment horizontal="left" vertical="center" wrapText="1"/>
      <protection hidden="1"/>
    </xf>
    <xf numFmtId="0" fontId="26" fillId="2" borderId="9" xfId="0" applyFont="1" applyFill="1" applyBorder="1" applyAlignment="1" applyProtection="1">
      <alignment horizontal="left" vertical="center" wrapText="1"/>
      <protection hidden="1"/>
    </xf>
    <xf numFmtId="0" fontId="26" fillId="2" borderId="17" xfId="0" applyFont="1" applyFill="1" applyBorder="1" applyAlignment="1" applyProtection="1">
      <alignment horizontal="left" vertical="center" wrapText="1"/>
      <protection hidden="1"/>
    </xf>
    <xf numFmtId="0" fontId="26" fillId="2" borderId="14" xfId="0" applyFont="1" applyFill="1" applyBorder="1" applyAlignment="1" applyProtection="1">
      <alignment horizontal="left" vertical="center" wrapText="1"/>
      <protection hidden="1"/>
    </xf>
    <xf numFmtId="0" fontId="26" fillId="2" borderId="15" xfId="0" applyFont="1" applyFill="1" applyBorder="1" applyAlignment="1" applyProtection="1">
      <alignment horizontal="left" vertical="center" wrapText="1"/>
      <protection hidden="1"/>
    </xf>
    <xf numFmtId="0" fontId="36" fillId="3" borderId="20" xfId="0" applyFont="1" applyFill="1" applyBorder="1" applyAlignment="1" applyProtection="1">
      <alignment horizontal="center" vertical="center" shrinkToFit="1"/>
      <protection locked="0"/>
    </xf>
    <xf numFmtId="0" fontId="36" fillId="3" borderId="21" xfId="0" applyFont="1" applyFill="1" applyBorder="1" applyAlignment="1" applyProtection="1">
      <alignment horizontal="center" vertical="center" shrinkToFit="1"/>
      <protection locked="0"/>
    </xf>
    <xf numFmtId="0" fontId="36" fillId="3" borderId="22" xfId="0" applyFont="1" applyFill="1" applyBorder="1" applyAlignment="1" applyProtection="1">
      <alignment horizontal="center" vertical="center" shrinkToFit="1"/>
      <protection locked="0"/>
    </xf>
    <xf numFmtId="0" fontId="26" fillId="2" borderId="20" xfId="0" applyFont="1" applyFill="1" applyBorder="1" applyAlignment="1" applyProtection="1">
      <alignment horizontal="distributed" vertical="distributed" indent="1"/>
      <protection hidden="1"/>
    </xf>
    <xf numFmtId="0" fontId="26" fillId="2" borderId="21" xfId="0" applyFont="1" applyFill="1" applyBorder="1" applyAlignment="1" applyProtection="1">
      <alignment horizontal="distributed" vertical="distributed" indent="1"/>
      <protection hidden="1"/>
    </xf>
    <xf numFmtId="0" fontId="26" fillId="2" borderId="22" xfId="0" applyFont="1" applyFill="1" applyBorder="1" applyAlignment="1" applyProtection="1">
      <alignment horizontal="distributed" vertical="distributed" indent="1"/>
      <protection hidden="1"/>
    </xf>
    <xf numFmtId="188" fontId="29" fillId="6" borderId="20" xfId="1" applyNumberFormat="1" applyFont="1" applyFill="1" applyBorder="1" applyAlignment="1" applyProtection="1">
      <alignment horizontal="center" vertical="center" shrinkToFit="1"/>
      <protection locked="0"/>
    </xf>
    <xf numFmtId="188" fontId="29" fillId="6" borderId="21" xfId="1" applyNumberFormat="1" applyFont="1" applyFill="1" applyBorder="1" applyAlignment="1" applyProtection="1">
      <alignment horizontal="center" vertical="center" shrinkToFit="1"/>
      <protection locked="0"/>
    </xf>
    <xf numFmtId="188" fontId="29" fillId="6" borderId="22" xfId="1" applyNumberFormat="1" applyFont="1" applyFill="1" applyBorder="1" applyAlignment="1" applyProtection="1">
      <alignment horizontal="center" vertical="center" shrinkToFit="1"/>
      <protection locked="0"/>
    </xf>
    <xf numFmtId="0" fontId="27" fillId="2" borderId="20" xfId="0" applyFont="1" applyFill="1" applyBorder="1" applyAlignment="1" applyProtection="1">
      <alignment horizontal="center" vertical="center"/>
      <protection hidden="1"/>
    </xf>
    <xf numFmtId="0" fontId="27" fillId="2" borderId="21" xfId="0" applyFont="1" applyFill="1" applyBorder="1" applyAlignment="1" applyProtection="1">
      <alignment horizontal="center" vertical="center"/>
      <protection hidden="1"/>
    </xf>
    <xf numFmtId="0" fontId="27" fillId="2" borderId="22" xfId="0" applyFont="1" applyFill="1" applyBorder="1" applyAlignment="1" applyProtection="1">
      <alignment horizontal="center" vertical="center"/>
      <protection hidden="1"/>
    </xf>
    <xf numFmtId="182" fontId="29" fillId="3" borderId="20" xfId="0" applyNumberFormat="1" applyFont="1" applyFill="1" applyBorder="1" applyAlignment="1" applyProtection="1">
      <alignment horizontal="center" vertical="center" shrinkToFit="1"/>
      <protection locked="0"/>
    </xf>
    <xf numFmtId="182" fontId="29" fillId="3" borderId="21" xfId="0" applyNumberFormat="1" applyFont="1" applyFill="1" applyBorder="1" applyAlignment="1" applyProtection="1">
      <alignment horizontal="center" vertical="center" shrinkToFit="1"/>
      <protection locked="0"/>
    </xf>
    <xf numFmtId="182" fontId="29" fillId="3" borderId="22" xfId="0" applyNumberFormat="1" applyFont="1" applyFill="1" applyBorder="1" applyAlignment="1" applyProtection="1">
      <alignment horizontal="center" vertical="center" shrinkToFit="1"/>
      <protection locked="0"/>
    </xf>
    <xf numFmtId="0" fontId="24" fillId="9" borderId="0" xfId="0" applyFont="1" applyFill="1" applyAlignment="1" applyProtection="1">
      <alignment horizontal="left" vertical="center" wrapText="1"/>
      <protection hidden="1"/>
    </xf>
    <xf numFmtId="176" fontId="24" fillId="9" borderId="0" xfId="7" applyFont="1" applyFill="1" applyAlignment="1" applyProtection="1">
      <alignment horizontal="left" vertical="center" wrapText="1"/>
      <protection hidden="1"/>
    </xf>
    <xf numFmtId="0" fontId="24" fillId="9" borderId="0" xfId="0" applyFont="1" applyFill="1" applyAlignment="1" applyProtection="1">
      <alignment horizontal="left" vertical="top" wrapText="1"/>
      <protection hidden="1"/>
    </xf>
    <xf numFmtId="0" fontId="26" fillId="2" borderId="20" xfId="0" applyFont="1" applyFill="1" applyBorder="1" applyAlignment="1" applyProtection="1">
      <alignment horizontal="left" vertical="center" wrapText="1"/>
      <protection hidden="1"/>
    </xf>
    <xf numFmtId="0" fontId="26" fillId="2" borderId="21" xfId="0" applyFont="1" applyFill="1" applyBorder="1" applyAlignment="1" applyProtection="1">
      <alignment horizontal="left" vertical="center" wrapText="1"/>
      <protection hidden="1"/>
    </xf>
    <xf numFmtId="0" fontId="26" fillId="2" borderId="22" xfId="0" applyFont="1" applyFill="1" applyBorder="1" applyAlignment="1" applyProtection="1">
      <alignment horizontal="left" vertical="center" wrapText="1"/>
      <protection hidden="1"/>
    </xf>
    <xf numFmtId="0" fontId="39" fillId="2" borderId="11" xfId="0" applyFont="1" applyFill="1" applyBorder="1" applyAlignment="1" applyProtection="1">
      <alignment horizontal="center" vertical="center" textRotation="255" wrapText="1"/>
      <protection hidden="1"/>
    </xf>
    <xf numFmtId="0" fontId="39" fillId="2" borderId="9" xfId="0" applyFont="1" applyFill="1" applyBorder="1" applyAlignment="1" applyProtection="1">
      <alignment horizontal="center" vertical="center" textRotation="255" wrapText="1"/>
      <protection hidden="1"/>
    </xf>
    <xf numFmtId="0" fontId="39" fillId="2" borderId="17" xfId="0" applyFont="1" applyFill="1" applyBorder="1" applyAlignment="1" applyProtection="1">
      <alignment horizontal="center" vertical="center" textRotation="255" wrapText="1"/>
      <protection hidden="1"/>
    </xf>
    <xf numFmtId="0" fontId="39" fillId="2" borderId="15" xfId="0" applyFont="1" applyFill="1" applyBorder="1" applyAlignment="1" applyProtection="1">
      <alignment horizontal="center" vertical="center" textRotation="255" wrapText="1"/>
      <protection hidden="1"/>
    </xf>
    <xf numFmtId="0" fontId="34" fillId="9" borderId="0" xfId="0" applyFont="1" applyFill="1" applyAlignment="1" applyProtection="1">
      <alignment horizontal="left" vertical="center" wrapText="1"/>
      <protection hidden="1"/>
    </xf>
    <xf numFmtId="0" fontId="39" fillId="2" borderId="20" xfId="0" applyFont="1" applyFill="1" applyBorder="1" applyAlignment="1" applyProtection="1">
      <alignment horizontal="left" vertical="center" wrapText="1"/>
      <protection hidden="1"/>
    </xf>
    <xf numFmtId="0" fontId="39" fillId="2" borderId="21" xfId="0" applyFont="1" applyFill="1" applyBorder="1" applyAlignment="1" applyProtection="1">
      <alignment horizontal="left" vertical="center" wrapText="1"/>
      <protection hidden="1"/>
    </xf>
    <xf numFmtId="0" fontId="39" fillId="2" borderId="22" xfId="0" applyFont="1" applyFill="1" applyBorder="1" applyAlignment="1" applyProtection="1">
      <alignment horizontal="left" vertical="center" wrapText="1"/>
      <protection hidden="1"/>
    </xf>
    <xf numFmtId="0" fontId="42" fillId="2" borderId="20" xfId="0" applyFont="1" applyFill="1" applyBorder="1" applyAlignment="1" applyProtection="1">
      <alignment horizontal="distributed" vertical="center"/>
      <protection hidden="1"/>
    </xf>
    <xf numFmtId="0" fontId="42" fillId="2" borderId="21" xfId="0" applyFont="1" applyFill="1" applyBorder="1" applyAlignment="1" applyProtection="1">
      <alignment horizontal="distributed" vertical="center"/>
      <protection hidden="1"/>
    </xf>
    <xf numFmtId="0" fontId="42" fillId="2" borderId="22" xfId="0" applyFont="1" applyFill="1" applyBorder="1" applyAlignment="1" applyProtection="1">
      <alignment horizontal="distributed" vertical="center"/>
      <protection hidden="1"/>
    </xf>
    <xf numFmtId="49" fontId="27" fillId="6" borderId="20" xfId="3" applyNumberFormat="1" applyFont="1" applyFill="1" applyBorder="1" applyAlignment="1" applyProtection="1">
      <alignment horizontal="left" vertical="center" shrinkToFit="1"/>
      <protection locked="0"/>
    </xf>
    <xf numFmtId="49" fontId="27" fillId="6" borderId="21" xfId="3" applyNumberFormat="1" applyFont="1" applyFill="1" applyBorder="1" applyAlignment="1" applyProtection="1">
      <alignment horizontal="left" vertical="center" shrinkToFit="1"/>
      <protection locked="0"/>
    </xf>
    <xf numFmtId="49" fontId="27" fillId="6" borderId="22" xfId="3" applyNumberFormat="1" applyFont="1" applyFill="1" applyBorder="1" applyAlignment="1" applyProtection="1">
      <alignment horizontal="left" vertical="center" shrinkToFit="1"/>
      <protection locked="0"/>
    </xf>
    <xf numFmtId="183" fontId="29" fillId="0" borderId="24" xfId="1" applyNumberFormat="1" applyFont="1" applyFill="1" applyBorder="1" applyAlignment="1" applyProtection="1">
      <alignment vertical="center" shrinkToFit="1"/>
      <protection hidden="1"/>
    </xf>
    <xf numFmtId="183" fontId="29" fillId="0" borderId="75" xfId="1" applyNumberFormat="1" applyFont="1" applyFill="1" applyBorder="1" applyAlignment="1" applyProtection="1">
      <alignment vertical="center" shrinkToFit="1"/>
      <protection hidden="1"/>
    </xf>
    <xf numFmtId="0" fontId="26" fillId="2" borderId="20" xfId="0" applyFont="1" applyFill="1" applyBorder="1" applyAlignment="1" applyProtection="1">
      <alignment horizontal="center" vertical="center" shrinkToFit="1"/>
      <protection hidden="1"/>
    </xf>
    <xf numFmtId="0" fontId="26" fillId="2" borderId="21" xfId="0" applyFont="1" applyFill="1" applyBorder="1" applyAlignment="1" applyProtection="1">
      <alignment horizontal="center" vertical="center" shrinkToFit="1"/>
      <protection hidden="1"/>
    </xf>
    <xf numFmtId="0" fontId="26" fillId="2" borderId="22" xfId="0" applyFont="1" applyFill="1" applyBorder="1" applyAlignment="1" applyProtection="1">
      <alignment horizontal="center" vertical="center" shrinkToFit="1"/>
      <protection hidden="1"/>
    </xf>
    <xf numFmtId="179" fontId="26" fillId="5" borderId="58" xfId="0" applyNumberFormat="1" applyFont="1" applyFill="1" applyBorder="1" applyAlignment="1" applyProtection="1">
      <alignment horizontal="center" vertical="center" shrinkToFit="1"/>
      <protection hidden="1"/>
    </xf>
    <xf numFmtId="179" fontId="26" fillId="5" borderId="59" xfId="0" applyNumberFormat="1" applyFont="1" applyFill="1" applyBorder="1" applyAlignment="1" applyProtection="1">
      <alignment horizontal="center" vertical="center" shrinkToFit="1"/>
      <protection hidden="1"/>
    </xf>
    <xf numFmtId="179" fontId="26" fillId="5" borderId="60" xfId="0" applyNumberFormat="1" applyFont="1" applyFill="1" applyBorder="1" applyAlignment="1" applyProtection="1">
      <alignment horizontal="center" vertical="center" shrinkToFit="1"/>
      <protection hidden="1"/>
    </xf>
    <xf numFmtId="0" fontId="52" fillId="11" borderId="77" xfId="0" applyFont="1" applyFill="1" applyBorder="1" applyAlignment="1" applyProtection="1">
      <alignment horizontal="center" vertical="center"/>
      <protection hidden="1"/>
    </xf>
    <xf numFmtId="0" fontId="52" fillId="11" borderId="5" xfId="0" applyFont="1" applyFill="1" applyBorder="1" applyAlignment="1" applyProtection="1">
      <alignment horizontal="center" vertical="center"/>
      <protection hidden="1"/>
    </xf>
    <xf numFmtId="0" fontId="52" fillId="11" borderId="6" xfId="0" applyFont="1" applyFill="1" applyBorder="1" applyAlignment="1" applyProtection="1">
      <alignment horizontal="center" vertical="center"/>
      <protection hidden="1"/>
    </xf>
    <xf numFmtId="0" fontId="52" fillId="11" borderId="19" xfId="0" applyFont="1" applyFill="1" applyBorder="1" applyAlignment="1" applyProtection="1">
      <alignment horizontal="center" vertical="center"/>
      <protection hidden="1"/>
    </xf>
    <xf numFmtId="0" fontId="52" fillId="11" borderId="24" xfId="0" applyFont="1" applyFill="1" applyBorder="1" applyAlignment="1" applyProtection="1">
      <alignment horizontal="center" vertical="center"/>
      <protection hidden="1"/>
    </xf>
    <xf numFmtId="0" fontId="52" fillId="11" borderId="25" xfId="0" applyFont="1" applyFill="1" applyBorder="1" applyAlignment="1" applyProtection="1">
      <alignment horizontal="center" vertical="center"/>
      <protection hidden="1"/>
    </xf>
    <xf numFmtId="0" fontId="24" fillId="11" borderId="78" xfId="0" applyFont="1" applyFill="1" applyBorder="1" applyAlignment="1" applyProtection="1">
      <alignment horizontal="center" vertical="center"/>
      <protection hidden="1"/>
    </xf>
    <xf numFmtId="0" fontId="24" fillId="11" borderId="79" xfId="0" applyFont="1" applyFill="1" applyBorder="1" applyAlignment="1" applyProtection="1">
      <alignment horizontal="center" vertical="center"/>
      <protection hidden="1"/>
    </xf>
    <xf numFmtId="0" fontId="24" fillId="11" borderId="80" xfId="0" applyFont="1" applyFill="1" applyBorder="1" applyAlignment="1" applyProtection="1">
      <alignment horizontal="center" vertical="center"/>
      <protection hidden="1"/>
    </xf>
    <xf numFmtId="0" fontId="52" fillId="11" borderId="81" xfId="0" applyFont="1" applyFill="1" applyBorder="1" applyAlignment="1" applyProtection="1">
      <alignment horizontal="center" vertical="center"/>
      <protection hidden="1"/>
    </xf>
    <xf numFmtId="0" fontId="52" fillId="11" borderId="79" xfId="0" applyFont="1" applyFill="1" applyBorder="1" applyAlignment="1" applyProtection="1">
      <alignment horizontal="center" vertical="center"/>
      <protection hidden="1"/>
    </xf>
    <xf numFmtId="0" fontId="52" fillId="11" borderId="80" xfId="0" applyFont="1" applyFill="1" applyBorder="1" applyAlignment="1" applyProtection="1">
      <alignment horizontal="center" vertical="center"/>
      <protection hidden="1"/>
    </xf>
    <xf numFmtId="0" fontId="52" fillId="11" borderId="82" xfId="0" applyFont="1" applyFill="1" applyBorder="1" applyAlignment="1" applyProtection="1">
      <alignment horizontal="center" vertical="center"/>
      <protection hidden="1"/>
    </xf>
    <xf numFmtId="0" fontId="48" fillId="0" borderId="86" xfId="0" applyFont="1" applyBorder="1" applyAlignment="1" applyProtection="1">
      <alignment horizontal="left" vertical="center"/>
      <protection hidden="1"/>
    </xf>
    <xf numFmtId="0" fontId="20" fillId="9" borderId="0" xfId="0" applyFont="1" applyFill="1" applyAlignment="1" applyProtection="1">
      <alignment horizontal="left" vertical="center" wrapText="1"/>
      <protection hidden="1"/>
    </xf>
    <xf numFmtId="0" fontId="25" fillId="4" borderId="11" xfId="0" applyFont="1" applyFill="1" applyBorder="1" applyAlignment="1" applyProtection="1">
      <alignment horizontal="left" vertical="top" wrapText="1"/>
      <protection locked="0"/>
    </xf>
    <xf numFmtId="0" fontId="25" fillId="4" borderId="8" xfId="0" applyFont="1" applyFill="1" applyBorder="1" applyAlignment="1" applyProtection="1">
      <alignment horizontal="left" vertical="top" wrapText="1"/>
      <protection locked="0"/>
    </xf>
    <xf numFmtId="0" fontId="25" fillId="4" borderId="9" xfId="0" applyFont="1" applyFill="1" applyBorder="1" applyAlignment="1" applyProtection="1">
      <alignment horizontal="left" vertical="top" wrapText="1"/>
      <protection locked="0"/>
    </xf>
    <xf numFmtId="0" fontId="25" fillId="4" borderId="76" xfId="0" applyFont="1" applyFill="1" applyBorder="1" applyAlignment="1" applyProtection="1">
      <alignment horizontal="left" vertical="top" wrapText="1"/>
      <protection locked="0"/>
    </xf>
    <xf numFmtId="0" fontId="25" fillId="4" borderId="0" xfId="0" applyFont="1" applyFill="1" applyAlignment="1" applyProtection="1">
      <alignment horizontal="left" vertical="top" wrapText="1"/>
      <protection locked="0"/>
    </xf>
    <xf numFmtId="0" fontId="25" fillId="4" borderId="28" xfId="0" applyFont="1" applyFill="1" applyBorder="1" applyAlignment="1" applyProtection="1">
      <alignment horizontal="left" vertical="top" wrapText="1"/>
      <protection locked="0"/>
    </xf>
    <xf numFmtId="0" fontId="25" fillId="4" borderId="17" xfId="0" applyFont="1" applyFill="1" applyBorder="1" applyAlignment="1" applyProtection="1">
      <alignment horizontal="left" vertical="top" wrapText="1"/>
      <protection locked="0"/>
    </xf>
    <xf numFmtId="0" fontId="25" fillId="4" borderId="14" xfId="0" applyFont="1" applyFill="1" applyBorder="1" applyAlignment="1" applyProtection="1">
      <alignment horizontal="left" vertical="top" wrapText="1"/>
      <protection locked="0"/>
    </xf>
    <xf numFmtId="0" fontId="25" fillId="4" borderId="15" xfId="0" applyFont="1" applyFill="1" applyBorder="1" applyAlignment="1" applyProtection="1">
      <alignment horizontal="left" vertical="top" wrapText="1"/>
      <protection locked="0"/>
    </xf>
    <xf numFmtId="0" fontId="25" fillId="3" borderId="24" xfId="0" applyFont="1" applyFill="1" applyBorder="1" applyAlignment="1" applyProtection="1">
      <alignment horizontal="center" vertical="center" shrinkToFit="1"/>
      <protection locked="0"/>
    </xf>
    <xf numFmtId="190" fontId="25" fillId="4" borderId="20" xfId="0" applyNumberFormat="1" applyFont="1" applyFill="1" applyBorder="1" applyAlignment="1" applyProtection="1">
      <alignment horizontal="center" vertical="center" shrinkToFit="1"/>
      <protection locked="0"/>
    </xf>
    <xf numFmtId="190" fontId="25" fillId="4" borderId="21" xfId="0" applyNumberFormat="1" applyFont="1" applyFill="1" applyBorder="1" applyAlignment="1" applyProtection="1">
      <alignment horizontal="center" vertical="center" shrinkToFit="1"/>
      <protection locked="0"/>
    </xf>
    <xf numFmtId="190" fontId="25" fillId="4" borderId="22" xfId="0" applyNumberFormat="1" applyFont="1" applyFill="1" applyBorder="1" applyAlignment="1" applyProtection="1">
      <alignment horizontal="center" vertical="center" shrinkToFit="1"/>
      <protection locked="0"/>
    </xf>
    <xf numFmtId="0" fontId="50" fillId="0" borderId="0" xfId="0" applyFont="1" applyAlignment="1" applyProtection="1">
      <alignment horizontal="left" vertical="top"/>
      <protection hidden="1"/>
    </xf>
    <xf numFmtId="0" fontId="25" fillId="0" borderId="24" xfId="0" applyFont="1" applyBorder="1" applyAlignment="1" applyProtection="1">
      <alignment horizontal="center" vertical="center" shrinkToFit="1"/>
      <protection hidden="1"/>
    </xf>
    <xf numFmtId="184" fontId="25" fillId="0" borderId="24" xfId="4" applyNumberFormat="1" applyFont="1" applyBorder="1" applyAlignment="1" applyProtection="1">
      <alignment horizontal="center" vertical="center" shrinkToFit="1"/>
      <protection hidden="1"/>
    </xf>
    <xf numFmtId="0" fontId="25" fillId="0" borderId="20"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0" fontId="58" fillId="0" borderId="20" xfId="0" applyFont="1" applyBorder="1" applyAlignment="1" applyProtection="1">
      <alignment horizontal="left" vertical="center" wrapText="1"/>
      <protection hidden="1"/>
    </xf>
    <xf numFmtId="0" fontId="58" fillId="0" borderId="21" xfId="0" applyFont="1" applyBorder="1" applyAlignment="1" applyProtection="1">
      <alignment horizontal="left" vertical="center" wrapText="1"/>
      <protection hidden="1"/>
    </xf>
    <xf numFmtId="0" fontId="58" fillId="0" borderId="22" xfId="0" applyFont="1" applyBorder="1" applyAlignment="1" applyProtection="1">
      <alignment horizontal="left" vertical="center" wrapText="1"/>
      <protection hidden="1"/>
    </xf>
    <xf numFmtId="0" fontId="40" fillId="3" borderId="83" xfId="0" applyFont="1" applyFill="1" applyBorder="1" applyAlignment="1" applyProtection="1">
      <alignment horizontal="left" vertical="center" wrapText="1"/>
      <protection locked="0"/>
    </xf>
    <xf numFmtId="0" fontId="40" fillId="3" borderId="86" xfId="0" applyFont="1" applyFill="1" applyBorder="1" applyAlignment="1" applyProtection="1">
      <alignment horizontal="left" vertical="center" wrapText="1"/>
      <protection locked="0"/>
    </xf>
    <xf numFmtId="0" fontId="40" fillId="3" borderId="85" xfId="0" applyFont="1" applyFill="1" applyBorder="1" applyAlignment="1" applyProtection="1">
      <alignment horizontal="left" vertical="center" wrapText="1"/>
      <protection locked="0"/>
    </xf>
    <xf numFmtId="0" fontId="48" fillId="4" borderId="20" xfId="0" applyFont="1" applyFill="1" applyBorder="1" applyAlignment="1" applyProtection="1">
      <alignment horizontal="left" vertical="center" wrapText="1"/>
      <protection locked="0"/>
    </xf>
    <xf numFmtId="0" fontId="48" fillId="4" borderId="21" xfId="0" applyFont="1" applyFill="1" applyBorder="1" applyAlignment="1" applyProtection="1">
      <alignment horizontal="left" vertical="center" wrapText="1"/>
      <protection locked="0"/>
    </xf>
    <xf numFmtId="49" fontId="48" fillId="4" borderId="20" xfId="0" applyNumberFormat="1" applyFont="1" applyFill="1" applyBorder="1" applyAlignment="1" applyProtection="1">
      <alignment horizontal="left" vertical="center" wrapText="1"/>
      <protection locked="0"/>
    </xf>
    <xf numFmtId="49" fontId="48" fillId="4" borderId="21" xfId="0" applyNumberFormat="1" applyFont="1" applyFill="1" applyBorder="1" applyAlignment="1" applyProtection="1">
      <alignment horizontal="left" vertical="center" wrapText="1"/>
      <protection locked="0"/>
    </xf>
    <xf numFmtId="0" fontId="25" fillId="0" borderId="24" xfId="0" applyFont="1" applyBorder="1" applyAlignment="1" applyProtection="1">
      <alignment horizontal="center" vertical="center" wrapText="1"/>
      <protection hidden="1"/>
    </xf>
    <xf numFmtId="0" fontId="40" fillId="0" borderId="24" xfId="0" applyFont="1" applyBorder="1" applyAlignment="1" applyProtection="1">
      <alignment horizontal="left" vertical="center" wrapText="1"/>
      <protection hidden="1"/>
    </xf>
    <xf numFmtId="0" fontId="25" fillId="0" borderId="11"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15" xfId="0" applyFont="1" applyBorder="1" applyAlignment="1" applyProtection="1">
      <alignment horizontal="center" vertical="center" wrapText="1"/>
      <protection hidden="1"/>
    </xf>
    <xf numFmtId="0" fontId="25" fillId="0" borderId="20" xfId="0" applyFont="1" applyBorder="1" applyAlignment="1" applyProtection="1">
      <alignment horizontal="distributed" vertical="center"/>
      <protection hidden="1"/>
    </xf>
    <xf numFmtId="0" fontId="25" fillId="0" borderId="21" xfId="0" applyFont="1" applyBorder="1" applyAlignment="1" applyProtection="1">
      <alignment horizontal="distributed" vertical="center"/>
      <protection hidden="1"/>
    </xf>
    <xf numFmtId="0" fontId="25" fillId="0" borderId="22" xfId="0" applyFont="1" applyBorder="1" applyAlignment="1" applyProtection="1">
      <alignment horizontal="distributed" vertical="center"/>
      <protection hidden="1"/>
    </xf>
    <xf numFmtId="186" fontId="25" fillId="0" borderId="0" xfId="0" applyNumberFormat="1" applyFont="1" applyAlignment="1" applyProtection="1">
      <alignment horizontal="center" vertical="center" shrinkToFit="1"/>
      <protection hidden="1"/>
    </xf>
    <xf numFmtId="0" fontId="25" fillId="0" borderId="11" xfId="0" applyFont="1" applyBorder="1" applyAlignment="1" applyProtection="1">
      <alignment horizontal="center" vertical="center"/>
      <protection hidden="1"/>
    </xf>
    <xf numFmtId="0" fontId="25" fillId="0" borderId="9" xfId="0" applyFont="1" applyBorder="1" applyAlignment="1" applyProtection="1">
      <alignment horizontal="center" vertical="center"/>
      <protection hidden="1"/>
    </xf>
    <xf numFmtId="0" fontId="25" fillId="0" borderId="29" xfId="0" applyFont="1" applyBorder="1" applyAlignment="1" applyProtection="1">
      <alignment horizontal="center" vertical="center"/>
      <protection hidden="1"/>
    </xf>
    <xf numFmtId="0" fontId="25" fillId="0" borderId="28" xfId="0" applyFont="1" applyBorder="1" applyAlignment="1" applyProtection="1">
      <alignment horizontal="center" vertical="center"/>
      <protection hidden="1"/>
    </xf>
    <xf numFmtId="0" fontId="25" fillId="0" borderId="17" xfId="0" applyFont="1" applyBorder="1" applyAlignment="1" applyProtection="1">
      <alignment horizontal="center" vertical="center"/>
      <protection hidden="1"/>
    </xf>
    <xf numFmtId="0" fontId="25" fillId="0" borderId="15" xfId="0" applyFont="1" applyBorder="1" applyAlignment="1" applyProtection="1">
      <alignment horizontal="center" vertical="center"/>
      <protection hidden="1"/>
    </xf>
    <xf numFmtId="0" fontId="25" fillId="0" borderId="11" xfId="0" applyFont="1" applyBorder="1" applyAlignment="1" applyProtection="1">
      <alignment horizontal="distributed" vertical="center"/>
      <protection hidden="1"/>
    </xf>
    <xf numFmtId="0" fontId="25" fillId="0" borderId="8" xfId="0" applyFont="1" applyBorder="1" applyAlignment="1" applyProtection="1">
      <alignment horizontal="distributed" vertical="center"/>
      <protection hidden="1"/>
    </xf>
    <xf numFmtId="0" fontId="25" fillId="0" borderId="9" xfId="0" applyFont="1" applyBorder="1" applyAlignment="1" applyProtection="1">
      <alignment horizontal="distributed" vertical="center"/>
      <protection hidden="1"/>
    </xf>
    <xf numFmtId="0" fontId="25" fillId="0" borderId="29" xfId="0" applyFont="1" applyBorder="1" applyAlignment="1" applyProtection="1">
      <alignment horizontal="distributed" vertical="center"/>
      <protection hidden="1"/>
    </xf>
    <xf numFmtId="0" fontId="25" fillId="0" borderId="0" xfId="0" applyFont="1" applyAlignment="1" applyProtection="1">
      <alignment horizontal="distributed" vertical="center"/>
      <protection hidden="1"/>
    </xf>
    <xf numFmtId="0" fontId="25" fillId="0" borderId="28" xfId="0" applyFont="1" applyBorder="1" applyAlignment="1" applyProtection="1">
      <alignment horizontal="distributed" vertical="center"/>
      <protection hidden="1"/>
    </xf>
    <xf numFmtId="0" fontId="25" fillId="0" borderId="17" xfId="0" applyFont="1" applyBorder="1" applyAlignment="1" applyProtection="1">
      <alignment horizontal="distributed" vertical="center"/>
      <protection hidden="1"/>
    </xf>
    <xf numFmtId="0" fontId="25" fillId="0" borderId="14" xfId="0" applyFont="1" applyBorder="1" applyAlignment="1" applyProtection="1">
      <alignment horizontal="distributed" vertical="center"/>
      <protection hidden="1"/>
    </xf>
    <xf numFmtId="0" fontId="25" fillId="0" borderId="15" xfId="0" applyFont="1" applyBorder="1" applyAlignment="1" applyProtection="1">
      <alignment horizontal="distributed" vertical="center"/>
      <protection hidden="1"/>
    </xf>
    <xf numFmtId="0" fontId="25" fillId="0" borderId="8" xfId="0" applyFont="1" applyBorder="1" applyAlignment="1" applyProtection="1">
      <alignment horizontal="center" vertical="center"/>
      <protection hidden="1"/>
    </xf>
    <xf numFmtId="0" fontId="25" fillId="0" borderId="14" xfId="0" applyFont="1" applyBorder="1" applyAlignment="1" applyProtection="1">
      <alignment horizontal="center" vertical="center"/>
      <protection hidden="1"/>
    </xf>
    <xf numFmtId="0" fontId="48" fillId="0" borderId="24" xfId="4" applyFont="1" applyBorder="1" applyAlignment="1" applyProtection="1">
      <alignment horizontal="distributed" vertical="center" wrapText="1"/>
      <protection hidden="1"/>
    </xf>
    <xf numFmtId="49" fontId="25" fillId="6" borderId="24" xfId="4" applyNumberFormat="1" applyFont="1" applyFill="1" applyBorder="1" applyAlignment="1" applyProtection="1">
      <alignment horizontal="left" vertical="top" wrapText="1" shrinkToFit="1"/>
      <protection locked="0"/>
    </xf>
    <xf numFmtId="193" fontId="31" fillId="6" borderId="11" xfId="5" applyNumberFormat="1" applyFont="1" applyFill="1" applyBorder="1" applyAlignment="1" applyProtection="1">
      <alignment vertical="center" shrinkToFit="1"/>
      <protection locked="0"/>
    </xf>
    <xf numFmtId="193" fontId="31" fillId="6" borderId="8" xfId="5" applyNumberFormat="1" applyFont="1" applyFill="1" applyBorder="1" applyAlignment="1" applyProtection="1">
      <alignment vertical="center" shrinkToFit="1"/>
      <protection locked="0"/>
    </xf>
    <xf numFmtId="193" fontId="31" fillId="6" borderId="9" xfId="5" applyNumberFormat="1" applyFont="1" applyFill="1" applyBorder="1" applyAlignment="1" applyProtection="1">
      <alignment vertical="center" shrinkToFit="1"/>
      <protection locked="0"/>
    </xf>
    <xf numFmtId="193" fontId="31" fillId="6" borderId="17" xfId="5" applyNumberFormat="1" applyFont="1" applyFill="1" applyBorder="1" applyAlignment="1" applyProtection="1">
      <alignment vertical="center" shrinkToFit="1"/>
      <protection locked="0"/>
    </xf>
    <xf numFmtId="193" fontId="31" fillId="6" borderId="14" xfId="5" applyNumberFormat="1" applyFont="1" applyFill="1" applyBorder="1" applyAlignment="1" applyProtection="1">
      <alignment vertical="center" shrinkToFit="1"/>
      <protection locked="0"/>
    </xf>
    <xf numFmtId="193" fontId="31" fillId="6" borderId="15" xfId="5" applyNumberFormat="1" applyFont="1" applyFill="1" applyBorder="1" applyAlignment="1" applyProtection="1">
      <alignment vertical="center" shrinkToFit="1"/>
      <protection locked="0"/>
    </xf>
    <xf numFmtId="0" fontId="25" fillId="6" borderId="16" xfId="0" applyFont="1" applyFill="1" applyBorder="1" applyAlignment="1" applyProtection="1">
      <alignment horizontal="center" vertical="center"/>
      <protection locked="0"/>
    </xf>
    <xf numFmtId="0" fontId="31" fillId="6" borderId="16" xfId="4" applyFont="1" applyFill="1" applyBorder="1" applyAlignment="1" applyProtection="1">
      <alignment horizontal="center" vertical="center" shrinkToFit="1"/>
      <protection locked="0"/>
    </xf>
    <xf numFmtId="0" fontId="25" fillId="0" borderId="20" xfId="4" applyFont="1" applyBorder="1" applyAlignment="1" applyProtection="1">
      <alignment horizontal="center" vertical="center" shrinkToFit="1"/>
      <protection hidden="1"/>
    </xf>
    <xf numFmtId="0" fontId="25" fillId="0" borderId="21" xfId="4" applyFont="1" applyBorder="1" applyAlignment="1" applyProtection="1">
      <alignment horizontal="center" vertical="center" shrinkToFit="1"/>
      <protection hidden="1"/>
    </xf>
    <xf numFmtId="0" fontId="25" fillId="0" borderId="22" xfId="4" applyFont="1" applyBorder="1" applyAlignment="1" applyProtection="1">
      <alignment horizontal="center" vertical="center" shrinkToFit="1"/>
      <protection hidden="1"/>
    </xf>
    <xf numFmtId="184" fontId="25" fillId="0" borderId="20" xfId="4" applyNumberFormat="1" applyFont="1" applyBorder="1" applyAlignment="1" applyProtection="1">
      <alignment horizontal="center" vertical="center" shrinkToFit="1"/>
      <protection hidden="1"/>
    </xf>
    <xf numFmtId="184" fontId="25" fillId="0" borderId="21" xfId="4" applyNumberFormat="1" applyFont="1" applyBorder="1" applyAlignment="1" applyProtection="1">
      <alignment horizontal="center" vertical="center" shrinkToFit="1"/>
      <protection hidden="1"/>
    </xf>
    <xf numFmtId="184" fontId="25" fillId="0" borderId="22" xfId="4" applyNumberFormat="1" applyFont="1" applyBorder="1" applyAlignment="1" applyProtection="1">
      <alignment horizontal="center" vertical="center" shrinkToFit="1"/>
      <protection hidden="1"/>
    </xf>
    <xf numFmtId="0" fontId="25" fillId="0" borderId="61" xfId="4" applyFont="1" applyBorder="1" applyAlignment="1" applyProtection="1">
      <alignment horizontal="distributed" vertical="center" wrapText="1"/>
      <protection hidden="1"/>
    </xf>
    <xf numFmtId="0" fontId="25" fillId="0" borderId="61" xfId="4" applyFont="1" applyBorder="1" applyAlignment="1" applyProtection="1">
      <alignment horizontal="distributed" vertical="center" shrinkToFit="1"/>
      <protection hidden="1"/>
    </xf>
    <xf numFmtId="0" fontId="25" fillId="0" borderId="11" xfId="4" applyFont="1" applyBorder="1" applyAlignment="1" applyProtection="1">
      <alignment horizontal="center" vertical="center" shrinkToFit="1"/>
      <protection hidden="1"/>
    </xf>
    <xf numFmtId="185" fontId="31" fillId="0" borderId="20" xfId="1" applyNumberFormat="1" applyFont="1" applyFill="1" applyBorder="1" applyAlignment="1" applyProtection="1">
      <alignment horizontal="right" vertical="center" shrinkToFit="1"/>
      <protection hidden="1"/>
    </xf>
    <xf numFmtId="185" fontId="31" fillId="0" borderId="21" xfId="1" applyNumberFormat="1" applyFont="1" applyFill="1" applyBorder="1" applyAlignment="1" applyProtection="1">
      <alignment horizontal="right" vertical="center" shrinkToFit="1"/>
      <protection hidden="1"/>
    </xf>
    <xf numFmtId="185" fontId="31" fillId="0" borderId="22" xfId="1" applyNumberFormat="1" applyFont="1" applyFill="1" applyBorder="1" applyAlignment="1" applyProtection="1">
      <alignment horizontal="right" vertical="center" shrinkToFit="1"/>
      <protection hidden="1"/>
    </xf>
    <xf numFmtId="185" fontId="31" fillId="0" borderId="20" xfId="5" applyNumberFormat="1" applyFont="1" applyFill="1" applyBorder="1" applyAlignment="1" applyProtection="1">
      <alignment vertical="center" shrinkToFit="1"/>
      <protection hidden="1"/>
    </xf>
    <xf numFmtId="185" fontId="31" fillId="0" borderId="21" xfId="5" applyNumberFormat="1" applyFont="1" applyFill="1" applyBorder="1" applyAlignment="1" applyProtection="1">
      <alignment vertical="center" shrinkToFit="1"/>
      <protection hidden="1"/>
    </xf>
    <xf numFmtId="185" fontId="31" fillId="0" borderId="22" xfId="5" applyNumberFormat="1" applyFont="1" applyFill="1" applyBorder="1" applyAlignment="1" applyProtection="1">
      <alignment vertical="center" shrinkToFit="1"/>
      <protection hidden="1"/>
    </xf>
    <xf numFmtId="0" fontId="48" fillId="0" borderId="11" xfId="4" applyFont="1" applyBorder="1" applyAlignment="1" applyProtection="1">
      <alignment horizontal="distributed" vertical="center" indent="1" shrinkToFit="1"/>
      <protection hidden="1"/>
    </xf>
    <xf numFmtId="0" fontId="48" fillId="0" borderId="8" xfId="4" applyFont="1" applyBorder="1" applyAlignment="1" applyProtection="1">
      <alignment horizontal="distributed" vertical="center" indent="1" shrinkToFit="1"/>
      <protection hidden="1"/>
    </xf>
    <xf numFmtId="0" fontId="48" fillId="0" borderId="9" xfId="4" applyFont="1" applyBorder="1" applyAlignment="1" applyProtection="1">
      <alignment horizontal="distributed" vertical="center" indent="1" shrinkToFit="1"/>
      <protection hidden="1"/>
    </xf>
    <xf numFmtId="190" fontId="31" fillId="0" borderId="24" xfId="1" applyNumberFormat="1" applyFont="1" applyFill="1" applyBorder="1" applyAlignment="1" applyProtection="1">
      <alignment vertical="center" shrinkToFit="1"/>
      <protection hidden="1"/>
    </xf>
    <xf numFmtId="0" fontId="25" fillId="0" borderId="24" xfId="4" applyFont="1" applyBorder="1" applyAlignment="1" applyProtection="1">
      <alignment horizontal="distributed" vertical="center" indent="1" shrinkToFit="1"/>
      <protection hidden="1"/>
    </xf>
    <xf numFmtId="189" fontId="31" fillId="0" borderId="24" xfId="1" quotePrefix="1" applyNumberFormat="1" applyFont="1" applyFill="1" applyBorder="1" applyAlignment="1" applyProtection="1">
      <alignment horizontal="center" vertical="center" shrinkToFit="1"/>
      <protection hidden="1"/>
    </xf>
    <xf numFmtId="189" fontId="31" fillId="0" borderId="24" xfId="1" applyNumberFormat="1" applyFont="1" applyFill="1" applyBorder="1" applyAlignment="1" applyProtection="1">
      <alignment horizontal="center" vertical="center" shrinkToFit="1"/>
      <protection hidden="1"/>
    </xf>
    <xf numFmtId="0" fontId="40" fillId="0" borderId="14" xfId="4" applyFont="1" applyBorder="1" applyAlignment="1" applyProtection="1">
      <alignment horizontal="center" vertical="center"/>
      <protection hidden="1"/>
    </xf>
    <xf numFmtId="0" fontId="40" fillId="0" borderId="11" xfId="4" applyFont="1" applyBorder="1" applyAlignment="1" applyProtection="1">
      <alignment horizontal="center" vertical="center"/>
      <protection hidden="1"/>
    </xf>
    <xf numFmtId="0" fontId="40" fillId="0" borderId="8" xfId="4" applyFont="1" applyBorder="1" applyAlignment="1" applyProtection="1">
      <alignment horizontal="center" vertical="center"/>
      <protection hidden="1"/>
    </xf>
    <xf numFmtId="0" fontId="40" fillId="0" borderId="29" xfId="4" applyFont="1" applyBorder="1" applyAlignment="1" applyProtection="1">
      <alignment horizontal="center" vertical="center"/>
      <protection hidden="1"/>
    </xf>
    <xf numFmtId="0" fontId="40" fillId="0" borderId="0" xfId="4" applyFont="1" applyAlignment="1" applyProtection="1">
      <alignment horizontal="center" vertical="center"/>
      <protection hidden="1"/>
    </xf>
    <xf numFmtId="0" fontId="40" fillId="0" borderId="28" xfId="4" applyFont="1" applyBorder="1" applyAlignment="1" applyProtection="1">
      <alignment horizontal="center" vertical="center"/>
      <protection hidden="1"/>
    </xf>
    <xf numFmtId="0" fontId="40" fillId="0" borderId="17" xfId="4" applyFont="1" applyBorder="1" applyAlignment="1" applyProtection="1">
      <alignment horizontal="center" vertical="center"/>
      <protection hidden="1"/>
    </xf>
    <xf numFmtId="0" fontId="40" fillId="0" borderId="15" xfId="4" applyFont="1" applyBorder="1" applyAlignment="1" applyProtection="1">
      <alignment horizontal="center" vertical="center"/>
      <protection hidden="1"/>
    </xf>
    <xf numFmtId="0" fontId="40" fillId="0" borderId="20" xfId="4" applyFont="1" applyBorder="1" applyAlignment="1" applyProtection="1">
      <alignment horizontal="center" vertical="center" shrinkToFit="1"/>
      <protection hidden="1"/>
    </xf>
    <xf numFmtId="0" fontId="40" fillId="0" borderId="21" xfId="4" applyFont="1" applyBorder="1" applyAlignment="1" applyProtection="1">
      <alignment horizontal="center" vertical="center" shrinkToFit="1"/>
      <protection hidden="1"/>
    </xf>
    <xf numFmtId="0" fontId="40" fillId="0" borderId="22" xfId="4" applyFont="1" applyBorder="1" applyAlignment="1" applyProtection="1">
      <alignment horizontal="center" vertical="center" shrinkToFit="1"/>
      <protection hidden="1"/>
    </xf>
    <xf numFmtId="187" fontId="25" fillId="0" borderId="24" xfId="4" applyNumberFormat="1" applyFont="1" applyBorder="1" applyAlignment="1" applyProtection="1">
      <alignment horizontal="center" vertical="center" wrapText="1" shrinkToFit="1"/>
      <protection hidden="1"/>
    </xf>
    <xf numFmtId="187" fontId="40" fillId="0" borderId="11" xfId="4" applyNumberFormat="1" applyFont="1" applyBorder="1" applyAlignment="1" applyProtection="1">
      <alignment horizontal="distributed" vertical="center" wrapText="1" shrinkToFit="1"/>
      <protection hidden="1"/>
    </xf>
    <xf numFmtId="187" fontId="40" fillId="0" borderId="8" xfId="4" applyNumberFormat="1" applyFont="1" applyBorder="1" applyAlignment="1" applyProtection="1">
      <alignment horizontal="distributed" vertical="center" wrapText="1" shrinkToFit="1"/>
      <protection hidden="1"/>
    </xf>
    <xf numFmtId="187" fontId="40" fillId="0" borderId="9" xfId="4" applyNumberFormat="1" applyFont="1" applyBorder="1" applyAlignment="1" applyProtection="1">
      <alignment horizontal="distributed" vertical="center" wrapText="1" shrinkToFit="1"/>
      <protection hidden="1"/>
    </xf>
    <xf numFmtId="187" fontId="40" fillId="0" borderId="17" xfId="4" applyNumberFormat="1" applyFont="1" applyBorder="1" applyAlignment="1" applyProtection="1">
      <alignment horizontal="distributed" vertical="center" wrapText="1" shrinkToFit="1"/>
      <protection hidden="1"/>
    </xf>
    <xf numFmtId="187" fontId="40" fillId="0" borderId="14" xfId="4" applyNumberFormat="1" applyFont="1" applyBorder="1" applyAlignment="1" applyProtection="1">
      <alignment horizontal="distributed" vertical="center" wrapText="1" shrinkToFit="1"/>
      <protection hidden="1"/>
    </xf>
    <xf numFmtId="187" fontId="40" fillId="0" borderId="15" xfId="4" applyNumberFormat="1" applyFont="1" applyBorder="1" applyAlignment="1" applyProtection="1">
      <alignment horizontal="distributed" vertical="center" wrapText="1" shrinkToFit="1"/>
      <protection hidden="1"/>
    </xf>
    <xf numFmtId="0" fontId="25" fillId="0" borderId="17" xfId="4" applyFont="1" applyBorder="1" applyAlignment="1" applyProtection="1">
      <alignment horizontal="distributed" vertical="center" indent="1"/>
      <protection hidden="1"/>
    </xf>
    <xf numFmtId="0" fontId="25" fillId="0" borderId="14" xfId="4" applyFont="1" applyBorder="1" applyAlignment="1" applyProtection="1">
      <alignment horizontal="distributed" vertical="center" indent="1"/>
      <protection hidden="1"/>
    </xf>
    <xf numFmtId="0" fontId="25" fillId="0" borderId="15" xfId="4" applyFont="1" applyBorder="1" applyAlignment="1" applyProtection="1">
      <alignment horizontal="distributed" vertical="center" indent="1"/>
      <protection hidden="1"/>
    </xf>
    <xf numFmtId="183" fontId="31" fillId="0" borderId="68" xfId="5" applyNumberFormat="1" applyFont="1" applyFill="1" applyBorder="1" applyAlignment="1" applyProtection="1">
      <alignment vertical="center" shrinkToFit="1"/>
      <protection hidden="1"/>
    </xf>
    <xf numFmtId="183" fontId="31" fillId="0" borderId="69" xfId="5" applyNumberFormat="1" applyFont="1" applyFill="1" applyBorder="1" applyAlignment="1" applyProtection="1">
      <alignment vertical="center" shrinkToFit="1"/>
      <protection hidden="1"/>
    </xf>
    <xf numFmtId="183" fontId="31" fillId="0" borderId="70" xfId="5" applyNumberFormat="1" applyFont="1" applyFill="1" applyBorder="1" applyAlignment="1" applyProtection="1">
      <alignment vertical="center" shrinkToFit="1"/>
      <protection hidden="1"/>
    </xf>
    <xf numFmtId="0" fontId="25" fillId="0" borderId="65" xfId="4" applyFont="1" applyBorder="1" applyAlignment="1" applyProtection="1">
      <alignment horizontal="distributed" vertical="center" indent="1"/>
      <protection hidden="1"/>
    </xf>
    <xf numFmtId="0" fontId="25" fillId="0" borderId="66" xfId="4" applyFont="1" applyBorder="1" applyAlignment="1" applyProtection="1">
      <alignment horizontal="distributed" vertical="center" indent="1"/>
      <protection hidden="1"/>
    </xf>
    <xf numFmtId="0" fontId="25" fillId="0" borderId="67" xfId="4" applyFont="1" applyBorder="1" applyAlignment="1" applyProtection="1">
      <alignment horizontal="distributed" vertical="center" indent="1"/>
      <protection hidden="1"/>
    </xf>
    <xf numFmtId="183" fontId="31" fillId="6" borderId="72" xfId="1" applyNumberFormat="1" applyFont="1" applyFill="1" applyBorder="1" applyAlignment="1" applyProtection="1">
      <alignment vertical="center" shrinkToFit="1"/>
      <protection locked="0"/>
    </xf>
    <xf numFmtId="183" fontId="31" fillId="6" borderId="73" xfId="1" applyNumberFormat="1" applyFont="1" applyFill="1" applyBorder="1" applyAlignment="1" applyProtection="1">
      <alignment vertical="center" shrinkToFit="1"/>
      <protection locked="0"/>
    </xf>
    <xf numFmtId="183" fontId="31" fillId="6" borderId="74" xfId="1" applyNumberFormat="1" applyFont="1" applyFill="1" applyBorder="1" applyAlignment="1" applyProtection="1">
      <alignment vertical="center" shrinkToFit="1"/>
      <protection locked="0"/>
    </xf>
    <xf numFmtId="183" fontId="31" fillId="6" borderId="83" xfId="1" applyNumberFormat="1" applyFont="1" applyFill="1" applyBorder="1" applyAlignment="1" applyProtection="1">
      <alignment vertical="center" shrinkToFit="1"/>
      <protection locked="0"/>
    </xf>
    <xf numFmtId="183" fontId="31" fillId="6" borderId="86" xfId="1" applyNumberFormat="1" applyFont="1" applyFill="1" applyBorder="1" applyAlignment="1" applyProtection="1">
      <alignment vertical="center" shrinkToFit="1"/>
      <protection locked="0"/>
    </xf>
    <xf numFmtId="183" fontId="31" fillId="6" borderId="85" xfId="1" applyNumberFormat="1" applyFont="1" applyFill="1" applyBorder="1" applyAlignment="1" applyProtection="1">
      <alignment vertical="center" shrinkToFit="1"/>
      <protection locked="0"/>
    </xf>
    <xf numFmtId="0" fontId="25" fillId="0" borderId="24" xfId="4" applyFont="1" applyBorder="1" applyAlignment="1" applyProtection="1">
      <alignment horizontal="distributed" vertical="center" indent="1"/>
      <protection hidden="1"/>
    </xf>
    <xf numFmtId="192" fontId="31" fillId="0" borderId="11" xfId="1" applyNumberFormat="1" applyFont="1" applyFill="1" applyBorder="1" applyAlignment="1" applyProtection="1">
      <alignment vertical="center" shrinkToFit="1"/>
      <protection hidden="1"/>
    </xf>
    <xf numFmtId="192" fontId="31" fillId="0" borderId="8" xfId="1" applyNumberFormat="1" applyFont="1" applyFill="1" applyBorder="1" applyAlignment="1" applyProtection="1">
      <alignment vertical="center" shrinkToFit="1"/>
      <protection hidden="1"/>
    </xf>
    <xf numFmtId="192" fontId="31" fillId="0" borderId="9" xfId="1" applyNumberFormat="1" applyFont="1" applyFill="1" applyBorder="1" applyAlignment="1" applyProtection="1">
      <alignment vertical="center" shrinkToFit="1"/>
      <protection hidden="1"/>
    </xf>
    <xf numFmtId="192" fontId="31" fillId="0" borderId="17" xfId="1" applyNumberFormat="1" applyFont="1" applyFill="1" applyBorder="1" applyAlignment="1" applyProtection="1">
      <alignment vertical="center" shrinkToFit="1"/>
      <protection hidden="1"/>
    </xf>
    <xf numFmtId="192" fontId="31" fillId="0" borderId="14" xfId="1" applyNumberFormat="1" applyFont="1" applyFill="1" applyBorder="1" applyAlignment="1" applyProtection="1">
      <alignment vertical="center" shrinkToFit="1"/>
      <protection hidden="1"/>
    </xf>
    <xf numFmtId="192" fontId="31" fillId="0" borderId="15" xfId="1" applyNumberFormat="1" applyFont="1" applyFill="1" applyBorder="1" applyAlignment="1" applyProtection="1">
      <alignment vertical="center" shrinkToFit="1"/>
      <protection hidden="1"/>
    </xf>
    <xf numFmtId="0" fontId="25" fillId="0" borderId="62" xfId="4" applyFont="1" applyBorder="1" applyAlignment="1" applyProtection="1">
      <alignment horizontal="distributed" vertical="center" textRotation="255" wrapText="1"/>
      <protection hidden="1"/>
    </xf>
    <xf numFmtId="0" fontId="25" fillId="0" borderId="71" xfId="4" applyFont="1" applyBorder="1" applyAlignment="1" applyProtection="1">
      <alignment horizontal="distributed" vertical="center" textRotation="255" wrapText="1"/>
      <protection hidden="1"/>
    </xf>
    <xf numFmtId="0" fontId="25" fillId="0" borderId="29" xfId="4" applyFont="1" applyBorder="1" applyAlignment="1" applyProtection="1">
      <alignment horizontal="distributed" vertical="center" indent="1" shrinkToFit="1"/>
      <protection hidden="1"/>
    </xf>
    <xf numFmtId="0" fontId="25" fillId="0" borderId="0" xfId="4" applyFont="1" applyAlignment="1" applyProtection="1">
      <alignment horizontal="distributed" vertical="center" indent="1" shrinkToFit="1"/>
      <protection hidden="1"/>
    </xf>
    <xf numFmtId="0" fontId="25" fillId="0" borderId="28" xfId="4" applyFont="1" applyBorder="1" applyAlignment="1" applyProtection="1">
      <alignment horizontal="distributed" vertical="center" indent="1" shrinkToFit="1"/>
      <protection hidden="1"/>
    </xf>
    <xf numFmtId="0" fontId="40" fillId="0" borderId="29" xfId="4" applyFont="1" applyBorder="1" applyAlignment="1" applyProtection="1">
      <alignment horizontal="distributed" vertical="center" wrapText="1"/>
      <protection hidden="1"/>
    </xf>
    <xf numFmtId="0" fontId="40" fillId="0" borderId="17" xfId="4" applyFont="1" applyBorder="1" applyAlignment="1" applyProtection="1">
      <alignment horizontal="distributed" vertical="center" wrapText="1"/>
      <protection hidden="1"/>
    </xf>
    <xf numFmtId="0" fontId="25" fillId="0" borderId="11" xfId="4" applyFont="1" applyBorder="1" applyAlignment="1" applyProtection="1">
      <alignment horizontal="distributed" vertical="center" wrapText="1" indent="1" shrinkToFit="1"/>
      <protection hidden="1"/>
    </xf>
    <xf numFmtId="0" fontId="25" fillId="0" borderId="8" xfId="4" applyFont="1" applyBorder="1" applyAlignment="1" applyProtection="1">
      <alignment horizontal="distributed" vertical="center" wrapText="1" indent="1" shrinkToFit="1"/>
      <protection hidden="1"/>
    </xf>
    <xf numFmtId="0" fontId="25" fillId="0" borderId="9" xfId="4" applyFont="1" applyBorder="1" applyAlignment="1" applyProtection="1">
      <alignment horizontal="distributed" vertical="center" wrapText="1" indent="1" shrinkToFit="1"/>
      <protection hidden="1"/>
    </xf>
    <xf numFmtId="0" fontId="25" fillId="0" borderId="17" xfId="4" applyFont="1" applyBorder="1" applyAlignment="1" applyProtection="1">
      <alignment horizontal="distributed" vertical="center" wrapText="1" indent="1" shrinkToFit="1"/>
      <protection hidden="1"/>
    </xf>
    <xf numFmtId="0" fontId="25" fillId="0" borderId="14" xfId="4" applyFont="1" applyBorder="1" applyAlignment="1" applyProtection="1">
      <alignment horizontal="distributed" vertical="center" wrapText="1" indent="1" shrinkToFit="1"/>
      <protection hidden="1"/>
    </xf>
    <xf numFmtId="0" fontId="25" fillId="0" borderId="15" xfId="4" applyFont="1" applyBorder="1" applyAlignment="1" applyProtection="1">
      <alignment horizontal="distributed" vertical="center" wrapText="1" indent="1" shrinkToFit="1"/>
      <protection hidden="1"/>
    </xf>
    <xf numFmtId="188" fontId="31" fillId="6" borderId="20" xfId="4" applyNumberFormat="1" applyFont="1" applyFill="1" applyBorder="1" applyAlignment="1" applyProtection="1">
      <alignment vertical="center" shrinkToFit="1"/>
      <protection locked="0"/>
    </xf>
    <xf numFmtId="188" fontId="31" fillId="6" borderId="21" xfId="4" applyNumberFormat="1" applyFont="1" applyFill="1" applyBorder="1" applyAlignment="1" applyProtection="1">
      <alignment vertical="center" shrinkToFit="1"/>
      <protection locked="0"/>
    </xf>
    <xf numFmtId="188" fontId="31" fillId="6" borderId="22" xfId="4" applyNumberFormat="1" applyFont="1" applyFill="1" applyBorder="1" applyAlignment="1" applyProtection="1">
      <alignment vertical="center" shrinkToFit="1"/>
      <protection locked="0"/>
    </xf>
    <xf numFmtId="0" fontId="25" fillId="0" borderId="24" xfId="4" applyFont="1" applyBorder="1" applyAlignment="1" applyProtection="1">
      <alignment horizontal="distributed" vertical="center" wrapText="1" indent="1"/>
      <protection hidden="1"/>
    </xf>
    <xf numFmtId="192" fontId="31" fillId="0" borderId="20" xfId="1" quotePrefix="1" applyNumberFormat="1" applyFont="1" applyFill="1" applyBorder="1" applyAlignment="1" applyProtection="1">
      <alignment horizontal="center" vertical="center" shrinkToFit="1"/>
      <protection hidden="1"/>
    </xf>
    <xf numFmtId="192" fontId="31" fillId="0" borderId="21" xfId="1" applyNumberFormat="1" applyFont="1" applyFill="1" applyBorder="1" applyAlignment="1" applyProtection="1">
      <alignment horizontal="center" vertical="center" shrinkToFit="1"/>
      <protection hidden="1"/>
    </xf>
    <xf numFmtId="192" fontId="31" fillId="0" borderId="22" xfId="1" applyNumberFormat="1" applyFont="1" applyFill="1" applyBorder="1" applyAlignment="1" applyProtection="1">
      <alignment horizontal="center" vertical="center" shrinkToFit="1"/>
      <protection hidden="1"/>
    </xf>
    <xf numFmtId="192" fontId="31" fillId="0" borderId="24" xfId="1" applyNumberFormat="1" applyFont="1" applyFill="1" applyBorder="1" applyAlignment="1" applyProtection="1">
      <alignment vertical="center" shrinkToFit="1"/>
      <protection hidden="1"/>
    </xf>
    <xf numFmtId="0" fontId="25" fillId="0" borderId="11" xfId="4" applyFont="1" applyBorder="1" applyAlignment="1" applyProtection="1">
      <alignment horizontal="distributed" vertical="center" wrapText="1"/>
      <protection hidden="1"/>
    </xf>
    <xf numFmtId="0" fontId="25" fillId="0" borderId="8" xfId="4" applyFont="1" applyBorder="1" applyAlignment="1" applyProtection="1">
      <alignment horizontal="distributed" vertical="center" wrapText="1"/>
      <protection hidden="1"/>
    </xf>
    <xf numFmtId="183" fontId="31" fillId="0" borderId="24" xfId="4" applyNumberFormat="1" applyFont="1" applyBorder="1" applyAlignment="1" applyProtection="1">
      <alignment horizontal="right" vertical="center" wrapText="1"/>
      <protection hidden="1"/>
    </xf>
    <xf numFmtId="0" fontId="25" fillId="0" borderId="20" xfId="4" applyFont="1" applyBorder="1" applyAlignment="1" applyProtection="1">
      <alignment horizontal="center" vertical="center"/>
      <protection hidden="1"/>
    </xf>
    <xf numFmtId="0" fontId="25" fillId="0" borderId="21" xfId="4" applyFont="1" applyBorder="1" applyAlignment="1" applyProtection="1">
      <alignment horizontal="center" vertical="center"/>
      <protection hidden="1"/>
    </xf>
    <xf numFmtId="0" fontId="25" fillId="0" borderId="22" xfId="4" applyFont="1" applyBorder="1" applyAlignment="1" applyProtection="1">
      <alignment horizontal="center" vertical="center"/>
      <protection hidden="1"/>
    </xf>
    <xf numFmtId="0" fontId="25" fillId="0" borderId="10" xfId="0" applyFont="1" applyBorder="1" applyAlignment="1" applyProtection="1">
      <alignment horizontal="center" vertical="center" wrapText="1"/>
      <protection hidden="1"/>
    </xf>
    <xf numFmtId="181" fontId="31" fillId="6" borderId="24" xfId="0" quotePrefix="1" applyNumberFormat="1" applyFont="1" applyFill="1" applyBorder="1" applyAlignment="1" applyProtection="1">
      <alignment horizontal="right" vertical="center" shrinkToFit="1"/>
      <protection locked="0"/>
    </xf>
    <xf numFmtId="181" fontId="31" fillId="6" borderId="24" xfId="0" applyNumberFormat="1" applyFont="1" applyFill="1" applyBorder="1" applyAlignment="1" applyProtection="1">
      <alignment horizontal="right" vertical="center" shrinkToFit="1"/>
      <protection locked="0"/>
    </xf>
    <xf numFmtId="0" fontId="25" fillId="0" borderId="24" xfId="4" applyFont="1" applyBorder="1" applyAlignment="1" applyProtection="1">
      <alignment horizontal="center" vertical="center" shrinkToFit="1"/>
      <protection hidden="1"/>
    </xf>
    <xf numFmtId="187" fontId="40" fillId="0" borderId="20" xfId="4" applyNumberFormat="1" applyFont="1" applyBorder="1" applyAlignment="1" applyProtection="1">
      <alignment horizontal="distributed" vertical="center" wrapText="1"/>
      <protection hidden="1"/>
    </xf>
    <xf numFmtId="187" fontId="40" fillId="0" borderId="21" xfId="4" applyNumberFormat="1" applyFont="1" applyBorder="1" applyAlignment="1" applyProtection="1">
      <alignment horizontal="distributed" vertical="center" wrapText="1"/>
      <protection hidden="1"/>
    </xf>
    <xf numFmtId="187" fontId="40" fillId="0" borderId="22" xfId="4" applyNumberFormat="1" applyFont="1" applyBorder="1" applyAlignment="1" applyProtection="1">
      <alignment horizontal="distributed" vertical="center" wrapText="1"/>
      <protection hidden="1"/>
    </xf>
    <xf numFmtId="0" fontId="25" fillId="0" borderId="21" xfId="0" applyFont="1" applyBorder="1" applyAlignment="1" applyProtection="1">
      <alignment horizontal="center" vertical="center"/>
      <protection hidden="1"/>
    </xf>
    <xf numFmtId="0" fontId="25" fillId="6" borderId="20" xfId="0" applyFont="1" applyFill="1" applyBorder="1" applyAlignment="1" applyProtection="1">
      <alignment horizontal="left" vertical="center" shrinkToFit="1"/>
      <protection locked="0"/>
    </xf>
    <xf numFmtId="0" fontId="25" fillId="6" borderId="21" xfId="0" applyFont="1" applyFill="1" applyBorder="1" applyAlignment="1" applyProtection="1">
      <alignment horizontal="left" vertical="center" shrinkToFit="1"/>
      <protection locked="0"/>
    </xf>
    <xf numFmtId="0" fontId="25" fillId="6" borderId="22" xfId="0" applyFont="1" applyFill="1" applyBorder="1" applyAlignment="1" applyProtection="1">
      <alignment horizontal="left" vertical="center" shrinkToFit="1"/>
      <protection locked="0"/>
    </xf>
    <xf numFmtId="0" fontId="25" fillId="8" borderId="20" xfId="0" applyFont="1" applyFill="1" applyBorder="1" applyAlignment="1" applyProtection="1">
      <alignment horizontal="center" vertical="center"/>
      <protection hidden="1"/>
    </xf>
    <xf numFmtId="0" fontId="25" fillId="8" borderId="21" xfId="0" applyFont="1" applyFill="1" applyBorder="1" applyAlignment="1" applyProtection="1">
      <alignment horizontal="center" vertical="center"/>
      <protection hidden="1"/>
    </xf>
    <xf numFmtId="0" fontId="25" fillId="8" borderId="22" xfId="0" applyFont="1" applyFill="1" applyBorder="1" applyAlignment="1" applyProtection="1">
      <alignment horizontal="center" vertical="center"/>
      <protection hidden="1"/>
    </xf>
    <xf numFmtId="0" fontId="25" fillId="0" borderId="20" xfId="0" applyFont="1" applyBorder="1" applyAlignment="1" applyProtection="1">
      <alignment horizontal="left" vertical="center" shrinkToFit="1"/>
      <protection hidden="1"/>
    </xf>
    <xf numFmtId="0" fontId="25" fillId="0" borderId="21" xfId="0" applyFont="1" applyBorder="1" applyAlignment="1" applyProtection="1">
      <alignment horizontal="left" vertical="center" shrinkToFit="1"/>
      <protection hidden="1"/>
    </xf>
    <xf numFmtId="0" fontId="25" fillId="0" borderId="22" xfId="0" applyFont="1" applyBorder="1" applyAlignment="1" applyProtection="1">
      <alignment horizontal="left" vertical="center" shrinkToFit="1"/>
      <protection hidden="1"/>
    </xf>
    <xf numFmtId="0" fontId="31" fillId="3" borderId="20" xfId="2" applyFont="1" applyFill="1" applyBorder="1" applyAlignment="1" applyProtection="1">
      <alignment horizontal="center" vertical="center" shrinkToFit="1"/>
      <protection locked="0"/>
    </xf>
    <xf numFmtId="0" fontId="31" fillId="3" borderId="21" xfId="2" applyFont="1" applyFill="1" applyBorder="1" applyAlignment="1" applyProtection="1">
      <alignment horizontal="center" vertical="center" shrinkToFit="1"/>
      <protection locked="0"/>
    </xf>
    <xf numFmtId="0" fontId="31" fillId="3" borderId="22" xfId="2" applyFont="1" applyFill="1" applyBorder="1" applyAlignment="1" applyProtection="1">
      <alignment horizontal="center" vertical="center" shrinkToFit="1"/>
      <protection locked="0"/>
    </xf>
    <xf numFmtId="0" fontId="25" fillId="0" borderId="20" xfId="2" applyFont="1" applyBorder="1" applyAlignment="1" applyProtection="1">
      <alignment horizontal="center" vertical="center"/>
      <protection hidden="1"/>
    </xf>
    <xf numFmtId="0" fontId="25" fillId="0" borderId="21" xfId="2" applyFont="1" applyBorder="1" applyAlignment="1" applyProtection="1">
      <alignment horizontal="center" vertical="center"/>
      <protection hidden="1"/>
    </xf>
    <xf numFmtId="0" fontId="25" fillId="0" borderId="24" xfId="2" applyFont="1" applyBorder="1" applyAlignment="1" applyProtection="1">
      <alignment horizontal="center" vertical="center" textRotation="255" wrapText="1"/>
      <protection hidden="1"/>
    </xf>
    <xf numFmtId="0" fontId="25" fillId="0" borderId="8" xfId="2" applyFont="1" applyBorder="1" applyAlignment="1" applyProtection="1">
      <alignment horizontal="center" vertical="center" wrapText="1"/>
      <protection hidden="1"/>
    </xf>
    <xf numFmtId="0" fontId="25" fillId="0" borderId="9" xfId="2" applyFont="1" applyBorder="1" applyAlignment="1" applyProtection="1">
      <alignment horizontal="center" vertical="center" wrapText="1"/>
      <protection hidden="1"/>
    </xf>
    <xf numFmtId="0" fontId="25" fillId="0" borderId="14" xfId="2" applyFont="1" applyBorder="1" applyAlignment="1" applyProtection="1">
      <alignment horizontal="center" vertical="center" wrapText="1"/>
      <protection hidden="1"/>
    </xf>
    <xf numFmtId="0" fontId="25" fillId="0" borderId="15" xfId="2" applyFont="1" applyBorder="1" applyAlignment="1" applyProtection="1">
      <alignment horizontal="center" vertical="center" wrapText="1"/>
      <protection hidden="1"/>
    </xf>
    <xf numFmtId="38" fontId="48" fillId="0" borderId="24" xfId="1" applyFont="1" applyFill="1" applyBorder="1" applyAlignment="1" applyProtection="1">
      <alignment horizontal="distributed" vertical="center" wrapText="1" shrinkToFit="1"/>
      <protection hidden="1"/>
    </xf>
    <xf numFmtId="38" fontId="48" fillId="0" borderId="24" xfId="1" applyFont="1" applyFill="1" applyBorder="1" applyAlignment="1" applyProtection="1">
      <alignment horizontal="distributed" vertical="center" shrinkToFit="1"/>
      <protection hidden="1"/>
    </xf>
    <xf numFmtId="188" fontId="31" fillId="6" borderId="24" xfId="1" applyNumberFormat="1" applyFont="1" applyFill="1" applyBorder="1" applyAlignment="1" applyProtection="1">
      <alignment horizontal="center" vertical="center" shrinkToFit="1"/>
      <protection locked="0"/>
    </xf>
    <xf numFmtId="38" fontId="25" fillId="0" borderId="24" xfId="1" applyFont="1" applyFill="1" applyBorder="1" applyAlignment="1" applyProtection="1">
      <alignment horizontal="center" vertical="center" shrinkToFit="1"/>
      <protection hidden="1"/>
    </xf>
    <xf numFmtId="0" fontId="31" fillId="0" borderId="20" xfId="2" applyFont="1" applyBorder="1" applyAlignment="1" applyProtection="1">
      <alignment horizontal="center" vertical="center" shrinkToFit="1"/>
      <protection hidden="1"/>
    </xf>
    <xf numFmtId="0" fontId="31" fillId="0" borderId="21" xfId="2" applyFont="1" applyBorder="1" applyAlignment="1" applyProtection="1">
      <alignment horizontal="center" vertical="center" shrinkToFit="1"/>
      <protection hidden="1"/>
    </xf>
    <xf numFmtId="0" fontId="31" fillId="0" borderId="22" xfId="2" applyFont="1" applyBorder="1" applyAlignment="1" applyProtection="1">
      <alignment horizontal="center" vertical="center" shrinkToFit="1"/>
      <protection hidden="1"/>
    </xf>
    <xf numFmtId="0" fontId="25" fillId="0" borderId="20" xfId="2" applyFont="1" applyBorder="1" applyAlignment="1" applyProtection="1">
      <alignment horizontal="center" vertical="center" shrinkToFit="1"/>
      <protection hidden="1"/>
    </xf>
    <xf numFmtId="0" fontId="25" fillId="0" borderId="21" xfId="2" applyFont="1" applyBorder="1" applyAlignment="1" applyProtection="1">
      <alignment horizontal="center" vertical="center" shrinkToFit="1"/>
      <protection hidden="1"/>
    </xf>
    <xf numFmtId="0" fontId="25" fillId="0" borderId="22" xfId="2" applyFont="1" applyBorder="1" applyAlignment="1" applyProtection="1">
      <alignment horizontal="center" vertical="center" shrinkToFit="1"/>
      <protection hidden="1"/>
    </xf>
    <xf numFmtId="182" fontId="25" fillId="0" borderId="20" xfId="0" applyNumberFormat="1" applyFont="1" applyBorder="1" applyAlignment="1" applyProtection="1">
      <alignment horizontal="center" vertical="center"/>
      <protection hidden="1"/>
    </xf>
    <xf numFmtId="182" fontId="25" fillId="0" borderId="21" xfId="0" applyNumberFormat="1" applyFont="1" applyBorder="1" applyAlignment="1" applyProtection="1">
      <alignment horizontal="center" vertical="center"/>
      <protection hidden="1"/>
    </xf>
    <xf numFmtId="182" fontId="25" fillId="0" borderId="22" xfId="0" applyNumberFormat="1" applyFont="1" applyBorder="1" applyAlignment="1" applyProtection="1">
      <alignment horizontal="center" vertical="center"/>
      <protection hidden="1"/>
    </xf>
    <xf numFmtId="184" fontId="25" fillId="6" borderId="20" xfId="0" applyNumberFormat="1" applyFont="1" applyFill="1" applyBorder="1" applyAlignment="1" applyProtection="1">
      <alignment horizontal="center" vertical="center"/>
      <protection locked="0"/>
    </xf>
    <xf numFmtId="184" fontId="25" fillId="6" borderId="21" xfId="0" applyNumberFormat="1" applyFont="1" applyFill="1" applyBorder="1" applyAlignment="1" applyProtection="1">
      <alignment horizontal="center" vertical="center"/>
      <protection locked="0"/>
    </xf>
    <xf numFmtId="184" fontId="25" fillId="6" borderId="22" xfId="0" applyNumberFormat="1" applyFont="1" applyFill="1" applyBorder="1" applyAlignment="1" applyProtection="1">
      <alignment horizontal="center" vertical="center"/>
      <protection locked="0"/>
    </xf>
    <xf numFmtId="0" fontId="25" fillId="0" borderId="8" xfId="2" applyFont="1" applyBorder="1" applyAlignment="1" applyProtection="1">
      <alignment horizontal="center"/>
      <protection hidden="1"/>
    </xf>
    <xf numFmtId="0" fontId="25" fillId="0" borderId="24" xfId="2" applyFont="1" applyBorder="1" applyAlignment="1" applyProtection="1">
      <alignment horizontal="distributed" vertical="center"/>
      <protection hidden="1"/>
    </xf>
    <xf numFmtId="0" fontId="25" fillId="0" borderId="16" xfId="2" applyFont="1" applyBorder="1" applyAlignment="1" applyProtection="1">
      <alignment horizontal="distributed" vertical="center" shrinkToFit="1"/>
      <protection hidden="1"/>
    </xf>
    <xf numFmtId="0" fontId="25" fillId="0" borderId="10" xfId="2" applyFont="1" applyBorder="1" applyAlignment="1" applyProtection="1">
      <alignment horizontal="distributed" vertical="center" shrinkToFit="1"/>
      <protection hidden="1"/>
    </xf>
    <xf numFmtId="49" fontId="25" fillId="6" borderId="20" xfId="0" applyNumberFormat="1" applyFont="1" applyFill="1" applyBorder="1" applyAlignment="1" applyProtection="1">
      <alignment horizontal="left" vertical="center" shrinkToFit="1"/>
      <protection locked="0"/>
    </xf>
    <xf numFmtId="49" fontId="25" fillId="6" borderId="21" xfId="0" applyNumberFormat="1" applyFont="1" applyFill="1" applyBorder="1" applyAlignment="1" applyProtection="1">
      <alignment horizontal="left" vertical="center" shrinkToFit="1"/>
      <protection locked="0"/>
    </xf>
    <xf numFmtId="49" fontId="25" fillId="6" borderId="22" xfId="0" applyNumberFormat="1" applyFont="1" applyFill="1" applyBorder="1" applyAlignment="1" applyProtection="1">
      <alignment horizontal="left" vertical="center" shrinkToFit="1"/>
      <protection locked="0"/>
    </xf>
    <xf numFmtId="0" fontId="40" fillId="0" borderId="20" xfId="2" applyFont="1" applyBorder="1" applyAlignment="1" applyProtection="1">
      <alignment horizontal="distributed" vertical="center" wrapText="1"/>
      <protection hidden="1"/>
    </xf>
    <xf numFmtId="0" fontId="40" fillId="0" borderId="21" xfId="2" applyFont="1" applyBorder="1" applyAlignment="1" applyProtection="1">
      <alignment horizontal="distributed" vertical="center" wrapText="1"/>
      <protection hidden="1"/>
    </xf>
    <xf numFmtId="0" fontId="40" fillId="0" borderId="22" xfId="2" applyFont="1" applyBorder="1" applyAlignment="1" applyProtection="1">
      <alignment horizontal="distributed" vertical="center" wrapText="1"/>
      <protection hidden="1"/>
    </xf>
    <xf numFmtId="0" fontId="25" fillId="0" borderId="24" xfId="2" applyFont="1" applyBorder="1" applyAlignment="1" applyProtection="1">
      <alignment horizontal="center" vertical="center"/>
      <protection hidden="1"/>
    </xf>
    <xf numFmtId="0" fontId="25" fillId="0" borderId="11" xfId="2" applyFont="1" applyBorder="1" applyAlignment="1" applyProtection="1">
      <alignment horizontal="left" vertical="center" wrapText="1"/>
      <protection hidden="1"/>
    </xf>
    <xf numFmtId="0" fontId="25" fillId="0" borderId="8" xfId="2" applyFont="1" applyBorder="1" applyAlignment="1" applyProtection="1">
      <alignment horizontal="left" vertical="center" wrapText="1"/>
      <protection hidden="1"/>
    </xf>
    <xf numFmtId="0" fontId="25" fillId="0" borderId="9" xfId="2" applyFont="1" applyBorder="1" applyAlignment="1" applyProtection="1">
      <alignment horizontal="left" vertical="center" wrapText="1"/>
      <protection hidden="1"/>
    </xf>
    <xf numFmtId="0" fontId="25" fillId="0" borderId="17" xfId="2" applyFont="1" applyBorder="1" applyAlignment="1" applyProtection="1">
      <alignment horizontal="left" vertical="center" wrapText="1"/>
      <protection hidden="1"/>
    </xf>
    <xf numFmtId="0" fontId="25" fillId="0" borderId="14" xfId="2" applyFont="1" applyBorder="1" applyAlignment="1" applyProtection="1">
      <alignment horizontal="left" vertical="center" wrapText="1"/>
      <protection hidden="1"/>
    </xf>
    <xf numFmtId="0" fontId="25" fillId="0" borderId="15" xfId="2" applyFont="1" applyBorder="1" applyAlignment="1" applyProtection="1">
      <alignment horizontal="left" vertical="center" wrapText="1"/>
      <protection hidden="1"/>
    </xf>
    <xf numFmtId="178" fontId="47" fillId="3" borderId="24" xfId="2" applyNumberFormat="1" applyFont="1" applyFill="1" applyBorder="1" applyAlignment="1" applyProtection="1">
      <alignment horizontal="center" vertical="center" shrinkToFit="1"/>
      <protection locked="0"/>
    </xf>
    <xf numFmtId="0" fontId="25" fillId="0" borderId="20" xfId="2" applyFont="1" applyBorder="1" applyAlignment="1" applyProtection="1">
      <alignment horizontal="distributed" vertical="center"/>
      <protection hidden="1"/>
    </xf>
    <xf numFmtId="0" fontId="25" fillId="0" borderId="21" xfId="2" applyFont="1" applyBorder="1" applyAlignment="1" applyProtection="1">
      <alignment horizontal="distributed" vertical="center"/>
      <protection hidden="1"/>
    </xf>
    <xf numFmtId="0" fontId="25" fillId="0" borderId="22" xfId="2" applyFont="1" applyBorder="1" applyAlignment="1" applyProtection="1">
      <alignment horizontal="distributed" vertical="center"/>
      <protection hidden="1"/>
    </xf>
    <xf numFmtId="0" fontId="40" fillId="0" borderId="20" xfId="0" applyFont="1" applyBorder="1" applyAlignment="1" applyProtection="1">
      <alignment horizontal="center" vertical="center" wrapText="1"/>
      <protection hidden="1"/>
    </xf>
    <xf numFmtId="0" fontId="40" fillId="0" borderId="21" xfId="0" applyFont="1" applyBorder="1" applyAlignment="1" applyProtection="1">
      <alignment horizontal="center" vertical="center" wrapText="1"/>
      <protection hidden="1"/>
    </xf>
    <xf numFmtId="0" fontId="40" fillId="0" borderId="22" xfId="0" applyFont="1" applyBorder="1" applyAlignment="1" applyProtection="1">
      <alignment horizontal="center" vertical="center" wrapText="1"/>
      <protection hidden="1"/>
    </xf>
    <xf numFmtId="38" fontId="31" fillId="6" borderId="20" xfId="1" applyFont="1" applyFill="1" applyBorder="1" applyAlignment="1" applyProtection="1">
      <alignment horizontal="center" vertical="center"/>
      <protection locked="0"/>
    </xf>
    <xf numFmtId="38" fontId="31" fillId="6" borderId="21" xfId="1" applyFont="1" applyFill="1" applyBorder="1" applyAlignment="1" applyProtection="1">
      <alignment horizontal="center" vertical="center"/>
      <protection locked="0"/>
    </xf>
    <xf numFmtId="38" fontId="31" fillId="6" borderId="22" xfId="1" applyFont="1" applyFill="1" applyBorder="1" applyAlignment="1" applyProtection="1">
      <alignment horizontal="center" vertical="center"/>
      <protection locked="0"/>
    </xf>
    <xf numFmtId="0" fontId="25" fillId="3" borderId="20" xfId="2" applyFont="1" applyFill="1" applyBorder="1" applyAlignment="1" applyProtection="1">
      <alignment horizontal="center" vertical="center" shrinkToFit="1"/>
      <protection locked="0"/>
    </xf>
    <xf numFmtId="0" fontId="25" fillId="3" borderId="21" xfId="2" applyFont="1" applyFill="1" applyBorder="1" applyAlignment="1" applyProtection="1">
      <alignment horizontal="center" vertical="center" shrinkToFit="1"/>
      <protection locked="0"/>
    </xf>
    <xf numFmtId="0" fontId="25" fillId="3" borderId="22" xfId="2" applyFont="1" applyFill="1" applyBorder="1" applyAlignment="1" applyProtection="1">
      <alignment horizontal="center" vertical="center" shrinkToFit="1"/>
      <protection locked="0"/>
    </xf>
    <xf numFmtId="0" fontId="25" fillId="0" borderId="24" xfId="2" applyFont="1" applyBorder="1" applyAlignment="1" applyProtection="1">
      <alignment horizontal="distributed" vertical="center" wrapText="1"/>
      <protection hidden="1"/>
    </xf>
    <xf numFmtId="0" fontId="25" fillId="6" borderId="20" xfId="2" applyFont="1" applyFill="1" applyBorder="1" applyAlignment="1" applyProtection="1">
      <alignment horizontal="left" vertical="top" wrapText="1" shrinkToFit="1"/>
      <protection locked="0"/>
    </xf>
    <xf numFmtId="0" fontId="25" fillId="6" borderId="21" xfId="2" applyFont="1" applyFill="1" applyBorder="1" applyAlignment="1" applyProtection="1">
      <alignment horizontal="left" vertical="top" wrapText="1" shrinkToFit="1"/>
      <protection locked="0"/>
    </xf>
    <xf numFmtId="0" fontId="25" fillId="6" borderId="22" xfId="2" applyFont="1" applyFill="1" applyBorder="1" applyAlignment="1" applyProtection="1">
      <alignment horizontal="left" vertical="top" wrapText="1" shrinkToFit="1"/>
      <protection locked="0"/>
    </xf>
    <xf numFmtId="0" fontId="25" fillId="0" borderId="20" xfId="2" applyFont="1" applyBorder="1" applyAlignment="1" applyProtection="1">
      <alignment horizontal="distributed" vertical="center" indent="3"/>
      <protection hidden="1"/>
    </xf>
    <xf numFmtId="0" fontId="25" fillId="0" borderId="21" xfId="2" applyFont="1" applyBorder="1" applyAlignment="1" applyProtection="1">
      <alignment horizontal="distributed" vertical="center" indent="3"/>
      <protection hidden="1"/>
    </xf>
    <xf numFmtId="0" fontId="25" fillId="0" borderId="22" xfId="2" applyFont="1" applyBorder="1" applyAlignment="1" applyProtection="1">
      <alignment horizontal="distributed" vertical="center" indent="3"/>
      <protection hidden="1"/>
    </xf>
    <xf numFmtId="0" fontId="19" fillId="9" borderId="76" xfId="0" applyFont="1" applyFill="1" applyBorder="1" applyAlignment="1" applyProtection="1">
      <alignment horizontal="left" vertical="center" wrapText="1"/>
      <protection hidden="1"/>
    </xf>
    <xf numFmtId="0" fontId="19" fillId="9" borderId="0" xfId="0" applyFont="1" applyFill="1" applyAlignment="1" applyProtection="1">
      <alignment horizontal="left" vertical="center" wrapText="1"/>
      <protection hidden="1"/>
    </xf>
    <xf numFmtId="185" fontId="31" fillId="6" borderId="24" xfId="1" applyNumberFormat="1" applyFont="1" applyFill="1" applyBorder="1" applyAlignment="1" applyProtection="1">
      <alignment horizontal="center" vertical="center" shrinkToFit="1"/>
      <protection locked="0"/>
    </xf>
    <xf numFmtId="0" fontId="25" fillId="0" borderId="21" xfId="2" applyFont="1" applyBorder="1" applyAlignment="1" applyProtection="1">
      <alignment horizontal="center" vertical="center" wrapText="1"/>
      <protection hidden="1"/>
    </xf>
    <xf numFmtId="0" fontId="25" fillId="0" borderId="22" xfId="2" applyFont="1" applyBorder="1" applyAlignment="1" applyProtection="1">
      <alignment horizontal="center" vertical="center" wrapText="1"/>
      <protection hidden="1"/>
    </xf>
    <xf numFmtId="0" fontId="25" fillId="0" borderId="0" xfId="2" applyFont="1" applyAlignment="1" applyProtection="1">
      <alignment horizontal="left" vertical="center" wrapText="1"/>
      <protection hidden="1"/>
    </xf>
    <xf numFmtId="0" fontId="25" fillId="0" borderId="22" xfId="2" applyFont="1" applyBorder="1" applyAlignment="1" applyProtection="1">
      <alignment horizontal="center" vertical="center"/>
      <protection hidden="1"/>
    </xf>
    <xf numFmtId="0" fontId="19" fillId="9" borderId="76" xfId="0" applyFont="1" applyFill="1" applyBorder="1" applyAlignment="1" applyProtection="1">
      <alignment horizontal="left" vertical="top" wrapText="1"/>
      <protection hidden="1"/>
    </xf>
    <xf numFmtId="0" fontId="19" fillId="9" borderId="0" xfId="0" applyFont="1" applyFill="1" applyAlignment="1" applyProtection="1">
      <alignment horizontal="left" vertical="top" wrapText="1"/>
      <protection hidden="1"/>
    </xf>
    <xf numFmtId="0" fontId="24" fillId="9" borderId="76" xfId="0" applyFont="1" applyFill="1" applyBorder="1" applyAlignment="1" applyProtection="1">
      <alignment horizontal="left" vertical="top" wrapText="1"/>
      <protection hidden="1"/>
    </xf>
    <xf numFmtId="0" fontId="40" fillId="0" borderId="0" xfId="0" applyFont="1" applyAlignment="1" applyProtection="1">
      <alignment horizontal="right"/>
      <protection hidden="1"/>
    </xf>
    <xf numFmtId="0" fontId="40" fillId="0" borderId="14" xfId="0" applyFont="1" applyBorder="1" applyAlignment="1" applyProtection="1">
      <alignment horizontal="right"/>
      <protection hidden="1"/>
    </xf>
    <xf numFmtId="0" fontId="40" fillId="0" borderId="21" xfId="0" applyFont="1" applyBorder="1" applyAlignment="1" applyProtection="1">
      <alignment horizontal="left" vertical="top" wrapText="1"/>
      <protection hidden="1"/>
    </xf>
    <xf numFmtId="0" fontId="40" fillId="0" borderId="21" xfId="0" applyFont="1" applyBorder="1" applyAlignment="1" applyProtection="1">
      <alignment horizontal="left" vertical="top"/>
      <protection hidden="1"/>
    </xf>
    <xf numFmtId="181" fontId="31" fillId="6" borderId="20" xfId="0" applyNumberFormat="1" applyFont="1" applyFill="1" applyBorder="1" applyAlignment="1" applyProtection="1">
      <alignment horizontal="right" vertical="center" shrinkToFit="1"/>
      <protection locked="0"/>
    </xf>
    <xf numFmtId="181" fontId="31" fillId="6" borderId="21" xfId="0" applyNumberFormat="1" applyFont="1" applyFill="1" applyBorder="1" applyAlignment="1" applyProtection="1">
      <alignment horizontal="right" vertical="center" shrinkToFit="1"/>
      <protection locked="0"/>
    </xf>
    <xf numFmtId="181" fontId="31" fillId="6" borderId="22" xfId="0" applyNumberFormat="1" applyFont="1" applyFill="1" applyBorder="1" applyAlignment="1" applyProtection="1">
      <alignment horizontal="right" vertical="center" shrinkToFit="1"/>
      <protection locked="0"/>
    </xf>
    <xf numFmtId="0" fontId="31" fillId="3" borderId="24" xfId="2" applyFont="1" applyFill="1" applyBorder="1" applyAlignment="1" applyProtection="1">
      <alignment horizontal="center" vertical="center" shrinkToFit="1"/>
      <protection locked="0"/>
    </xf>
    <xf numFmtId="180" fontId="31" fillId="0" borderId="20" xfId="2" applyNumberFormat="1" applyFont="1" applyBorder="1" applyAlignment="1" applyProtection="1">
      <alignment horizontal="center" vertical="center" shrinkToFit="1"/>
      <protection hidden="1"/>
    </xf>
    <xf numFmtId="180" fontId="31" fillId="0" borderId="21" xfId="2" applyNumberFormat="1" applyFont="1" applyBorder="1" applyAlignment="1" applyProtection="1">
      <alignment horizontal="center" vertical="center" shrinkToFit="1"/>
      <protection hidden="1"/>
    </xf>
    <xf numFmtId="180" fontId="31" fillId="0" borderId="22" xfId="2" applyNumberFormat="1" applyFont="1" applyBorder="1" applyAlignment="1" applyProtection="1">
      <alignment horizontal="center" vertical="center" shrinkToFit="1"/>
      <protection hidden="1"/>
    </xf>
    <xf numFmtId="0" fontId="48" fillId="0" borderId="11" xfId="2" applyFont="1" applyBorder="1" applyAlignment="1" applyProtection="1">
      <alignment horizontal="left" vertical="center" wrapText="1"/>
      <protection hidden="1"/>
    </xf>
    <xf numFmtId="0" fontId="48" fillId="0" borderId="8" xfId="2" applyFont="1" applyBorder="1" applyAlignment="1" applyProtection="1">
      <alignment horizontal="left" vertical="center" wrapText="1"/>
      <protection hidden="1"/>
    </xf>
    <xf numFmtId="0" fontId="48" fillId="0" borderId="9" xfId="2" applyFont="1" applyBorder="1" applyAlignment="1" applyProtection="1">
      <alignment horizontal="left" vertical="center" wrapText="1"/>
      <protection hidden="1"/>
    </xf>
    <xf numFmtId="0" fontId="48" fillId="0" borderId="17" xfId="2" applyFont="1" applyBorder="1" applyAlignment="1" applyProtection="1">
      <alignment horizontal="left" vertical="center" wrapText="1"/>
      <protection hidden="1"/>
    </xf>
    <xf numFmtId="0" fontId="48" fillId="0" borderId="14" xfId="2" applyFont="1" applyBorder="1" applyAlignment="1" applyProtection="1">
      <alignment horizontal="left" vertical="center" wrapText="1"/>
      <protection hidden="1"/>
    </xf>
    <xf numFmtId="0" fontId="48" fillId="0" borderId="15" xfId="2" applyFont="1" applyBorder="1" applyAlignment="1" applyProtection="1">
      <alignment horizontal="left" vertical="center" wrapText="1"/>
      <protection hidden="1"/>
    </xf>
    <xf numFmtId="0" fontId="47" fillId="3" borderId="20" xfId="2" applyFont="1" applyFill="1" applyBorder="1" applyAlignment="1" applyProtection="1">
      <alignment horizontal="center" vertical="center" shrinkToFit="1"/>
      <protection locked="0"/>
    </xf>
    <xf numFmtId="0" fontId="47" fillId="3" borderId="21" xfId="2" applyFont="1" applyFill="1" applyBorder="1" applyAlignment="1" applyProtection="1">
      <alignment horizontal="center" vertical="center" shrinkToFit="1"/>
      <protection locked="0"/>
    </xf>
    <xf numFmtId="0" fontId="47" fillId="3" borderId="22" xfId="2" applyFont="1" applyFill="1" applyBorder="1" applyAlignment="1" applyProtection="1">
      <alignment horizontal="center" vertical="center" shrinkToFit="1"/>
      <protection locked="0"/>
    </xf>
    <xf numFmtId="0" fontId="25" fillId="6" borderId="24" xfId="0" applyFont="1" applyFill="1" applyBorder="1" applyAlignment="1" applyProtection="1">
      <alignment horizontal="left" vertical="top" wrapText="1"/>
      <protection locked="0"/>
    </xf>
    <xf numFmtId="0" fontId="40" fillId="0" borderId="24" xfId="2" applyFont="1" applyBorder="1" applyAlignment="1" applyProtection="1">
      <alignment horizontal="distributed" vertical="center" wrapText="1"/>
      <protection hidden="1"/>
    </xf>
    <xf numFmtId="181" fontId="31" fillId="0" borderId="24" xfId="2" applyNumberFormat="1" applyFont="1" applyBorder="1" applyAlignment="1" applyProtection="1">
      <alignment horizontal="right" vertical="center" shrinkToFit="1"/>
      <protection hidden="1"/>
    </xf>
    <xf numFmtId="0" fontId="40" fillId="0" borderId="24" xfId="2" applyFont="1" applyBorder="1" applyAlignment="1" applyProtection="1">
      <alignment horizontal="distributed" vertical="center"/>
      <protection hidden="1"/>
    </xf>
    <xf numFmtId="0" fontId="31" fillId="0" borderId="20" xfId="0" applyFont="1" applyBorder="1" applyAlignment="1" applyProtection="1">
      <alignment horizontal="center" vertical="center" shrinkToFit="1"/>
      <protection hidden="1"/>
    </xf>
    <xf numFmtId="0" fontId="31" fillId="0" borderId="21" xfId="0" applyFont="1" applyBorder="1" applyAlignment="1" applyProtection="1">
      <alignment horizontal="center" vertical="center" shrinkToFit="1"/>
      <protection hidden="1"/>
    </xf>
    <xf numFmtId="0" fontId="31" fillId="0" borderId="22" xfId="0" applyFont="1" applyBorder="1" applyAlignment="1" applyProtection="1">
      <alignment horizontal="center" vertical="center" shrinkToFit="1"/>
      <protection hidden="1"/>
    </xf>
    <xf numFmtId="0" fontId="25" fillId="0" borderId="10" xfId="2" applyFont="1" applyBorder="1" applyAlignment="1" applyProtection="1">
      <alignment horizontal="distributed" vertical="center" textRotation="255" wrapText="1"/>
      <protection hidden="1"/>
    </xf>
    <xf numFmtId="0" fontId="25" fillId="0" borderId="16" xfId="2" applyFont="1" applyBorder="1" applyAlignment="1" applyProtection="1">
      <alignment horizontal="distributed" vertical="center" textRotation="255" wrapText="1"/>
      <protection hidden="1"/>
    </xf>
    <xf numFmtId="0" fontId="25" fillId="0" borderId="20" xfId="2" applyFont="1" applyBorder="1" applyAlignment="1" applyProtection="1">
      <alignment horizontal="center" vertical="center" wrapText="1"/>
      <protection hidden="1"/>
    </xf>
    <xf numFmtId="0" fontId="25" fillId="6" borderId="20" xfId="2" applyFont="1" applyFill="1" applyBorder="1" applyAlignment="1" applyProtection="1">
      <alignment horizontal="left" vertical="top" wrapText="1"/>
      <protection locked="0"/>
    </xf>
    <xf numFmtId="0" fontId="25" fillId="6" borderId="21" xfId="2" applyFont="1" applyFill="1" applyBorder="1" applyAlignment="1" applyProtection="1">
      <alignment horizontal="left" vertical="top" wrapText="1"/>
      <protection locked="0"/>
    </xf>
    <xf numFmtId="0" fontId="25" fillId="6" borderId="22" xfId="2" applyFont="1" applyFill="1" applyBorder="1" applyAlignment="1" applyProtection="1">
      <alignment horizontal="left" vertical="top" wrapText="1"/>
      <protection locked="0"/>
    </xf>
    <xf numFmtId="0" fontId="40" fillId="0" borderId="11" xfId="2" applyFont="1" applyBorder="1" applyAlignment="1" applyProtection="1">
      <alignment horizontal="distributed" vertical="center" wrapText="1"/>
      <protection hidden="1"/>
    </xf>
    <xf numFmtId="0" fontId="40" fillId="0" borderId="8" xfId="2" applyFont="1" applyBorder="1" applyAlignment="1" applyProtection="1">
      <alignment horizontal="distributed" vertical="center" wrapText="1"/>
      <protection hidden="1"/>
    </xf>
    <xf numFmtId="0" fontId="40" fillId="0" borderId="17" xfId="2" applyFont="1" applyBorder="1" applyAlignment="1" applyProtection="1">
      <alignment horizontal="distributed" vertical="center" wrapText="1"/>
      <protection hidden="1"/>
    </xf>
    <xf numFmtId="0" fontId="40" fillId="0" borderId="14" xfId="2" applyFont="1" applyBorder="1" applyAlignment="1" applyProtection="1">
      <alignment horizontal="distributed" vertical="center" wrapText="1"/>
      <protection hidden="1"/>
    </xf>
    <xf numFmtId="0" fontId="40" fillId="0" borderId="75" xfId="2" applyFont="1" applyBorder="1" applyAlignment="1" applyProtection="1">
      <alignment horizontal="center" vertical="center"/>
      <protection hidden="1"/>
    </xf>
    <xf numFmtId="0" fontId="25" fillId="0" borderId="11" xfId="4" applyFont="1" applyBorder="1" applyAlignment="1" applyProtection="1">
      <alignment horizontal="center" vertical="center"/>
      <protection hidden="1"/>
    </xf>
    <xf numFmtId="0" fontId="25" fillId="0" borderId="8" xfId="4" applyFont="1" applyBorder="1" applyAlignment="1" applyProtection="1">
      <alignment horizontal="center" vertical="center"/>
      <protection hidden="1"/>
    </xf>
    <xf numFmtId="0" fontId="25" fillId="0" borderId="9" xfId="4" applyFont="1" applyBorder="1" applyAlignment="1" applyProtection="1">
      <alignment horizontal="center" vertical="center"/>
      <protection hidden="1"/>
    </xf>
    <xf numFmtId="0" fontId="25" fillId="0" borderId="29" xfId="4" applyFont="1" applyBorder="1" applyAlignment="1" applyProtection="1">
      <alignment horizontal="center" vertical="center"/>
      <protection hidden="1"/>
    </xf>
    <xf numFmtId="0" fontId="25" fillId="0" borderId="0" xfId="4" applyFont="1" applyAlignment="1" applyProtection="1">
      <alignment horizontal="center" vertical="center"/>
      <protection hidden="1"/>
    </xf>
    <xf numFmtId="0" fontId="25" fillId="0" borderId="28" xfId="4" applyFont="1" applyBorder="1" applyAlignment="1" applyProtection="1">
      <alignment horizontal="center" vertical="center"/>
      <protection hidden="1"/>
    </xf>
    <xf numFmtId="0" fontId="25" fillId="0" borderId="17" xfId="4" applyFont="1" applyBorder="1" applyAlignment="1" applyProtection="1">
      <alignment horizontal="center" vertical="center"/>
      <protection hidden="1"/>
    </xf>
    <xf numFmtId="0" fontId="25" fillId="0" borderId="14" xfId="4" applyFont="1" applyBorder="1" applyAlignment="1" applyProtection="1">
      <alignment horizontal="center" vertical="center"/>
      <protection hidden="1"/>
    </xf>
    <xf numFmtId="0" fontId="25" fillId="0" borderId="15" xfId="4" applyFont="1" applyBorder="1" applyAlignment="1" applyProtection="1">
      <alignment horizontal="center" vertical="center"/>
      <protection hidden="1"/>
    </xf>
    <xf numFmtId="0" fontId="40" fillId="0" borderId="20" xfId="4" applyFont="1" applyBorder="1" applyAlignment="1" applyProtection="1">
      <alignment horizontal="center" vertical="center"/>
      <protection hidden="1"/>
    </xf>
    <xf numFmtId="0" fontId="40" fillId="0" borderId="21" xfId="4" applyFont="1" applyBorder="1" applyAlignment="1" applyProtection="1">
      <alignment horizontal="center" vertical="center"/>
      <protection hidden="1"/>
    </xf>
    <xf numFmtId="0" fontId="40" fillId="0" borderId="22" xfId="4" applyFont="1" applyBorder="1" applyAlignment="1" applyProtection="1">
      <alignment horizontal="center" vertical="center"/>
      <protection hidden="1"/>
    </xf>
    <xf numFmtId="0" fontId="40" fillId="0" borderId="24" xfId="4" applyFont="1" applyBorder="1" applyAlignment="1" applyProtection="1">
      <alignment horizontal="distributed" vertical="center" indent="2" shrinkToFit="1"/>
      <protection hidden="1"/>
    </xf>
    <xf numFmtId="0" fontId="25" fillId="0" borderId="9" xfId="4" applyFont="1" applyBorder="1" applyAlignment="1" applyProtection="1">
      <alignment horizontal="distributed" vertical="center" wrapText="1"/>
      <protection hidden="1"/>
    </xf>
    <xf numFmtId="183" fontId="31" fillId="6" borderId="20" xfId="1" applyNumberFormat="1" applyFont="1" applyFill="1" applyBorder="1" applyAlignment="1" applyProtection="1">
      <alignment vertical="center" shrinkToFit="1"/>
      <protection locked="0"/>
    </xf>
    <xf numFmtId="183" fontId="31" fillId="6" borderId="21" xfId="1" applyNumberFormat="1" applyFont="1" applyFill="1" applyBorder="1" applyAlignment="1" applyProtection="1">
      <alignment vertical="center" shrinkToFit="1"/>
      <protection locked="0"/>
    </xf>
    <xf numFmtId="183" fontId="31" fillId="6" borderId="22" xfId="1" applyNumberFormat="1" applyFont="1" applyFill="1" applyBorder="1" applyAlignment="1" applyProtection="1">
      <alignment vertical="center" shrinkToFit="1"/>
      <protection locked="0"/>
    </xf>
    <xf numFmtId="0" fontId="40" fillId="0" borderId="20" xfId="4" applyFont="1" applyBorder="1" applyAlignment="1" applyProtection="1">
      <alignment horizontal="distributed" vertical="center" wrapText="1" indent="2"/>
      <protection hidden="1"/>
    </xf>
    <xf numFmtId="0" fontId="40" fillId="0" borderId="21" xfId="4" applyFont="1" applyBorder="1" applyAlignment="1" applyProtection="1">
      <alignment horizontal="distributed" vertical="center" wrapText="1" indent="2"/>
      <protection hidden="1"/>
    </xf>
    <xf numFmtId="0" fontId="40" fillId="0" borderId="22" xfId="4" applyFont="1" applyBorder="1" applyAlignment="1" applyProtection="1">
      <alignment horizontal="distributed" vertical="center" wrapText="1" indent="2"/>
      <protection hidden="1"/>
    </xf>
    <xf numFmtId="0" fontId="25" fillId="0" borderId="62" xfId="4" applyFont="1" applyBorder="1" applyAlignment="1" applyProtection="1">
      <alignment horizontal="distributed" vertical="center" wrapText="1"/>
      <protection hidden="1"/>
    </xf>
    <xf numFmtId="0" fontId="25" fillId="0" borderId="71" xfId="4" applyFont="1" applyBorder="1" applyAlignment="1" applyProtection="1">
      <alignment horizontal="distributed" vertical="center" wrapText="1"/>
      <protection hidden="1"/>
    </xf>
    <xf numFmtId="0" fontId="40" fillId="0" borderId="17" xfId="4" applyFont="1" applyBorder="1" applyAlignment="1" applyProtection="1">
      <alignment horizontal="distributed" vertical="center" wrapText="1" indent="2"/>
      <protection hidden="1"/>
    </xf>
    <xf numFmtId="0" fontId="40" fillId="0" borderId="14" xfId="4" applyFont="1" applyBorder="1" applyAlignment="1" applyProtection="1">
      <alignment horizontal="distributed" vertical="center" wrapText="1" indent="2"/>
      <protection hidden="1"/>
    </xf>
    <xf numFmtId="0" fontId="40" fillId="0" borderId="15" xfId="4" applyFont="1" applyBorder="1" applyAlignment="1" applyProtection="1">
      <alignment horizontal="distributed" vertical="center" wrapText="1" indent="2"/>
      <protection hidden="1"/>
    </xf>
    <xf numFmtId="0" fontId="40" fillId="0" borderId="72" xfId="4" applyFont="1" applyBorder="1" applyAlignment="1" applyProtection="1">
      <alignment horizontal="distributed" vertical="center" wrapText="1" indent="2"/>
      <protection hidden="1"/>
    </xf>
    <xf numFmtId="0" fontId="40" fillId="0" borderId="73" xfId="4" applyFont="1" applyBorder="1" applyAlignment="1" applyProtection="1">
      <alignment horizontal="distributed" vertical="center" wrapText="1" indent="2"/>
      <protection hidden="1"/>
    </xf>
    <xf numFmtId="0" fontId="40" fillId="0" borderId="74" xfId="4" applyFont="1" applyBorder="1" applyAlignment="1" applyProtection="1">
      <alignment horizontal="distributed" vertical="center" wrapText="1" indent="2"/>
      <protection hidden="1"/>
    </xf>
    <xf numFmtId="0" fontId="40" fillId="0" borderId="14" xfId="4" applyFont="1" applyBorder="1" applyAlignment="1" applyProtection="1">
      <alignment horizontal="right" vertical="center"/>
      <protection hidden="1"/>
    </xf>
    <xf numFmtId="0" fontId="40" fillId="0" borderId="9" xfId="4" applyFont="1" applyBorder="1" applyAlignment="1" applyProtection="1">
      <alignment horizontal="center" vertical="center"/>
      <protection hidden="1"/>
    </xf>
    <xf numFmtId="0" fontId="25" fillId="0" borderId="68" xfId="4" applyFont="1" applyBorder="1" applyAlignment="1" applyProtection="1">
      <alignment horizontal="distributed" vertical="center"/>
      <protection hidden="1"/>
    </xf>
    <xf numFmtId="0" fontId="25" fillId="0" borderId="69" xfId="4" applyFont="1" applyBorder="1" applyAlignment="1" applyProtection="1">
      <alignment horizontal="distributed" vertical="center"/>
      <protection hidden="1"/>
    </xf>
    <xf numFmtId="0" fontId="25" fillId="0" borderId="70" xfId="4" applyFont="1" applyBorder="1" applyAlignment="1" applyProtection="1">
      <alignment horizontal="distributed" vertical="center"/>
      <protection hidden="1"/>
    </xf>
    <xf numFmtId="0" fontId="25" fillId="0" borderId="11" xfId="4" applyFont="1" applyBorder="1" applyAlignment="1" applyProtection="1">
      <alignment horizontal="distributed" vertical="center" indent="2" shrinkToFit="1"/>
      <protection hidden="1"/>
    </xf>
    <xf numFmtId="0" fontId="25" fillId="0" borderId="8" xfId="4" applyFont="1" applyBorder="1" applyAlignment="1" applyProtection="1">
      <alignment horizontal="distributed" vertical="center" indent="2" shrinkToFit="1"/>
      <protection hidden="1"/>
    </xf>
    <xf numFmtId="0" fontId="25" fillId="0" borderId="9" xfId="4" applyFont="1" applyBorder="1" applyAlignment="1" applyProtection="1">
      <alignment horizontal="distributed" vertical="center" indent="2" shrinkToFit="1"/>
      <protection hidden="1"/>
    </xf>
    <xf numFmtId="189" fontId="31" fillId="5" borderId="11" xfId="5" applyNumberFormat="1" applyFont="1" applyFill="1" applyBorder="1" applyAlignment="1" applyProtection="1">
      <alignment horizontal="center" vertical="center" shrinkToFit="1"/>
      <protection hidden="1"/>
    </xf>
    <xf numFmtId="189" fontId="31" fillId="5" borderId="8" xfId="5" applyNumberFormat="1" applyFont="1" applyFill="1" applyBorder="1" applyAlignment="1" applyProtection="1">
      <alignment horizontal="center" vertical="center" shrinkToFit="1"/>
      <protection hidden="1"/>
    </xf>
    <xf numFmtId="189" fontId="31" fillId="5" borderId="9" xfId="5" applyNumberFormat="1" applyFont="1" applyFill="1" applyBorder="1" applyAlignment="1" applyProtection="1">
      <alignment horizontal="center" vertical="center" shrinkToFit="1"/>
      <protection hidden="1"/>
    </xf>
    <xf numFmtId="190" fontId="31" fillId="5" borderId="11" xfId="5" applyNumberFormat="1" applyFont="1" applyFill="1" applyBorder="1" applyAlignment="1" applyProtection="1">
      <alignment vertical="center" shrinkToFit="1"/>
      <protection hidden="1"/>
    </xf>
    <xf numFmtId="190" fontId="31" fillId="5" borderId="8" xfId="5" applyNumberFormat="1" applyFont="1" applyFill="1" applyBorder="1" applyAlignment="1" applyProtection="1">
      <alignment vertical="center" shrinkToFit="1"/>
      <protection hidden="1"/>
    </xf>
    <xf numFmtId="190" fontId="31" fillId="5" borderId="9" xfId="5" applyNumberFormat="1" applyFont="1" applyFill="1" applyBorder="1" applyAlignment="1" applyProtection="1">
      <alignment vertical="center" shrinkToFit="1"/>
      <protection hidden="1"/>
    </xf>
    <xf numFmtId="0" fontId="25" fillId="0" borderId="11" xfId="4" applyFont="1" applyBorder="1" applyAlignment="1" applyProtection="1">
      <alignment horizontal="distributed" vertical="center" shrinkToFit="1"/>
      <protection hidden="1"/>
    </xf>
    <xf numFmtId="0" fontId="25" fillId="0" borderId="8" xfId="4" applyFont="1" applyBorder="1" applyAlignment="1" applyProtection="1">
      <alignment horizontal="distributed" vertical="center" shrinkToFit="1"/>
      <protection hidden="1"/>
    </xf>
    <xf numFmtId="0" fontId="25" fillId="0" borderId="9" xfId="4" applyFont="1" applyBorder="1" applyAlignment="1" applyProtection="1">
      <alignment horizontal="distributed" vertical="center" shrinkToFit="1"/>
      <protection hidden="1"/>
    </xf>
    <xf numFmtId="185" fontId="31" fillId="5" borderId="11" xfId="5" applyNumberFormat="1" applyFont="1" applyFill="1" applyBorder="1" applyAlignment="1" applyProtection="1">
      <alignment vertical="center" shrinkToFit="1"/>
      <protection hidden="1"/>
    </xf>
    <xf numFmtId="185" fontId="31" fillId="5" borderId="8" xfId="5" applyNumberFormat="1" applyFont="1" applyFill="1" applyBorder="1" applyAlignment="1" applyProtection="1">
      <alignment vertical="center" shrinkToFit="1"/>
      <protection hidden="1"/>
    </xf>
    <xf numFmtId="185" fontId="31" fillId="5" borderId="9" xfId="5" applyNumberFormat="1" applyFont="1" applyFill="1" applyBorder="1" applyAlignment="1" applyProtection="1">
      <alignment vertical="center" shrinkToFit="1"/>
      <protection hidden="1"/>
    </xf>
    <xf numFmtId="0" fontId="25" fillId="0" borderId="24" xfId="4" applyFont="1" applyBorder="1" applyAlignment="1" applyProtection="1">
      <alignment horizontal="distributed" vertical="center" wrapText="1"/>
      <protection hidden="1"/>
    </xf>
    <xf numFmtId="0" fontId="25" fillId="3" borderId="24" xfId="4" applyFont="1" applyFill="1" applyBorder="1" applyAlignment="1" applyProtection="1">
      <alignment horizontal="center" vertical="center" wrapText="1"/>
      <protection locked="0"/>
    </xf>
    <xf numFmtId="0" fontId="25" fillId="3" borderId="20" xfId="4" applyFont="1" applyFill="1" applyBorder="1" applyAlignment="1" applyProtection="1">
      <alignment horizontal="center" vertical="center" wrapText="1"/>
      <protection locked="0"/>
    </xf>
    <xf numFmtId="0" fontId="25" fillId="3" borderId="22" xfId="4" applyFont="1" applyFill="1" applyBorder="1" applyAlignment="1" applyProtection="1">
      <alignment horizontal="center" vertical="center" wrapText="1"/>
      <protection locked="0"/>
    </xf>
    <xf numFmtId="0" fontId="46" fillId="0" borderId="11" xfId="4" applyFont="1" applyBorder="1" applyAlignment="1" applyProtection="1">
      <alignment horizontal="left" vertical="center" wrapText="1"/>
      <protection hidden="1"/>
    </xf>
    <xf numFmtId="0" fontId="46" fillId="0" borderId="8" xfId="4" applyFont="1" applyBorder="1" applyAlignment="1" applyProtection="1">
      <alignment horizontal="left" vertical="center" wrapText="1"/>
      <protection hidden="1"/>
    </xf>
    <xf numFmtId="0" fontId="46" fillId="0" borderId="9" xfId="4" applyFont="1" applyBorder="1" applyAlignment="1" applyProtection="1">
      <alignment horizontal="left" vertical="center" wrapText="1"/>
      <protection hidden="1"/>
    </xf>
    <xf numFmtId="0" fontId="46" fillId="0" borderId="76" xfId="4" applyFont="1" applyBorder="1" applyAlignment="1" applyProtection="1">
      <alignment horizontal="left" vertical="center" wrapText="1"/>
      <protection hidden="1"/>
    </xf>
    <xf numFmtId="0" fontId="46" fillId="0" borderId="0" xfId="4" applyFont="1" applyAlignment="1" applyProtection="1">
      <alignment horizontal="left" vertical="center" wrapText="1"/>
      <protection hidden="1"/>
    </xf>
    <xf numFmtId="0" fontId="46" fillId="0" borderId="28" xfId="4" applyFont="1" applyBorder="1" applyAlignment="1" applyProtection="1">
      <alignment horizontal="left" vertical="center" wrapText="1"/>
      <protection hidden="1"/>
    </xf>
    <xf numFmtId="0" fontId="46" fillId="0" borderId="17" xfId="4" applyFont="1" applyBorder="1" applyAlignment="1" applyProtection="1">
      <alignment horizontal="left" vertical="center" wrapText="1"/>
      <protection hidden="1"/>
    </xf>
    <xf numFmtId="0" fontId="46" fillId="0" borderId="14" xfId="4" applyFont="1" applyBorder="1" applyAlignment="1" applyProtection="1">
      <alignment horizontal="left" vertical="center" wrapText="1"/>
      <protection hidden="1"/>
    </xf>
    <xf numFmtId="0" fontId="46" fillId="0" borderId="15" xfId="4" applyFont="1" applyBorder="1" applyAlignment="1" applyProtection="1">
      <alignment horizontal="left" vertical="center" wrapText="1"/>
      <protection hidden="1"/>
    </xf>
    <xf numFmtId="0" fontId="48" fillId="6" borderId="11" xfId="4" applyFont="1" applyFill="1" applyBorder="1" applyAlignment="1" applyProtection="1">
      <alignment horizontal="left" vertical="top" wrapText="1"/>
      <protection locked="0"/>
    </xf>
    <xf numFmtId="0" fontId="48" fillId="6" borderId="8" xfId="4" applyFont="1" applyFill="1" applyBorder="1" applyAlignment="1" applyProtection="1">
      <alignment horizontal="left" vertical="top" wrapText="1"/>
      <protection locked="0"/>
    </xf>
    <xf numFmtId="0" fontId="48" fillId="6" borderId="9" xfId="4" applyFont="1" applyFill="1" applyBorder="1" applyAlignment="1" applyProtection="1">
      <alignment horizontal="left" vertical="top" wrapText="1"/>
      <protection locked="0"/>
    </xf>
    <xf numFmtId="0" fontId="48" fillId="6" borderId="76" xfId="4" applyFont="1" applyFill="1" applyBorder="1" applyAlignment="1" applyProtection="1">
      <alignment horizontal="left" vertical="top" wrapText="1"/>
      <protection locked="0"/>
    </xf>
    <xf numFmtId="0" fontId="48" fillId="6" borderId="0" xfId="4" applyFont="1" applyFill="1" applyAlignment="1" applyProtection="1">
      <alignment horizontal="left" vertical="top" wrapText="1"/>
      <protection locked="0"/>
    </xf>
    <xf numFmtId="0" fontId="48" fillId="6" borderId="28" xfId="4" applyFont="1" applyFill="1" applyBorder="1" applyAlignment="1" applyProtection="1">
      <alignment horizontal="left" vertical="top" wrapText="1"/>
      <protection locked="0"/>
    </xf>
    <xf numFmtId="0" fontId="48" fillId="6" borderId="17" xfId="4" applyFont="1" applyFill="1" applyBorder="1" applyAlignment="1" applyProtection="1">
      <alignment horizontal="left" vertical="top" wrapText="1"/>
      <protection locked="0"/>
    </xf>
    <xf numFmtId="0" fontId="48" fillId="6" borderId="14" xfId="4" applyFont="1" applyFill="1" applyBorder="1" applyAlignment="1" applyProtection="1">
      <alignment horizontal="left" vertical="top" wrapText="1"/>
      <protection locked="0"/>
    </xf>
    <xf numFmtId="0" fontId="48" fillId="6" borderId="15" xfId="4" applyFont="1" applyFill="1" applyBorder="1" applyAlignment="1" applyProtection="1">
      <alignment horizontal="left" vertical="top" wrapText="1"/>
      <protection locked="0"/>
    </xf>
    <xf numFmtId="0" fontId="25" fillId="0" borderId="11" xfId="4" applyFont="1" applyBorder="1" applyAlignment="1" applyProtection="1">
      <alignment horizontal="left" vertical="center" wrapText="1"/>
      <protection hidden="1"/>
    </xf>
    <xf numFmtId="0" fontId="25" fillId="0" borderId="8" xfId="4" applyFont="1" applyBorder="1" applyAlignment="1" applyProtection="1">
      <alignment horizontal="left" vertical="center" wrapText="1"/>
      <protection hidden="1"/>
    </xf>
    <xf numFmtId="0" fontId="25" fillId="0" borderId="9" xfId="4" applyFont="1" applyBorder="1" applyAlignment="1" applyProtection="1">
      <alignment horizontal="left" vertical="center" wrapText="1"/>
      <protection hidden="1"/>
    </xf>
    <xf numFmtId="0" fontId="25" fillId="0" borderId="76" xfId="4" applyFont="1" applyBorder="1" applyAlignment="1" applyProtection="1">
      <alignment horizontal="left" vertical="center" wrapText="1"/>
      <protection hidden="1"/>
    </xf>
    <xf numFmtId="0" fontId="25" fillId="0" borderId="0" xfId="4" applyFont="1" applyAlignment="1" applyProtection="1">
      <alignment horizontal="left" vertical="center" wrapText="1"/>
      <protection hidden="1"/>
    </xf>
    <xf numFmtId="0" fontId="25" fillId="0" borderId="28" xfId="4" applyFont="1" applyBorder="1" applyAlignment="1" applyProtection="1">
      <alignment horizontal="left" vertical="center" wrapText="1"/>
      <protection hidden="1"/>
    </xf>
    <xf numFmtId="0" fontId="25" fillId="0" borderId="17" xfId="4" applyFont="1" applyBorder="1" applyAlignment="1" applyProtection="1">
      <alignment horizontal="left" vertical="center" wrapText="1"/>
      <protection hidden="1"/>
    </xf>
    <xf numFmtId="0" fontId="25" fillId="0" borderId="14" xfId="4" applyFont="1" applyBorder="1" applyAlignment="1" applyProtection="1">
      <alignment horizontal="left" vertical="center" wrapText="1"/>
      <protection hidden="1"/>
    </xf>
    <xf numFmtId="0" fontId="25" fillId="0" borderId="15" xfId="4" applyFont="1" applyBorder="1" applyAlignment="1" applyProtection="1">
      <alignment horizontal="left" vertical="center" wrapText="1"/>
      <protection hidden="1"/>
    </xf>
    <xf numFmtId="0" fontId="24" fillId="9" borderId="0" xfId="0" applyFont="1" applyFill="1" applyAlignment="1" applyProtection="1">
      <alignment vertical="center" wrapText="1"/>
      <protection hidden="1"/>
    </xf>
    <xf numFmtId="0" fontId="25" fillId="0" borderId="20" xfId="4" applyFont="1" applyBorder="1" applyAlignment="1" applyProtection="1">
      <alignment horizontal="distributed" vertical="center" wrapText="1" indent="2"/>
      <protection hidden="1"/>
    </xf>
    <xf numFmtId="0" fontId="25" fillId="0" borderId="21" xfId="4" applyFont="1" applyBorder="1" applyAlignment="1" applyProtection="1">
      <alignment horizontal="distributed" vertical="center" wrapText="1" indent="2"/>
      <protection hidden="1"/>
    </xf>
    <xf numFmtId="0" fontId="25" fillId="0" borderId="22" xfId="4" applyFont="1" applyBorder="1" applyAlignment="1" applyProtection="1">
      <alignment horizontal="distributed" vertical="center" wrapText="1" indent="2"/>
      <protection hidden="1"/>
    </xf>
    <xf numFmtId="0" fontId="57" fillId="9" borderId="76" xfId="0" applyFont="1" applyFill="1" applyBorder="1" applyAlignment="1" applyProtection="1">
      <alignment horizontal="left" vertical="center" wrapText="1"/>
      <protection hidden="1"/>
    </xf>
    <xf numFmtId="0" fontId="57" fillId="9" borderId="0" xfId="0" applyFont="1" applyFill="1" applyAlignment="1" applyProtection="1">
      <alignment horizontal="left" vertical="center" wrapText="1"/>
      <protection hidden="1"/>
    </xf>
    <xf numFmtId="0" fontId="25" fillId="0" borderId="20" xfId="4" applyFont="1" applyBorder="1" applyAlignment="1" applyProtection="1">
      <alignment horizontal="distributed" vertical="center" indent="2"/>
      <protection hidden="1"/>
    </xf>
    <xf numFmtId="0" fontId="25" fillId="0" borderId="21" xfId="4" applyFont="1" applyBorder="1" applyAlignment="1" applyProtection="1">
      <alignment horizontal="distributed" vertical="center" indent="2"/>
      <protection hidden="1"/>
    </xf>
    <xf numFmtId="0" fontId="25" fillId="0" borderId="22" xfId="4" applyFont="1" applyBorder="1" applyAlignment="1" applyProtection="1">
      <alignment horizontal="distributed" vertical="center" indent="2"/>
      <protection hidden="1"/>
    </xf>
    <xf numFmtId="0" fontId="25" fillId="3" borderId="24" xfId="4" applyFont="1" applyFill="1" applyBorder="1" applyAlignment="1" applyProtection="1">
      <alignment horizontal="center" vertical="center"/>
      <protection locked="0"/>
    </xf>
    <xf numFmtId="0" fontId="25" fillId="0" borderId="24" xfId="4" applyFont="1" applyBorder="1" applyAlignment="1" applyProtection="1">
      <alignment horizontal="center" vertical="center"/>
      <protection hidden="1"/>
    </xf>
    <xf numFmtId="178" fontId="25" fillId="3" borderId="24" xfId="4" applyNumberFormat="1" applyFont="1" applyFill="1" applyBorder="1" applyAlignment="1" applyProtection="1">
      <alignment horizontal="center" vertical="center" shrinkToFit="1"/>
      <protection locked="0"/>
    </xf>
    <xf numFmtId="183" fontId="31" fillId="6" borderId="20" xfId="1" applyNumberFormat="1" applyFont="1" applyFill="1" applyBorder="1" applyAlignment="1" applyProtection="1">
      <alignment horizontal="center" vertical="center"/>
      <protection locked="0"/>
    </xf>
    <xf numFmtId="183" fontId="31" fillId="6" borderId="21" xfId="1" applyNumberFormat="1" applyFont="1" applyFill="1" applyBorder="1" applyAlignment="1" applyProtection="1">
      <alignment horizontal="center" vertical="center"/>
      <protection locked="0"/>
    </xf>
    <xf numFmtId="183" fontId="31" fillId="6" borderId="22" xfId="1" applyNumberFormat="1" applyFont="1" applyFill="1" applyBorder="1" applyAlignment="1" applyProtection="1">
      <alignment horizontal="center" vertical="center"/>
      <protection locked="0"/>
    </xf>
    <xf numFmtId="0" fontId="25" fillId="0" borderId="24" xfId="4" applyFont="1" applyBorder="1" applyAlignment="1" applyProtection="1">
      <alignment horizontal="distributed" vertical="center"/>
      <protection hidden="1"/>
    </xf>
    <xf numFmtId="0" fontId="25" fillId="0" borderId="20" xfId="4" applyFont="1" applyBorder="1" applyAlignment="1" applyProtection="1">
      <alignment horizontal="distributed" vertical="center" shrinkToFit="1"/>
      <protection hidden="1"/>
    </xf>
    <xf numFmtId="0" fontId="25" fillId="0" borderId="21" xfId="4" applyFont="1" applyBorder="1" applyAlignment="1" applyProtection="1">
      <alignment horizontal="distributed" vertical="center" shrinkToFit="1"/>
      <protection hidden="1"/>
    </xf>
    <xf numFmtId="0" fontId="25" fillId="0" borderId="22" xfId="4" applyFont="1" applyBorder="1" applyAlignment="1" applyProtection="1">
      <alignment horizontal="distributed" vertical="center" shrinkToFit="1"/>
      <protection hidden="1"/>
    </xf>
    <xf numFmtId="178" fontId="25" fillId="3" borderId="20" xfId="4" applyNumberFormat="1" applyFont="1" applyFill="1" applyBorder="1" applyAlignment="1" applyProtection="1">
      <alignment horizontal="center" vertical="center" shrinkToFit="1"/>
      <protection locked="0"/>
    </xf>
    <xf numFmtId="178" fontId="25" fillId="3" borderId="21" xfId="4" applyNumberFormat="1" applyFont="1" applyFill="1" applyBorder="1" applyAlignment="1" applyProtection="1">
      <alignment horizontal="center" vertical="center" shrinkToFit="1"/>
      <protection locked="0"/>
    </xf>
    <xf numFmtId="178" fontId="25" fillId="3" borderId="22" xfId="4" applyNumberFormat="1" applyFont="1" applyFill="1" applyBorder="1" applyAlignment="1" applyProtection="1">
      <alignment horizontal="center" vertical="center" shrinkToFit="1"/>
      <protection locked="0"/>
    </xf>
    <xf numFmtId="0" fontId="25" fillId="0" borderId="20" xfId="4" applyFont="1" applyBorder="1" applyAlignment="1" applyProtection="1">
      <alignment horizontal="distributed" vertical="center"/>
      <protection hidden="1"/>
    </xf>
    <xf numFmtId="0" fontId="25" fillId="0" borderId="21" xfId="4" applyFont="1" applyBorder="1" applyAlignment="1" applyProtection="1">
      <alignment horizontal="distributed" vertical="center"/>
      <protection hidden="1"/>
    </xf>
    <xf numFmtId="0" fontId="25" fillId="0" borderId="22" xfId="4" applyFont="1" applyBorder="1" applyAlignment="1" applyProtection="1">
      <alignment horizontal="distributed" vertical="center"/>
      <protection hidden="1"/>
    </xf>
    <xf numFmtId="0" fontId="31" fillId="3" borderId="24" xfId="4" applyFont="1" applyFill="1" applyBorder="1" applyAlignment="1" applyProtection="1">
      <alignment horizontal="center" vertical="center" shrinkToFit="1"/>
      <protection locked="0"/>
    </xf>
    <xf numFmtId="188" fontId="25" fillId="3" borderId="24" xfId="5" applyNumberFormat="1" applyFont="1" applyFill="1" applyBorder="1" applyAlignment="1" applyProtection="1">
      <alignment horizontal="center" vertical="center" shrinkToFit="1"/>
      <protection locked="0"/>
    </xf>
    <xf numFmtId="188" fontId="25" fillId="0" borderId="58" xfId="6" applyNumberFormat="1" applyFont="1" applyFill="1" applyBorder="1" applyAlignment="1" applyProtection="1">
      <alignment vertical="center"/>
      <protection hidden="1"/>
    </xf>
    <xf numFmtId="188" fontId="25" fillId="0" borderId="59" xfId="6" applyNumberFormat="1" applyFont="1" applyFill="1" applyBorder="1" applyAlignment="1" applyProtection="1">
      <alignment vertical="center"/>
      <protection hidden="1"/>
    </xf>
    <xf numFmtId="188" fontId="25" fillId="0" borderId="60" xfId="6" applyNumberFormat="1" applyFont="1" applyFill="1" applyBorder="1" applyAlignment="1" applyProtection="1">
      <alignment vertical="center"/>
      <protection hidden="1"/>
    </xf>
    <xf numFmtId="0" fontId="25" fillId="0" borderId="24" xfId="4" applyFont="1" applyBorder="1" applyAlignment="1" applyProtection="1">
      <alignment horizontal="center" vertical="center" textRotation="255" wrapText="1"/>
      <protection hidden="1"/>
    </xf>
    <xf numFmtId="183" fontId="31" fillId="6" borderId="24" xfId="5" applyNumberFormat="1" applyFont="1" applyFill="1" applyBorder="1" applyAlignment="1" applyProtection="1">
      <alignment vertical="center" shrinkToFit="1"/>
      <protection locked="0"/>
    </xf>
    <xf numFmtId="183" fontId="31" fillId="0" borderId="20" xfId="6" applyNumberFormat="1" applyFont="1" applyFill="1" applyBorder="1" applyAlignment="1" applyProtection="1">
      <alignment vertical="center" shrinkToFit="1"/>
      <protection hidden="1"/>
    </xf>
    <xf numFmtId="183" fontId="31" fillId="0" borderId="21" xfId="6" applyNumberFormat="1" applyFont="1" applyFill="1" applyBorder="1" applyAlignment="1" applyProtection="1">
      <alignment vertical="center" shrinkToFit="1"/>
      <protection hidden="1"/>
    </xf>
    <xf numFmtId="183" fontId="31" fillId="0" borderId="22" xfId="6" applyNumberFormat="1" applyFont="1" applyFill="1" applyBorder="1" applyAlignment="1" applyProtection="1">
      <alignment vertical="center" shrinkToFit="1"/>
      <protection hidden="1"/>
    </xf>
    <xf numFmtId="0" fontId="25" fillId="0" borderId="20" xfId="4" applyFont="1" applyBorder="1" applyAlignment="1" applyProtection="1">
      <alignment horizontal="distributed" vertical="center" wrapText="1"/>
      <protection hidden="1"/>
    </xf>
    <xf numFmtId="0" fontId="25" fillId="0" borderId="21" xfId="4" applyFont="1" applyBorder="1" applyAlignment="1" applyProtection="1">
      <alignment horizontal="distributed" vertical="center" wrapText="1"/>
      <protection hidden="1"/>
    </xf>
    <xf numFmtId="0" fontId="25" fillId="0" borderId="22" xfId="4" applyFont="1" applyBorder="1" applyAlignment="1" applyProtection="1">
      <alignment horizontal="distributed" vertical="center" wrapText="1"/>
      <protection hidden="1"/>
    </xf>
    <xf numFmtId="191" fontId="31" fillId="6" borderId="24" xfId="5" applyNumberFormat="1" applyFont="1" applyFill="1" applyBorder="1" applyAlignment="1" applyProtection="1">
      <alignment vertical="center" shrinkToFit="1"/>
      <protection locked="0"/>
    </xf>
    <xf numFmtId="0" fontId="48" fillId="0" borderId="20" xfId="4" applyFont="1" applyBorder="1" applyAlignment="1" applyProtection="1">
      <alignment horizontal="distributed" vertical="center" wrapText="1"/>
      <protection hidden="1"/>
    </xf>
    <xf numFmtId="0" fontId="48" fillId="0" borderId="21" xfId="4" applyFont="1" applyBorder="1" applyAlignment="1" applyProtection="1">
      <alignment horizontal="distributed" vertical="center" wrapText="1"/>
      <protection hidden="1"/>
    </xf>
    <xf numFmtId="0" fontId="48" fillId="0" borderId="22" xfId="4" applyFont="1" applyBorder="1" applyAlignment="1" applyProtection="1">
      <alignment horizontal="distributed" vertical="center" wrapText="1"/>
      <protection hidden="1"/>
    </xf>
    <xf numFmtId="183" fontId="31" fillId="0" borderId="24" xfId="5" applyNumberFormat="1" applyFont="1" applyFill="1" applyBorder="1" applyAlignment="1" applyProtection="1">
      <alignment vertical="center" shrinkToFit="1"/>
      <protection hidden="1"/>
    </xf>
    <xf numFmtId="188" fontId="25" fillId="12" borderId="83" xfId="5" applyNumberFormat="1" applyFont="1" applyFill="1" applyBorder="1" applyAlignment="1" applyProtection="1">
      <alignment horizontal="center" vertical="center" shrinkToFit="1"/>
      <protection hidden="1"/>
    </xf>
    <xf numFmtId="188" fontId="25" fillId="12" borderId="84" xfId="5" applyNumberFormat="1" applyFont="1" applyFill="1" applyBorder="1" applyAlignment="1" applyProtection="1">
      <alignment horizontal="center" vertical="center" shrinkToFit="1"/>
      <protection hidden="1"/>
    </xf>
    <xf numFmtId="188" fontId="25" fillId="12" borderId="85" xfId="5" applyNumberFormat="1" applyFont="1" applyFill="1" applyBorder="1" applyAlignment="1" applyProtection="1">
      <alignment horizontal="center" vertical="center" shrinkToFit="1"/>
      <protection hidden="1"/>
    </xf>
    <xf numFmtId="10" fontId="31" fillId="0" borderId="24" xfId="5" applyNumberFormat="1" applyFont="1" applyFill="1" applyBorder="1" applyAlignment="1" applyProtection="1">
      <alignment vertical="center" shrinkToFit="1"/>
      <protection hidden="1"/>
    </xf>
    <xf numFmtId="183" fontId="31" fillId="0" borderId="24" xfId="5" quotePrefix="1" applyNumberFormat="1" applyFont="1" applyFill="1" applyBorder="1" applyAlignment="1" applyProtection="1">
      <alignment horizontal="center" vertical="center" shrinkToFit="1"/>
      <protection hidden="1"/>
    </xf>
    <xf numFmtId="183" fontId="31" fillId="0" borderId="24" xfId="5" applyNumberFormat="1" applyFont="1" applyFill="1" applyBorder="1" applyAlignment="1" applyProtection="1">
      <alignment horizontal="center" vertical="center" shrinkToFit="1"/>
      <protection hidden="1"/>
    </xf>
    <xf numFmtId="0" fontId="48" fillId="3" borderId="20" xfId="0" applyFont="1" applyFill="1" applyBorder="1" applyAlignment="1" applyProtection="1">
      <alignment horizontal="left" vertical="center" wrapText="1"/>
      <protection locked="0"/>
    </xf>
    <xf numFmtId="0" fontId="48" fillId="3" borderId="21" xfId="0" applyFont="1" applyFill="1" applyBorder="1" applyAlignment="1" applyProtection="1">
      <alignment horizontal="left" vertical="center" wrapText="1"/>
      <protection locked="0"/>
    </xf>
    <xf numFmtId="0" fontId="25" fillId="0" borderId="24" xfId="0" applyFont="1" applyBorder="1" applyAlignment="1" applyProtection="1">
      <alignment horizontal="left" vertical="center" wrapText="1"/>
      <protection hidden="1"/>
    </xf>
    <xf numFmtId="0" fontId="25" fillId="0" borderId="11" xfId="0" applyFont="1" applyBorder="1" applyAlignment="1" applyProtection="1">
      <alignment horizontal="distributed" vertical="center" wrapText="1"/>
      <protection hidden="1"/>
    </xf>
    <xf numFmtId="0" fontId="25" fillId="0" borderId="8" xfId="0" applyFont="1" applyBorder="1" applyAlignment="1" applyProtection="1">
      <alignment horizontal="distributed" vertical="center" wrapText="1"/>
      <protection hidden="1"/>
    </xf>
    <xf numFmtId="0" fontId="25" fillId="0" borderId="9" xfId="0" applyFont="1" applyBorder="1" applyAlignment="1" applyProtection="1">
      <alignment horizontal="distributed" vertical="center" wrapText="1"/>
      <protection hidden="1"/>
    </xf>
    <xf numFmtId="0" fontId="25" fillId="0" borderId="17" xfId="0" applyFont="1" applyBorder="1" applyAlignment="1" applyProtection="1">
      <alignment horizontal="distributed" vertical="center" wrapText="1"/>
      <protection hidden="1"/>
    </xf>
    <xf numFmtId="0" fontId="25" fillId="0" borderId="14" xfId="0" applyFont="1" applyBorder="1" applyAlignment="1" applyProtection="1">
      <alignment horizontal="distributed" vertical="center" wrapText="1"/>
      <protection hidden="1"/>
    </xf>
    <xf numFmtId="0" fontId="25" fillId="0" borderId="15" xfId="0" applyFont="1" applyBorder="1" applyAlignment="1" applyProtection="1">
      <alignment horizontal="distributed" vertical="center" wrapText="1"/>
      <protection hidden="1"/>
    </xf>
    <xf numFmtId="0" fontId="24" fillId="9" borderId="76" xfId="0" applyFont="1" applyFill="1" applyBorder="1" applyAlignment="1" applyProtection="1">
      <alignment vertical="center" wrapText="1"/>
      <protection hidden="1"/>
    </xf>
    <xf numFmtId="0" fontId="25" fillId="4" borderId="29" xfId="0" applyFont="1" applyFill="1" applyBorder="1" applyAlignment="1" applyProtection="1">
      <alignment horizontal="left" vertical="top" wrapText="1"/>
      <protection locked="0"/>
    </xf>
  </cellXfs>
  <cellStyles count="8">
    <cellStyle name="ハイパーリンク" xfId="3" builtinId="8"/>
    <cellStyle name="桁区切り" xfId="1" builtinId="6"/>
    <cellStyle name="桁区切り 2" xfId="5" xr:uid="{00000000-0005-0000-0000-000002000000}"/>
    <cellStyle name="桁区切り 4" xfId="6" xr:uid="{00000000-0005-0000-0000-000003000000}"/>
    <cellStyle name="通貨" xfId="7" builtinId="7"/>
    <cellStyle name="標準" xfId="0" builtinId="0"/>
    <cellStyle name="標準 2" xfId="4" xr:uid="{00000000-0005-0000-0000-000006000000}"/>
    <cellStyle name="標準 3" xfId="2" xr:uid="{00000000-0005-0000-0000-000007000000}"/>
  </cellStyles>
  <dxfs count="256">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499984740745262"/>
        </patternFill>
      </fill>
    </dxf>
    <dxf>
      <fill>
        <patternFill>
          <bgColor theme="0" tint="-0.34998626667073579"/>
        </patternFill>
      </fill>
    </dxf>
    <dxf>
      <font>
        <color theme="1"/>
      </font>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patternFill>
      </fill>
    </dxf>
    <dxf>
      <fill>
        <patternFill patternType="solid">
          <fgColor theme="0"/>
          <bgColor theme="0"/>
        </patternFill>
      </fill>
    </dxf>
    <dxf>
      <fill>
        <patternFill>
          <bgColor theme="0" tint="-0.499984740745262"/>
        </patternFill>
      </fill>
    </dxf>
    <dxf>
      <font>
        <color theme="0"/>
      </font>
      <fill>
        <patternFill patternType="solid">
          <fgColor theme="0"/>
          <bgColor theme="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patternFill>
      </fill>
    </dxf>
    <dxf>
      <fill>
        <patternFill patternType="solid">
          <fgColor theme="0"/>
          <bgColor theme="0"/>
        </patternFill>
      </fill>
    </dxf>
    <dxf>
      <fill>
        <patternFill>
          <bgColor theme="0" tint="-0.499984740745262"/>
        </patternFill>
      </fill>
    </dxf>
    <dxf>
      <font>
        <color theme="0"/>
      </font>
      <fill>
        <patternFill patternType="solid">
          <fgColor theme="0"/>
          <bgColor theme="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patternFill>
      </fill>
    </dxf>
    <dxf>
      <fill>
        <patternFill patternType="solid">
          <fgColor theme="0"/>
          <bgColor theme="0"/>
        </patternFill>
      </fill>
    </dxf>
    <dxf>
      <fill>
        <patternFill>
          <bgColor theme="0" tint="-0.499984740745262"/>
        </patternFill>
      </fill>
    </dxf>
    <dxf>
      <font>
        <color theme="0"/>
      </font>
      <fill>
        <patternFill patternType="solid">
          <fgColor theme="0"/>
          <bgColor theme="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patternFill>
      </fill>
    </dxf>
    <dxf>
      <fill>
        <patternFill patternType="solid">
          <fgColor theme="0"/>
          <bgColor theme="0"/>
        </patternFill>
      </fill>
    </dxf>
    <dxf>
      <fill>
        <patternFill>
          <bgColor theme="0" tint="-0.499984740745262"/>
        </patternFill>
      </fill>
    </dxf>
    <dxf>
      <font>
        <color theme="0"/>
      </font>
      <fill>
        <patternFill patternType="solid">
          <fgColor theme="0"/>
          <bgColor theme="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patternFill>
      </fill>
    </dxf>
    <dxf>
      <fill>
        <patternFill patternType="solid">
          <fgColor theme="0"/>
          <bgColor theme="0"/>
        </patternFill>
      </fill>
    </dxf>
    <dxf>
      <fill>
        <patternFill>
          <bgColor theme="0" tint="-0.499984740745262"/>
        </patternFill>
      </fill>
    </dxf>
    <dxf>
      <font>
        <color theme="0"/>
      </font>
      <fill>
        <patternFill patternType="solid">
          <fgColor theme="0"/>
          <bgColor theme="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patternFill>
      </fill>
    </dxf>
    <dxf>
      <fill>
        <patternFill patternType="solid">
          <fgColor theme="0"/>
          <bgColor theme="0"/>
        </patternFill>
      </fill>
    </dxf>
    <dxf>
      <fill>
        <patternFill>
          <bgColor theme="0" tint="-0.499984740745262"/>
        </patternFill>
      </fill>
    </dxf>
    <dxf>
      <font>
        <color theme="0"/>
      </font>
      <fill>
        <patternFill patternType="solid">
          <fgColor theme="0"/>
          <bgColor theme="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patternFill>
      </fill>
    </dxf>
    <dxf>
      <fill>
        <patternFill patternType="solid">
          <fgColor theme="0"/>
          <bgColor theme="0"/>
        </patternFill>
      </fill>
    </dxf>
    <dxf>
      <fill>
        <patternFill>
          <bgColor theme="0" tint="-0.499984740745262"/>
        </patternFill>
      </fill>
    </dxf>
    <dxf>
      <font>
        <color theme="0"/>
      </font>
      <fill>
        <patternFill patternType="solid">
          <fgColor theme="0"/>
          <bgColor theme="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patternFill>
      </fill>
    </dxf>
    <dxf>
      <fill>
        <patternFill patternType="solid">
          <fgColor theme="0"/>
          <bgColor theme="0"/>
        </patternFill>
      </fill>
    </dxf>
    <dxf>
      <fill>
        <patternFill>
          <bgColor theme="0" tint="-0.499984740745262"/>
        </patternFill>
      </fill>
    </dxf>
    <dxf>
      <font>
        <color theme="0"/>
      </font>
      <fill>
        <patternFill patternType="solid">
          <fgColor theme="0"/>
          <bgColor theme="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patternFill>
      </fill>
    </dxf>
    <dxf>
      <fill>
        <patternFill patternType="solid">
          <fgColor theme="0"/>
          <bgColor theme="0"/>
        </patternFill>
      </fill>
    </dxf>
    <dxf>
      <fill>
        <patternFill>
          <bgColor theme="0" tint="-0.499984740745262"/>
        </patternFill>
      </fill>
    </dxf>
    <dxf>
      <font>
        <color theme="0"/>
      </font>
      <fill>
        <patternFill patternType="solid">
          <fgColor theme="0"/>
          <bgColor theme="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patternFill>
      </fill>
    </dxf>
    <dxf>
      <fill>
        <patternFill patternType="solid">
          <fgColor theme="0"/>
          <bgColor theme="0"/>
        </patternFill>
      </fill>
    </dxf>
    <dxf>
      <fill>
        <patternFill>
          <bgColor theme="0" tint="-0.499984740745262"/>
        </patternFill>
      </fill>
    </dxf>
    <dxf>
      <font>
        <color theme="0"/>
      </font>
      <fill>
        <patternFill patternType="solid">
          <fgColor theme="0"/>
          <bgColor theme="0"/>
        </patternFill>
      </fill>
    </dxf>
    <dxf>
      <fill>
        <patternFill>
          <bgColor theme="0" tint="-0.34998626667073579"/>
        </patternFill>
      </fill>
    </dxf>
    <dxf>
      <fill>
        <patternFill>
          <bgColor theme="0" tint="-0.34998626667073579"/>
        </patternFill>
      </fill>
    </dxf>
    <dxf>
      <fill>
        <patternFill>
          <bgColor rgb="FFCCFFFF"/>
        </patternFill>
      </fill>
      <border>
        <left style="thin">
          <color auto="1"/>
        </left>
        <right style="thin">
          <color auto="1"/>
        </right>
        <top style="thin">
          <color auto="1"/>
        </top>
        <bottom style="thin">
          <color auto="1"/>
        </bottom>
      </border>
    </dxf>
    <dxf>
      <fill>
        <patternFill>
          <bgColor theme="0" tint="-0.499984740745262"/>
        </patternFill>
      </fill>
    </dxf>
    <dxf>
      <fill>
        <patternFill>
          <bgColor theme="0" tint="-0.499984740745262"/>
        </patternFill>
      </fill>
    </dxf>
    <dxf>
      <fill>
        <patternFill>
          <bgColor rgb="FFCCFFFF"/>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FF99"/>
      <color rgb="FFCCFFFF"/>
      <color rgb="FFE2F0D9"/>
      <color rgb="FFFFD966"/>
      <color rgb="FFA6A6A6"/>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drawings/drawing1.xml><?xml version="1.0" encoding="utf-8"?>
<xdr:wsDr xmlns:xdr="http://schemas.openxmlformats.org/drawingml/2006/spreadsheetDrawing" xmlns:a="http://schemas.openxmlformats.org/drawingml/2006/main">
  <xdr:twoCellAnchor>
    <xdr:from>
      <xdr:col>14</xdr:col>
      <xdr:colOff>180975</xdr:colOff>
      <xdr:row>1</xdr:row>
      <xdr:rowOff>28575</xdr:rowOff>
    </xdr:from>
    <xdr:to>
      <xdr:col>17</xdr:col>
      <xdr:colOff>419099</xdr:colOff>
      <xdr:row>3</xdr:row>
      <xdr:rowOff>66675</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7553325" y="266700"/>
          <a:ext cx="2295524" cy="390525"/>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mn-ea"/>
              <a:ea typeface="+mn-ea"/>
            </a:rPr>
            <a:t>今年度の計画を報告する様式です。</a:t>
          </a:r>
        </a:p>
      </xdr:txBody>
    </xdr:sp>
    <xdr:clientData/>
  </xdr:twoCellAnchor>
  <xdr:twoCellAnchor editAs="absolute">
    <xdr:from>
      <xdr:col>20</xdr:col>
      <xdr:colOff>382121</xdr:colOff>
      <xdr:row>0</xdr:row>
      <xdr:rowOff>75079</xdr:rowOff>
    </xdr:from>
    <xdr:to>
      <xdr:col>25</xdr:col>
      <xdr:colOff>369794</xdr:colOff>
      <xdr:row>7</xdr:row>
      <xdr:rowOff>179293</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11957797" y="75079"/>
          <a:ext cx="3405468" cy="1560979"/>
        </a:xfrm>
        <a:prstGeom prst="rect">
          <a:avLst/>
        </a:prstGeom>
        <a:solidFill>
          <a:srgbClr val="FFFF00"/>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mn-ea"/>
              <a:ea typeface="+mn-ea"/>
            </a:rPr>
            <a:t>入力のルール（全シート共通）</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　黄色のセル　</a:t>
          </a:r>
          <a:r>
            <a:rPr kumimoji="1" lang="en-US" altLang="ja-JP" sz="1100" b="1">
              <a:solidFill>
                <a:srgbClr val="FF0000"/>
              </a:solidFill>
              <a:latin typeface="+mn-ea"/>
              <a:ea typeface="+mn-ea"/>
            </a:rPr>
            <a:t>…</a:t>
          </a:r>
          <a:r>
            <a:rPr kumimoji="1" lang="ja-JP" altLang="en-US" sz="1100" b="1">
              <a:solidFill>
                <a:srgbClr val="FF0000"/>
              </a:solidFill>
              <a:latin typeface="+mn-ea"/>
              <a:ea typeface="+mn-ea"/>
            </a:rPr>
            <a:t>　文字・数値を</a:t>
          </a:r>
          <a:r>
            <a:rPr kumimoji="1" lang="ja-JP" altLang="ja-JP" sz="1100" b="1">
              <a:solidFill>
                <a:srgbClr val="FF0000"/>
              </a:solidFill>
              <a:effectLst/>
              <a:latin typeface="+mn-ea"/>
              <a:ea typeface="+mn-ea"/>
              <a:cs typeface="+mn-cs"/>
            </a:rPr>
            <a:t>任意</a:t>
          </a:r>
          <a:r>
            <a:rPr kumimoji="1" lang="ja-JP" altLang="en-US" sz="1100" b="1">
              <a:solidFill>
                <a:srgbClr val="FF0000"/>
              </a:solidFill>
              <a:effectLst/>
              <a:latin typeface="+mn-ea"/>
              <a:ea typeface="+mn-ea"/>
              <a:cs typeface="+mn-cs"/>
            </a:rPr>
            <a:t>に</a:t>
          </a:r>
          <a:r>
            <a:rPr kumimoji="1" lang="ja-JP" altLang="en-US" sz="1100" b="1">
              <a:solidFill>
                <a:srgbClr val="FF0000"/>
              </a:solidFill>
              <a:latin typeface="+mn-ea"/>
              <a:ea typeface="+mn-ea"/>
            </a:rPr>
            <a:t>入力可能</a:t>
          </a:r>
        </a:p>
        <a:p>
          <a:pPr algn="l"/>
          <a:r>
            <a:rPr kumimoji="1" lang="ja-JP" altLang="en-US" sz="1100" b="1" baseline="20000">
              <a:solidFill>
                <a:sysClr val="windowText" lastClr="000000"/>
              </a:solidFill>
              <a:latin typeface="+mn-ea"/>
              <a:ea typeface="+mn-ea"/>
            </a:rPr>
            <a:t>　　　　　　　　　　　</a:t>
          </a:r>
          <a:r>
            <a:rPr kumimoji="1" lang="en-US" altLang="ja-JP" sz="1100" b="1" baseline="20000">
              <a:solidFill>
                <a:sysClr val="windowText" lastClr="000000"/>
              </a:solidFill>
              <a:latin typeface="+mn-ea"/>
              <a:ea typeface="+mn-ea"/>
            </a:rPr>
            <a:t>(</a:t>
          </a:r>
          <a:r>
            <a:rPr kumimoji="1" lang="ja-JP" altLang="en-US" sz="1100" b="1" baseline="20000">
              <a:solidFill>
                <a:sysClr val="windowText" lastClr="000000"/>
              </a:solidFill>
              <a:latin typeface="+mn-ea"/>
              <a:ea typeface="+mn-ea"/>
            </a:rPr>
            <a:t>セルによって文字種、書式を制限しています</a:t>
          </a:r>
          <a:r>
            <a:rPr kumimoji="1" lang="en-US" altLang="ja-JP" sz="1100" b="1" baseline="20000">
              <a:solidFill>
                <a:sysClr val="windowText" lastClr="000000"/>
              </a:solidFill>
              <a:latin typeface="+mn-ea"/>
              <a:ea typeface="+mn-ea"/>
            </a:rPr>
            <a:t>)</a:t>
          </a:r>
        </a:p>
        <a:p>
          <a:pPr algn="l"/>
          <a:r>
            <a:rPr kumimoji="1" lang="ja-JP" altLang="en-US" sz="1100" b="1">
              <a:solidFill>
                <a:srgbClr val="FF0000"/>
              </a:solidFill>
              <a:latin typeface="+mn-ea"/>
              <a:ea typeface="+mn-ea"/>
            </a:rPr>
            <a:t>　青色のセル　</a:t>
          </a:r>
          <a:r>
            <a:rPr kumimoji="1" lang="en-US" altLang="ja-JP" sz="1100" b="1">
              <a:solidFill>
                <a:srgbClr val="FF0000"/>
              </a:solidFill>
              <a:latin typeface="+mn-ea"/>
              <a:ea typeface="+mn-ea"/>
            </a:rPr>
            <a:t>…</a:t>
          </a:r>
          <a:r>
            <a:rPr kumimoji="1" lang="ja-JP" altLang="en-US" sz="1100" b="1">
              <a:solidFill>
                <a:srgbClr val="FF0000"/>
              </a:solidFill>
              <a:latin typeface="+mn-ea"/>
              <a:ea typeface="+mn-ea"/>
            </a:rPr>
            <a:t>　プルダウンメニューから選択</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　白色のセル　</a:t>
          </a:r>
          <a:r>
            <a:rPr kumimoji="1" lang="en-US" altLang="ja-JP" sz="1100" b="1">
              <a:solidFill>
                <a:srgbClr val="FF0000"/>
              </a:solidFill>
              <a:latin typeface="+mn-ea"/>
              <a:ea typeface="+mn-ea"/>
            </a:rPr>
            <a:t>…</a:t>
          </a:r>
          <a:r>
            <a:rPr kumimoji="1" lang="ja-JP" altLang="en-US" sz="1100" b="1">
              <a:solidFill>
                <a:srgbClr val="FF0000"/>
              </a:solidFill>
              <a:latin typeface="+mn-ea"/>
              <a:ea typeface="+mn-ea"/>
            </a:rPr>
            <a:t>　入力不可（自動表示）</a:t>
          </a:r>
          <a:endParaRPr kumimoji="1" lang="en-US" altLang="ja-JP" sz="1100" b="1">
            <a:solidFill>
              <a:srgbClr val="FF0000"/>
            </a:solidFill>
            <a:latin typeface="+mn-ea"/>
            <a:ea typeface="+mn-ea"/>
          </a:endParaRPr>
        </a:p>
      </xdr:txBody>
    </xdr:sp>
    <xdr:clientData fPrintsWithSheet="0"/>
  </xdr:twoCellAnchor>
  <xdr:twoCellAnchor>
    <xdr:from>
      <xdr:col>14</xdr:col>
      <xdr:colOff>533400</xdr:colOff>
      <xdr:row>6</xdr:row>
      <xdr:rowOff>56029</xdr:rowOff>
    </xdr:from>
    <xdr:to>
      <xdr:col>19</xdr:col>
      <xdr:colOff>627529</xdr:colOff>
      <xdr:row>9</xdr:row>
      <xdr:rowOff>212912</xdr:rowOff>
    </xdr:to>
    <xdr:sp macro="" textlink="">
      <xdr:nvSpPr>
        <xdr:cNvPr id="8" name="吹き出し: 角を丸めた四角形 5">
          <a:extLst>
            <a:ext uri="{FF2B5EF4-FFF2-40B4-BE49-F238E27FC236}">
              <a16:creationId xmlns:a16="http://schemas.microsoft.com/office/drawing/2014/main" id="{00000000-0008-0000-0000-000008000000}"/>
            </a:ext>
          </a:extLst>
        </xdr:cNvPr>
        <xdr:cNvSpPr/>
      </xdr:nvSpPr>
      <xdr:spPr>
        <a:xfrm>
          <a:off x="7918076" y="1277470"/>
          <a:ext cx="3511924" cy="896471"/>
        </a:xfrm>
        <a:prstGeom prst="wedgeRoundRectCallout">
          <a:avLst>
            <a:gd name="adj1" fmla="val -66116"/>
            <a:gd name="adj2" fmla="val 30456"/>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計画書の提出を、代表者が他の者に委任している場合で、委任者</a:t>
          </a:r>
          <a:r>
            <a:rPr kumimoji="1" lang="en-US" altLang="ja-JP" sz="1100" b="1">
              <a:solidFill>
                <a:srgbClr val="FF0000"/>
              </a:solidFill>
              <a:latin typeface="+mn-ea"/>
              <a:ea typeface="+mn-ea"/>
            </a:rPr>
            <a:t>(</a:t>
          </a:r>
          <a:r>
            <a:rPr kumimoji="1" lang="ja-JP" altLang="en-US" sz="1100" b="1">
              <a:solidFill>
                <a:srgbClr val="FF0000"/>
              </a:solidFill>
              <a:latin typeface="+mn-ea"/>
              <a:ea typeface="+mn-ea"/>
            </a:rPr>
            <a:t>代表者</a:t>
          </a:r>
          <a:r>
            <a:rPr kumimoji="1" lang="en-US" altLang="ja-JP" sz="1100" b="1">
              <a:solidFill>
                <a:srgbClr val="FF0000"/>
              </a:solidFill>
              <a:latin typeface="+mn-ea"/>
              <a:ea typeface="+mn-ea"/>
            </a:rPr>
            <a:t>)</a:t>
          </a:r>
          <a:r>
            <a:rPr kumimoji="1" lang="ja-JP" altLang="en-US" sz="1100" b="1">
              <a:solidFill>
                <a:srgbClr val="FF0000"/>
              </a:solidFill>
              <a:latin typeface="+mn-ea"/>
              <a:ea typeface="+mn-ea"/>
            </a:rPr>
            <a:t>、受任者</a:t>
          </a:r>
          <a:r>
            <a:rPr kumimoji="1" lang="en-US" altLang="ja-JP" sz="1100" b="1">
              <a:solidFill>
                <a:srgbClr val="FF0000"/>
              </a:solidFill>
              <a:latin typeface="+mn-ea"/>
              <a:ea typeface="+mn-ea"/>
            </a:rPr>
            <a:t>(</a:t>
          </a:r>
          <a:r>
            <a:rPr kumimoji="1" lang="ja-JP" altLang="en-US" sz="1100" b="1">
              <a:solidFill>
                <a:srgbClr val="FF0000"/>
              </a:solidFill>
              <a:latin typeface="+mn-ea"/>
              <a:ea typeface="+mn-ea"/>
            </a:rPr>
            <a:t>工場長等</a:t>
          </a:r>
          <a:r>
            <a:rPr kumimoji="1" lang="en-US" altLang="ja-JP" sz="1100" b="1">
              <a:solidFill>
                <a:srgbClr val="FF0000"/>
              </a:solidFill>
              <a:latin typeface="+mn-ea"/>
              <a:ea typeface="+mn-ea"/>
            </a:rPr>
            <a:t>)</a:t>
          </a:r>
          <a:r>
            <a:rPr kumimoji="1" lang="ja-JP" altLang="en-US" sz="1100" b="1">
              <a:solidFill>
                <a:srgbClr val="FF0000"/>
              </a:solidFill>
              <a:latin typeface="+mn-ea"/>
              <a:ea typeface="+mn-ea"/>
            </a:rPr>
            <a:t>が変更になった場合は、委任状を再提出してください。</a:t>
          </a:r>
        </a:p>
        <a:p>
          <a:pPr algn="l"/>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37</xdr:col>
      <xdr:colOff>107673</xdr:colOff>
      <xdr:row>1</xdr:row>
      <xdr:rowOff>8281</xdr:rowOff>
    </xdr:from>
    <xdr:to>
      <xdr:col>44</xdr:col>
      <xdr:colOff>44824</xdr:colOff>
      <xdr:row>7</xdr:row>
      <xdr:rowOff>89646</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7079973" y="246406"/>
          <a:ext cx="3270901" cy="1386290"/>
        </a:xfrm>
        <a:prstGeom prst="rect">
          <a:avLst/>
        </a:prstGeom>
        <a:solidFill>
          <a:schemeClr val="accent6">
            <a:lumMod val="20000"/>
            <a:lumOff val="80000"/>
          </a:schemeClr>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solidFill>
                <a:srgbClr val="FF0000"/>
              </a:solidFill>
              <a:latin typeface="+mn-ea"/>
              <a:ea typeface="+mn-ea"/>
            </a:rPr>
            <a:t>事業「所」の様式です。</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・Ａ事業所　　　　　　または</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・Ｂテナント等事業所　用の様式です。</a:t>
          </a:r>
          <a:endParaRPr kumimoji="1" lang="en-US" altLang="ja-JP" sz="1100" b="1">
            <a:solidFill>
              <a:srgbClr val="FF0000"/>
            </a:solidFill>
            <a:latin typeface="+mn-ea"/>
            <a:ea typeface="+mn-ea"/>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ea"/>
              <a:ea typeface="+mn-ea"/>
              <a:cs typeface="+mn-cs"/>
            </a:rPr>
            <a:t>必要な事業所</a:t>
          </a:r>
          <a:r>
            <a:rPr kumimoji="1" lang="ja-JP" altLang="en-US" sz="1100" b="1">
              <a:solidFill>
                <a:srgbClr val="FF0000"/>
              </a:solidFill>
              <a:effectLst/>
              <a:latin typeface="+mn-ea"/>
              <a:ea typeface="+mn-ea"/>
              <a:cs typeface="+mn-cs"/>
            </a:rPr>
            <a:t>分</a:t>
          </a:r>
          <a:r>
            <a:rPr kumimoji="1" lang="ja-JP" altLang="ja-JP" sz="1100" b="1">
              <a:solidFill>
                <a:srgbClr val="FF0000"/>
              </a:solidFill>
              <a:effectLst/>
              <a:latin typeface="+mn-ea"/>
              <a:ea typeface="+mn-ea"/>
              <a:cs typeface="+mn-cs"/>
            </a:rPr>
            <a:t>を作成してください。</a:t>
          </a:r>
          <a:endParaRPr lang="ja-JP" altLang="ja-JP" sz="1100">
            <a:solidFill>
              <a:srgbClr val="FF0000"/>
            </a:solidFill>
            <a:effectLst/>
            <a:latin typeface="+mn-ea"/>
            <a:ea typeface="+mn-ea"/>
          </a:endParaRPr>
        </a:p>
        <a:p>
          <a:r>
            <a:rPr kumimoji="1" lang="ja-JP" altLang="en-US" sz="1100" b="1">
              <a:solidFill>
                <a:srgbClr val="FF0000"/>
              </a:solidFill>
              <a:latin typeface="+mn-ea"/>
              <a:ea typeface="+mn-ea"/>
            </a:rPr>
            <a:t>それぞれにつき、全</a:t>
          </a:r>
          <a:r>
            <a:rPr kumimoji="1" lang="en-US" altLang="ja-JP" sz="1100" b="1">
              <a:solidFill>
                <a:srgbClr val="FF0000"/>
              </a:solidFill>
              <a:latin typeface="+mn-ea"/>
              <a:ea typeface="+mn-ea"/>
            </a:rPr>
            <a:t>6</a:t>
          </a:r>
          <a:r>
            <a:rPr kumimoji="1" lang="ja-JP" altLang="en-US" sz="1100" b="1">
              <a:solidFill>
                <a:srgbClr val="FF0000"/>
              </a:solidFill>
              <a:latin typeface="+mn-ea"/>
              <a:ea typeface="+mn-ea"/>
            </a:rPr>
            <a:t>ページあります。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37</xdr:col>
      <xdr:colOff>107673</xdr:colOff>
      <xdr:row>1</xdr:row>
      <xdr:rowOff>8281</xdr:rowOff>
    </xdr:from>
    <xdr:to>
      <xdr:col>44</xdr:col>
      <xdr:colOff>44824</xdr:colOff>
      <xdr:row>7</xdr:row>
      <xdr:rowOff>89646</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7079973" y="246406"/>
          <a:ext cx="3270901" cy="1386290"/>
        </a:xfrm>
        <a:prstGeom prst="rect">
          <a:avLst/>
        </a:prstGeom>
        <a:solidFill>
          <a:schemeClr val="accent6">
            <a:lumMod val="20000"/>
            <a:lumOff val="80000"/>
          </a:schemeClr>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solidFill>
                <a:srgbClr val="FF0000"/>
              </a:solidFill>
              <a:latin typeface="+mn-ea"/>
              <a:ea typeface="+mn-ea"/>
            </a:rPr>
            <a:t>事業「所」の様式です。</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・Ａ事業所　　　　　　または</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・Ｂテナント等事業所　用の様式です。</a:t>
          </a:r>
          <a:endParaRPr kumimoji="1" lang="en-US" altLang="ja-JP" sz="1100" b="1">
            <a:solidFill>
              <a:srgbClr val="FF0000"/>
            </a:solidFill>
            <a:latin typeface="+mn-ea"/>
            <a:ea typeface="+mn-ea"/>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ea"/>
              <a:ea typeface="+mn-ea"/>
              <a:cs typeface="+mn-cs"/>
            </a:rPr>
            <a:t>必要な事業所</a:t>
          </a:r>
          <a:r>
            <a:rPr kumimoji="1" lang="ja-JP" altLang="en-US" sz="1100" b="1">
              <a:solidFill>
                <a:srgbClr val="FF0000"/>
              </a:solidFill>
              <a:effectLst/>
              <a:latin typeface="+mn-ea"/>
              <a:ea typeface="+mn-ea"/>
              <a:cs typeface="+mn-cs"/>
            </a:rPr>
            <a:t>分</a:t>
          </a:r>
          <a:r>
            <a:rPr kumimoji="1" lang="ja-JP" altLang="ja-JP" sz="1100" b="1">
              <a:solidFill>
                <a:srgbClr val="FF0000"/>
              </a:solidFill>
              <a:effectLst/>
              <a:latin typeface="+mn-ea"/>
              <a:ea typeface="+mn-ea"/>
              <a:cs typeface="+mn-cs"/>
            </a:rPr>
            <a:t>を作成してください。</a:t>
          </a:r>
          <a:endParaRPr lang="ja-JP" altLang="ja-JP" sz="1100">
            <a:solidFill>
              <a:srgbClr val="FF0000"/>
            </a:solidFill>
            <a:effectLst/>
            <a:latin typeface="+mn-ea"/>
            <a:ea typeface="+mn-ea"/>
          </a:endParaRPr>
        </a:p>
        <a:p>
          <a:r>
            <a:rPr kumimoji="1" lang="ja-JP" altLang="en-US" sz="1100" b="1">
              <a:solidFill>
                <a:srgbClr val="FF0000"/>
              </a:solidFill>
              <a:latin typeface="+mn-ea"/>
              <a:ea typeface="+mn-ea"/>
            </a:rPr>
            <a:t>それぞれにつき、全</a:t>
          </a:r>
          <a:r>
            <a:rPr kumimoji="1" lang="en-US" altLang="ja-JP" sz="1100" b="1">
              <a:solidFill>
                <a:srgbClr val="FF0000"/>
              </a:solidFill>
              <a:latin typeface="+mn-ea"/>
              <a:ea typeface="+mn-ea"/>
            </a:rPr>
            <a:t>6</a:t>
          </a:r>
          <a:r>
            <a:rPr kumimoji="1" lang="ja-JP" altLang="en-US" sz="1100" b="1">
              <a:solidFill>
                <a:srgbClr val="FF0000"/>
              </a:solidFill>
              <a:latin typeface="+mn-ea"/>
              <a:ea typeface="+mn-ea"/>
            </a:rPr>
            <a:t>ページあります。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107673</xdr:colOff>
      <xdr:row>1</xdr:row>
      <xdr:rowOff>8281</xdr:rowOff>
    </xdr:from>
    <xdr:to>
      <xdr:col>44</xdr:col>
      <xdr:colOff>44824</xdr:colOff>
      <xdr:row>7</xdr:row>
      <xdr:rowOff>89646</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7079973" y="246406"/>
          <a:ext cx="3270901" cy="1386290"/>
        </a:xfrm>
        <a:prstGeom prst="rect">
          <a:avLst/>
        </a:prstGeom>
        <a:solidFill>
          <a:schemeClr val="accent6">
            <a:lumMod val="20000"/>
            <a:lumOff val="80000"/>
          </a:schemeClr>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solidFill>
                <a:srgbClr val="FF0000"/>
              </a:solidFill>
              <a:latin typeface="+mn-ea"/>
              <a:ea typeface="+mn-ea"/>
            </a:rPr>
            <a:t>事業「所」の様式です。</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・Ａ事業所　　　　　　または</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・Ｂテナント等事業所　用の様式です。</a:t>
          </a:r>
          <a:endParaRPr kumimoji="1" lang="en-US" altLang="ja-JP" sz="1100" b="1">
            <a:solidFill>
              <a:srgbClr val="FF0000"/>
            </a:solidFill>
            <a:latin typeface="+mn-ea"/>
            <a:ea typeface="+mn-ea"/>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ea"/>
              <a:ea typeface="+mn-ea"/>
              <a:cs typeface="+mn-cs"/>
            </a:rPr>
            <a:t>必要な事業所</a:t>
          </a:r>
          <a:r>
            <a:rPr kumimoji="1" lang="ja-JP" altLang="en-US" sz="1100" b="1">
              <a:solidFill>
                <a:srgbClr val="FF0000"/>
              </a:solidFill>
              <a:effectLst/>
              <a:latin typeface="+mn-ea"/>
              <a:ea typeface="+mn-ea"/>
              <a:cs typeface="+mn-cs"/>
            </a:rPr>
            <a:t>分</a:t>
          </a:r>
          <a:r>
            <a:rPr kumimoji="1" lang="ja-JP" altLang="ja-JP" sz="1100" b="1">
              <a:solidFill>
                <a:srgbClr val="FF0000"/>
              </a:solidFill>
              <a:effectLst/>
              <a:latin typeface="+mn-ea"/>
              <a:ea typeface="+mn-ea"/>
              <a:cs typeface="+mn-cs"/>
            </a:rPr>
            <a:t>を作成してください。</a:t>
          </a:r>
          <a:endParaRPr lang="ja-JP" altLang="ja-JP" sz="1100">
            <a:solidFill>
              <a:srgbClr val="FF0000"/>
            </a:solidFill>
            <a:effectLst/>
            <a:latin typeface="+mn-ea"/>
            <a:ea typeface="+mn-ea"/>
          </a:endParaRPr>
        </a:p>
        <a:p>
          <a:r>
            <a:rPr kumimoji="1" lang="ja-JP" altLang="en-US" sz="1100" b="1">
              <a:solidFill>
                <a:srgbClr val="FF0000"/>
              </a:solidFill>
              <a:latin typeface="+mn-ea"/>
              <a:ea typeface="+mn-ea"/>
            </a:rPr>
            <a:t>それぞれにつき、全</a:t>
          </a:r>
          <a:r>
            <a:rPr kumimoji="1" lang="en-US" altLang="ja-JP" sz="1100" b="1">
              <a:solidFill>
                <a:srgbClr val="FF0000"/>
              </a:solidFill>
              <a:latin typeface="+mn-ea"/>
              <a:ea typeface="+mn-ea"/>
            </a:rPr>
            <a:t>6</a:t>
          </a:r>
          <a:r>
            <a:rPr kumimoji="1" lang="ja-JP" altLang="en-US" sz="1100" b="1">
              <a:solidFill>
                <a:srgbClr val="FF0000"/>
              </a:solidFill>
              <a:latin typeface="+mn-ea"/>
              <a:ea typeface="+mn-ea"/>
            </a:rPr>
            <a:t>ページあります。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37</xdr:col>
      <xdr:colOff>107673</xdr:colOff>
      <xdr:row>1</xdr:row>
      <xdr:rowOff>8281</xdr:rowOff>
    </xdr:from>
    <xdr:to>
      <xdr:col>44</xdr:col>
      <xdr:colOff>44824</xdr:colOff>
      <xdr:row>7</xdr:row>
      <xdr:rowOff>89646</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079973" y="246406"/>
          <a:ext cx="3270901" cy="1386290"/>
        </a:xfrm>
        <a:prstGeom prst="rect">
          <a:avLst/>
        </a:prstGeom>
        <a:solidFill>
          <a:schemeClr val="accent6">
            <a:lumMod val="20000"/>
            <a:lumOff val="80000"/>
          </a:schemeClr>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solidFill>
                <a:srgbClr val="FF0000"/>
              </a:solidFill>
              <a:latin typeface="+mn-ea"/>
              <a:ea typeface="+mn-ea"/>
            </a:rPr>
            <a:t>事業「所」の様式です。</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・Ａ事業所　　　　　　または</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・Ｂテナント等事業所　用の様式です。</a:t>
          </a:r>
          <a:endParaRPr kumimoji="1" lang="en-US" altLang="ja-JP" sz="1100" b="1">
            <a:solidFill>
              <a:srgbClr val="FF0000"/>
            </a:solidFill>
            <a:latin typeface="+mn-ea"/>
            <a:ea typeface="+mn-ea"/>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ea"/>
              <a:ea typeface="+mn-ea"/>
              <a:cs typeface="+mn-cs"/>
            </a:rPr>
            <a:t>必要な事業所</a:t>
          </a:r>
          <a:r>
            <a:rPr kumimoji="1" lang="ja-JP" altLang="en-US" sz="1100" b="1">
              <a:solidFill>
                <a:srgbClr val="FF0000"/>
              </a:solidFill>
              <a:effectLst/>
              <a:latin typeface="+mn-ea"/>
              <a:ea typeface="+mn-ea"/>
              <a:cs typeface="+mn-cs"/>
            </a:rPr>
            <a:t>分</a:t>
          </a:r>
          <a:r>
            <a:rPr kumimoji="1" lang="ja-JP" altLang="ja-JP" sz="1100" b="1">
              <a:solidFill>
                <a:srgbClr val="FF0000"/>
              </a:solidFill>
              <a:effectLst/>
              <a:latin typeface="+mn-ea"/>
              <a:ea typeface="+mn-ea"/>
              <a:cs typeface="+mn-cs"/>
            </a:rPr>
            <a:t>を作成してください。</a:t>
          </a:r>
          <a:endParaRPr lang="ja-JP" altLang="ja-JP" sz="1100">
            <a:solidFill>
              <a:srgbClr val="FF0000"/>
            </a:solidFill>
            <a:effectLst/>
            <a:latin typeface="+mn-ea"/>
            <a:ea typeface="+mn-ea"/>
          </a:endParaRPr>
        </a:p>
        <a:p>
          <a:r>
            <a:rPr kumimoji="1" lang="ja-JP" altLang="en-US" sz="1100" b="1">
              <a:solidFill>
                <a:srgbClr val="FF0000"/>
              </a:solidFill>
              <a:latin typeface="+mn-ea"/>
              <a:ea typeface="+mn-ea"/>
            </a:rPr>
            <a:t>それぞれにつき、全</a:t>
          </a:r>
          <a:r>
            <a:rPr kumimoji="1" lang="en-US" altLang="ja-JP" sz="1100" b="1">
              <a:solidFill>
                <a:srgbClr val="FF0000"/>
              </a:solidFill>
              <a:latin typeface="+mn-ea"/>
              <a:ea typeface="+mn-ea"/>
            </a:rPr>
            <a:t>6</a:t>
          </a:r>
          <a:r>
            <a:rPr kumimoji="1" lang="ja-JP" altLang="en-US" sz="1100" b="1">
              <a:solidFill>
                <a:srgbClr val="FF0000"/>
              </a:solidFill>
              <a:latin typeface="+mn-ea"/>
              <a:ea typeface="+mn-ea"/>
            </a:rPr>
            <a:t>ページあります。</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18433" name="Group Box 1" hidden="1">
              <a:extLst>
                <a:ext uri="{63B3BB69-23CF-44E3-9099-C40C66FF867C}">
                  <a14:compatExt spid="_x0000_s18433"/>
                </a:ext>
                <a:ext uri="{FF2B5EF4-FFF2-40B4-BE49-F238E27FC236}">
                  <a16:creationId xmlns:a16="http://schemas.microsoft.com/office/drawing/2014/main" id="{00000000-0008-0000-0D00-000001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0D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05825" name="Group Box 1" hidden="1">
              <a:extLst>
                <a:ext uri="{63B3BB69-23CF-44E3-9099-C40C66FF867C}">
                  <a14:compatExt spid="_x0000_s205825"/>
                </a:ext>
                <a:ext uri="{FF2B5EF4-FFF2-40B4-BE49-F238E27FC236}">
                  <a16:creationId xmlns:a16="http://schemas.microsoft.com/office/drawing/2014/main" id="{00000000-0008-0000-0E00-0000012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0E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06849" name="Group Box 1" hidden="1">
              <a:extLst>
                <a:ext uri="{63B3BB69-23CF-44E3-9099-C40C66FF867C}">
                  <a14:compatExt spid="_x0000_s206849"/>
                </a:ext>
                <a:ext uri="{FF2B5EF4-FFF2-40B4-BE49-F238E27FC236}">
                  <a16:creationId xmlns:a16="http://schemas.microsoft.com/office/drawing/2014/main" id="{00000000-0008-0000-0F00-0000012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0F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07873" name="Group Box 1" hidden="1">
              <a:extLst>
                <a:ext uri="{63B3BB69-23CF-44E3-9099-C40C66FF867C}">
                  <a14:compatExt spid="_x0000_s207873"/>
                </a:ext>
                <a:ext uri="{FF2B5EF4-FFF2-40B4-BE49-F238E27FC236}">
                  <a16:creationId xmlns:a16="http://schemas.microsoft.com/office/drawing/2014/main" id="{00000000-0008-0000-1000-0000012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10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08897" name="Group Box 1" hidden="1">
              <a:extLst>
                <a:ext uri="{63B3BB69-23CF-44E3-9099-C40C66FF867C}">
                  <a14:compatExt spid="_x0000_s208897"/>
                </a:ext>
                <a:ext uri="{FF2B5EF4-FFF2-40B4-BE49-F238E27FC236}">
                  <a16:creationId xmlns:a16="http://schemas.microsoft.com/office/drawing/2014/main" id="{00000000-0008-0000-1100-0000013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11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09921" name="Group Box 1" hidden="1">
              <a:extLst>
                <a:ext uri="{63B3BB69-23CF-44E3-9099-C40C66FF867C}">
                  <a14:compatExt spid="_x0000_s209921"/>
                </a:ext>
                <a:ext uri="{FF2B5EF4-FFF2-40B4-BE49-F238E27FC236}">
                  <a16:creationId xmlns:a16="http://schemas.microsoft.com/office/drawing/2014/main" id="{00000000-0008-0000-1200-0000013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12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8</xdr:col>
      <xdr:colOff>1076324</xdr:colOff>
      <xdr:row>21</xdr:row>
      <xdr:rowOff>219075</xdr:rowOff>
    </xdr:from>
    <xdr:to>
      <xdr:col>9</xdr:col>
      <xdr:colOff>7574</xdr:colOff>
      <xdr:row>21</xdr:row>
      <xdr:rowOff>579075</xdr:rowOff>
    </xdr:to>
    <xdr:sp macro="" textlink="">
      <xdr:nvSpPr>
        <xdr:cNvPr id="3" name="円/楕円 2">
          <a:extLst>
            <a:ext uri="{FF2B5EF4-FFF2-40B4-BE49-F238E27FC236}">
              <a16:creationId xmlns:a16="http://schemas.microsoft.com/office/drawing/2014/main" id="{00000000-0008-0000-0100-000003000000}"/>
            </a:ext>
          </a:extLst>
        </xdr:cNvPr>
        <xdr:cNvSpPr/>
      </xdr:nvSpPr>
      <xdr:spPr>
        <a:xfrm>
          <a:off x="6305549" y="6105525"/>
          <a:ext cx="360000" cy="360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11</xdr:col>
      <xdr:colOff>179294</xdr:colOff>
      <xdr:row>0</xdr:row>
      <xdr:rowOff>224119</xdr:rowOff>
    </xdr:from>
    <xdr:to>
      <xdr:col>17</xdr:col>
      <xdr:colOff>616323</xdr:colOff>
      <xdr:row>4</xdr:row>
      <xdr:rowOff>35299</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7732059" y="224119"/>
          <a:ext cx="4538382" cy="752474"/>
        </a:xfrm>
        <a:prstGeom prst="rect">
          <a:avLst/>
        </a:prstGeom>
        <a:solidFill>
          <a:schemeClr val="accent6">
            <a:lumMod val="20000"/>
            <a:lumOff val="80000"/>
          </a:schemeClr>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mn-ea"/>
              <a:ea typeface="+mn-ea"/>
            </a:rPr>
            <a:t>前年度の計画の実施状況を報告する様式です。</a:t>
          </a:r>
        </a:p>
        <a:p>
          <a:pPr algn="l"/>
          <a:r>
            <a:rPr kumimoji="1" lang="ja-JP" altLang="en-US" sz="1100" b="1">
              <a:solidFill>
                <a:srgbClr val="FF0000"/>
              </a:solidFill>
              <a:latin typeface="+mn-ea"/>
              <a:ea typeface="+mn-ea"/>
            </a:rPr>
            <a:t>すべて他シートから自動転記されますので入力の必要はありません。</a:t>
          </a:r>
          <a:endParaRPr kumimoji="1" lang="en-US" altLang="ja-JP" sz="1100" b="1">
            <a:solidFill>
              <a:srgbClr val="FF0000"/>
            </a:solidFill>
            <a:latin typeface="+mn-ea"/>
            <a:ea typeface="+mn-ea"/>
          </a:endParaRP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10945" name="Group Box 1" hidden="1">
              <a:extLst>
                <a:ext uri="{63B3BB69-23CF-44E3-9099-C40C66FF867C}">
                  <a14:compatExt spid="_x0000_s210945"/>
                </a:ext>
                <a:ext uri="{FF2B5EF4-FFF2-40B4-BE49-F238E27FC236}">
                  <a16:creationId xmlns:a16="http://schemas.microsoft.com/office/drawing/2014/main" id="{00000000-0008-0000-1300-00000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13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11969" name="Group Box 1" hidden="1">
              <a:extLst>
                <a:ext uri="{63B3BB69-23CF-44E3-9099-C40C66FF867C}">
                  <a14:compatExt spid="_x0000_s211969"/>
                </a:ext>
                <a:ext uri="{FF2B5EF4-FFF2-40B4-BE49-F238E27FC236}">
                  <a16:creationId xmlns:a16="http://schemas.microsoft.com/office/drawing/2014/main" id="{00000000-0008-0000-1400-00000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14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12993" name="Group Box 1" hidden="1">
              <a:extLst>
                <a:ext uri="{63B3BB69-23CF-44E3-9099-C40C66FF867C}">
                  <a14:compatExt spid="_x0000_s212993"/>
                </a:ext>
                <a:ext uri="{FF2B5EF4-FFF2-40B4-BE49-F238E27FC236}">
                  <a16:creationId xmlns:a16="http://schemas.microsoft.com/office/drawing/2014/main" id="{00000000-0008-0000-1500-00000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15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14017" name="Group Box 1" hidden="1">
              <a:extLst>
                <a:ext uri="{63B3BB69-23CF-44E3-9099-C40C66FF867C}">
                  <a14:compatExt spid="_x0000_s214017"/>
                </a:ext>
                <a:ext uri="{FF2B5EF4-FFF2-40B4-BE49-F238E27FC236}">
                  <a16:creationId xmlns:a16="http://schemas.microsoft.com/office/drawing/2014/main" id="{00000000-0008-0000-1600-0000014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16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15041" name="Group Box 1" hidden="1">
              <a:extLst>
                <a:ext uri="{63B3BB69-23CF-44E3-9099-C40C66FF867C}">
                  <a14:compatExt spid="_x0000_s215041"/>
                </a:ext>
                <a:ext uri="{FF2B5EF4-FFF2-40B4-BE49-F238E27FC236}">
                  <a16:creationId xmlns:a16="http://schemas.microsoft.com/office/drawing/2014/main" id="{00000000-0008-0000-1700-0000014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17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16065" name="Group Box 1" hidden="1">
              <a:extLst>
                <a:ext uri="{63B3BB69-23CF-44E3-9099-C40C66FF867C}">
                  <a14:compatExt spid="_x0000_s216065"/>
                </a:ext>
                <a:ext uri="{FF2B5EF4-FFF2-40B4-BE49-F238E27FC236}">
                  <a16:creationId xmlns:a16="http://schemas.microsoft.com/office/drawing/2014/main" id="{00000000-0008-0000-1800-0000014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18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17089" name="Group Box 1" hidden="1">
              <a:extLst>
                <a:ext uri="{63B3BB69-23CF-44E3-9099-C40C66FF867C}">
                  <a14:compatExt spid="_x0000_s217089"/>
                </a:ext>
                <a:ext uri="{FF2B5EF4-FFF2-40B4-BE49-F238E27FC236}">
                  <a16:creationId xmlns:a16="http://schemas.microsoft.com/office/drawing/2014/main" id="{00000000-0008-0000-1900-0000015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19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18113" name="Group Box 1" hidden="1">
              <a:extLst>
                <a:ext uri="{63B3BB69-23CF-44E3-9099-C40C66FF867C}">
                  <a14:compatExt spid="_x0000_s218113"/>
                </a:ext>
                <a:ext uri="{FF2B5EF4-FFF2-40B4-BE49-F238E27FC236}">
                  <a16:creationId xmlns:a16="http://schemas.microsoft.com/office/drawing/2014/main" id="{00000000-0008-0000-1A00-0000015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1A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19137" name="Group Box 1" hidden="1">
              <a:extLst>
                <a:ext uri="{63B3BB69-23CF-44E3-9099-C40C66FF867C}">
                  <a14:compatExt spid="_x0000_s219137"/>
                </a:ext>
                <a:ext uri="{FF2B5EF4-FFF2-40B4-BE49-F238E27FC236}">
                  <a16:creationId xmlns:a16="http://schemas.microsoft.com/office/drawing/2014/main" id="{00000000-0008-0000-1B00-0000015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1B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20161" name="Group Box 1" hidden="1">
              <a:extLst>
                <a:ext uri="{63B3BB69-23CF-44E3-9099-C40C66FF867C}">
                  <a14:compatExt spid="_x0000_s220161"/>
                </a:ext>
                <a:ext uri="{FF2B5EF4-FFF2-40B4-BE49-F238E27FC236}">
                  <a16:creationId xmlns:a16="http://schemas.microsoft.com/office/drawing/2014/main" id="{00000000-0008-0000-1C00-0000015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1C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55</xdr:col>
      <xdr:colOff>133350</xdr:colOff>
      <xdr:row>9</xdr:row>
      <xdr:rowOff>76200</xdr:rowOff>
    </xdr:from>
    <xdr:to>
      <xdr:col>84</xdr:col>
      <xdr:colOff>8659</xdr:colOff>
      <xdr:row>11</xdr:row>
      <xdr:rowOff>499629</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0687050" y="2943225"/>
          <a:ext cx="5399809" cy="880629"/>
        </a:xfrm>
        <a:prstGeom prst="rect">
          <a:avLst/>
        </a:prstGeom>
        <a:solidFill>
          <a:schemeClr val="accent6">
            <a:lumMod val="20000"/>
            <a:lumOff val="80000"/>
          </a:schemeClr>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solidFill>
                <a:srgbClr val="FF0000"/>
              </a:solidFill>
              <a:latin typeface="游ゴシック" panose="020B0400000000000000" pitchFamily="50" charset="-128"/>
              <a:ea typeface="游ゴシック" panose="020B0400000000000000" pitchFamily="50" charset="-128"/>
            </a:rPr>
            <a:t>事業「者」の様式です。</a:t>
          </a:r>
        </a:p>
        <a:p>
          <a:r>
            <a:rPr kumimoji="1" lang="ja-JP" altLang="en-US" sz="1100" b="1">
              <a:solidFill>
                <a:srgbClr val="FF0000"/>
              </a:solidFill>
              <a:latin typeface="游ゴシック" panose="020B0400000000000000" pitchFamily="50" charset="-128"/>
              <a:ea typeface="游ゴシック" panose="020B0400000000000000" pitchFamily="50" charset="-128"/>
            </a:rPr>
            <a:t>事業者全体の状況を記入してください。</a:t>
          </a:r>
        </a:p>
        <a:p>
          <a:r>
            <a:rPr kumimoji="1" lang="ja-JP" altLang="en-US" sz="1100" b="1">
              <a:solidFill>
                <a:srgbClr val="FF0000"/>
              </a:solidFill>
              <a:latin typeface="游ゴシック" panose="020B0400000000000000" pitchFamily="50" charset="-128"/>
              <a:ea typeface="游ゴシック" panose="020B0400000000000000" pitchFamily="50" charset="-128"/>
            </a:rPr>
            <a:t>前年度の実績は事業所シートから自動転記されます。</a:t>
          </a:r>
          <a:endParaRPr kumimoji="1" lang="en-US" altLang="ja-JP" sz="1100" b="1">
            <a:solidFill>
              <a:srgbClr val="FF0000"/>
            </a:solidFill>
            <a:latin typeface="游ゴシック" panose="020B0400000000000000" pitchFamily="50" charset="-128"/>
            <a:ea typeface="游ゴシック" panose="020B0400000000000000"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21185" name="Group Box 1" hidden="1">
              <a:extLst>
                <a:ext uri="{63B3BB69-23CF-44E3-9099-C40C66FF867C}">
                  <a14:compatExt spid="_x0000_s221185"/>
                </a:ext>
                <a:ext uri="{FF2B5EF4-FFF2-40B4-BE49-F238E27FC236}">
                  <a16:creationId xmlns:a16="http://schemas.microsoft.com/office/drawing/2014/main" id="{00000000-0008-0000-1D00-0000016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1D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22209" name="Group Box 1" hidden="1">
              <a:extLst>
                <a:ext uri="{63B3BB69-23CF-44E3-9099-C40C66FF867C}">
                  <a14:compatExt spid="_x0000_s222209"/>
                </a:ext>
                <a:ext uri="{FF2B5EF4-FFF2-40B4-BE49-F238E27FC236}">
                  <a16:creationId xmlns:a16="http://schemas.microsoft.com/office/drawing/2014/main" id="{00000000-0008-0000-1E00-0000016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1E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23233" name="Group Box 1" hidden="1">
              <a:extLst>
                <a:ext uri="{63B3BB69-23CF-44E3-9099-C40C66FF867C}">
                  <a14:compatExt spid="_x0000_s223233"/>
                </a:ext>
                <a:ext uri="{FF2B5EF4-FFF2-40B4-BE49-F238E27FC236}">
                  <a16:creationId xmlns:a16="http://schemas.microsoft.com/office/drawing/2014/main" id="{00000000-0008-0000-1F00-000001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1F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68</xdr:row>
          <xdr:rowOff>0</xdr:rowOff>
        </xdr:from>
        <xdr:to>
          <xdr:col>10</xdr:col>
          <xdr:colOff>9525</xdr:colOff>
          <xdr:row>75</xdr:row>
          <xdr:rowOff>114300</xdr:rowOff>
        </xdr:to>
        <xdr:sp macro="" textlink="">
          <xdr:nvSpPr>
            <xdr:cNvPr id="224257" name="Group Box 1" hidden="1">
              <a:extLst>
                <a:ext uri="{63B3BB69-23CF-44E3-9099-C40C66FF867C}">
                  <a14:compatExt spid="_x0000_s224257"/>
                </a:ext>
                <a:ext uri="{FF2B5EF4-FFF2-40B4-BE49-F238E27FC236}">
                  <a16:creationId xmlns:a16="http://schemas.microsoft.com/office/drawing/2014/main" id="{00000000-0008-0000-2000-0000016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67</a:t>
              </a:r>
            </a:p>
          </xdr:txBody>
        </xdr:sp>
        <xdr:clientData/>
      </xdr:twoCellAnchor>
    </mc:Choice>
    <mc:Fallback/>
  </mc:AlternateContent>
  <xdr:twoCellAnchor>
    <xdr:from>
      <xdr:col>38</xdr:col>
      <xdr:colOff>24847</xdr:colOff>
      <xdr:row>1</xdr:row>
      <xdr:rowOff>0</xdr:rowOff>
    </xdr:from>
    <xdr:to>
      <xdr:col>41</xdr:col>
      <xdr:colOff>528844</xdr:colOff>
      <xdr:row>5</xdr:row>
      <xdr:rowOff>253034</xdr:rowOff>
    </xdr:to>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7187647" y="238125"/>
          <a:ext cx="2475672" cy="1053134"/>
        </a:xfrm>
        <a:prstGeom prst="rect">
          <a:avLst/>
        </a:prstGeom>
        <a:solidFill>
          <a:srgbClr val="E2F0D9"/>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事業「所」の様式です。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・Ｂ事業所　　　または</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・Ｃ事業所　　　用の様式です。</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必要な事業所</a:t>
          </a:r>
          <a:r>
            <a:rPr kumimoji="1" lang="ja-JP" altLang="en-US" sz="1100" b="1">
              <a:solidFill>
                <a:srgbClr val="FF0000"/>
              </a:solidFill>
              <a:effectLst/>
              <a:latin typeface="ＭＳ Ｐゴシック" panose="020B0600070205080204" pitchFamily="50" charset="-128"/>
              <a:ea typeface="ＭＳ Ｐゴシック" panose="020B0600070205080204" pitchFamily="50" charset="-128"/>
              <a:cs typeface="+mn-cs"/>
            </a:rPr>
            <a:t>分</a:t>
          </a:r>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を作成してください。</a:t>
          </a:r>
          <a:endParaRPr lang="ja-JP" altLang="ja-JP" sz="1100">
            <a:solidFill>
              <a:srgbClr val="FF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それぞれにつき、全６ページあります。</a:t>
          </a:r>
        </a:p>
      </xdr:txBody>
    </xdr:sp>
    <xdr:clientData/>
  </xdr:twoCellAnchor>
  <xdr:twoCellAnchor>
    <xdr:from>
      <xdr:col>42</xdr:col>
      <xdr:colOff>44824</xdr:colOff>
      <xdr:row>66</xdr:row>
      <xdr:rowOff>78441</xdr:rowOff>
    </xdr:from>
    <xdr:to>
      <xdr:col>57</xdr:col>
      <xdr:colOff>91328</xdr:colOff>
      <xdr:row>74</xdr:row>
      <xdr:rowOff>92448</xdr:rowOff>
    </xdr:to>
    <xdr:sp macro="" textlink="">
      <xdr:nvSpPr>
        <xdr:cNvPr id="4" name="吹き出し: 角を丸めた四角形 3">
          <a:extLst>
            <a:ext uri="{FF2B5EF4-FFF2-40B4-BE49-F238E27FC236}">
              <a16:creationId xmlns:a16="http://schemas.microsoft.com/office/drawing/2014/main" id="{00000000-0008-0000-2000-000004000000}"/>
            </a:ext>
          </a:extLst>
        </xdr:cNvPr>
        <xdr:cNvSpPr/>
      </xdr:nvSpPr>
      <xdr:spPr>
        <a:xfrm>
          <a:off x="9836524" y="19566591"/>
          <a:ext cx="5132854" cy="2004732"/>
        </a:xfrm>
        <a:prstGeom prst="wedgeRoundRectCallout">
          <a:avLst>
            <a:gd name="adj1" fmla="val -104204"/>
            <a:gd name="adj2" fmla="val 49100"/>
            <a:gd name="adj3" fmla="val 16667"/>
          </a:avLst>
        </a:prstGeom>
        <a:solidFill>
          <a:srgbClr val="E2F0D9"/>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FF0000"/>
              </a:solidFill>
              <a:latin typeface="ＭＳ Ｐゴシック" panose="020B0600070205080204" pitchFamily="50" charset="-128"/>
              <a:ea typeface="ＭＳ Ｐゴシック" panose="020B0600070205080204" pitchFamily="50" charset="-128"/>
            </a:rPr>
            <a:t>76,84,92,100,106</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行目（面積増減、用途変更、設備増減）</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ja-JP" sz="1100" b="1">
              <a:solidFill>
                <a:srgbClr val="FF0000"/>
              </a:solidFill>
              <a:effectLst/>
              <a:latin typeface="ＭＳ Ｐゴシック" panose="020B0600070205080204" pitchFamily="50" charset="-128"/>
              <a:ea typeface="ＭＳ Ｐゴシック" panose="020B0600070205080204" pitchFamily="50" charset="-128"/>
              <a:cs typeface="+mn-cs"/>
            </a:rPr>
            <a:t>当該年度の変更の有無を入力してください。</a:t>
          </a:r>
          <a:endParaRPr kumimoji="1" lang="en-US" altLang="ja-JP" sz="1100" b="1">
            <a:solidFill>
              <a:srgbClr val="FF0000"/>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なお、一定規模以上の変更（基準排出量の６％に該当する床面積 の増減</a:t>
          </a:r>
          <a:br>
            <a:rPr kumimoji="1" lang="ja-JP" altLang="en-US" sz="1100" b="1">
              <a:solidFill>
                <a:srgbClr val="FF0000"/>
              </a:solidFill>
              <a:latin typeface="ＭＳ Ｐゴシック" panose="020B0600070205080204" pitchFamily="50" charset="-128"/>
              <a:ea typeface="ＭＳ Ｐゴシック" panose="020B0600070205080204" pitchFamily="50" charset="-128"/>
            </a:rPr>
          </a:br>
          <a:r>
            <a:rPr kumimoji="1" lang="ja-JP" altLang="en-US" sz="1100" b="1">
              <a:solidFill>
                <a:srgbClr val="FF0000"/>
              </a:solidFill>
              <a:latin typeface="ＭＳ Ｐゴシック" panose="020B0600070205080204" pitchFamily="50" charset="-128"/>
              <a:ea typeface="ＭＳ Ｐゴシック" panose="020B0600070205080204" pitchFamily="50" charset="-128"/>
            </a:rPr>
            <a:t>建物の</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用途変更、生産設備の増減）があった場合は、基準排出量の変更が必要となります。</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例</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床面積の増減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a:t>
          </a:r>
          <a:r>
            <a:rPr kumimoji="1" lang="en-US" altLang="ja-JP" sz="1100" b="1"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baseline="0">
              <a:solidFill>
                <a:srgbClr val="FF0000"/>
              </a:solidFill>
              <a:latin typeface="ＭＳ Ｐゴシック" panose="020B0600070205080204" pitchFamily="50" charset="-128"/>
              <a:ea typeface="ＭＳ Ｐゴシック" panose="020B0600070205080204" pitchFamily="50" charset="-128"/>
            </a:rPr>
            <a:t>建物の増築・・解体による床面積の増減</a:t>
          </a:r>
          <a:endParaRPr kumimoji="1" lang="ja-JP" altLang="en-US" sz="11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建物の用途変更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店舗から駐車場へ、倉庫から工場へ 等の用途変更</a:t>
          </a:r>
        </a:p>
        <a:p>
          <a:pPr algn="l"/>
          <a:r>
            <a:rPr kumimoji="1" lang="ja-JP" altLang="en-US" sz="1100" b="1">
              <a:solidFill>
                <a:srgbClr val="FF0000"/>
              </a:solidFill>
              <a:latin typeface="ＭＳ Ｐゴシック" panose="020B0600070205080204" pitchFamily="50" charset="-128"/>
              <a:ea typeface="ＭＳ Ｐゴシック" panose="020B0600070205080204" pitchFamily="50" charset="-128"/>
            </a:rPr>
            <a:t>            設備の増減          </a:t>
          </a:r>
          <a:r>
            <a:rPr kumimoji="1" lang="en-US" altLang="ja-JP"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生産ラインやユーティリティの新設・撤去</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0</xdr:col>
      <xdr:colOff>371475</xdr:colOff>
      <xdr:row>10</xdr:row>
      <xdr:rowOff>161926</xdr:rowOff>
    </xdr:from>
    <xdr:to>
      <xdr:col>4</xdr:col>
      <xdr:colOff>361950</xdr:colOff>
      <xdr:row>14</xdr:row>
      <xdr:rowOff>66676</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371475" y="1943101"/>
          <a:ext cx="2733675" cy="590550"/>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AQ</a:t>
          </a:r>
          <a:r>
            <a:rPr kumimoji="1" lang="ja-JP" altLang="en-US" sz="1100" b="1"/>
            <a:t>列あたりまで続いています。→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107673</xdr:colOff>
      <xdr:row>1</xdr:row>
      <xdr:rowOff>8281</xdr:rowOff>
    </xdr:from>
    <xdr:to>
      <xdr:col>44</xdr:col>
      <xdr:colOff>44824</xdr:colOff>
      <xdr:row>7</xdr:row>
      <xdr:rowOff>89646</xdr:rowOff>
    </xdr:to>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077732" y="243605"/>
          <a:ext cx="3310121" cy="1381247"/>
        </a:xfrm>
        <a:prstGeom prst="rect">
          <a:avLst/>
        </a:prstGeom>
        <a:solidFill>
          <a:schemeClr val="accent6">
            <a:lumMod val="20000"/>
            <a:lumOff val="80000"/>
          </a:schemeClr>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solidFill>
                <a:srgbClr val="FF0000"/>
              </a:solidFill>
              <a:latin typeface="+mn-ea"/>
              <a:ea typeface="+mn-ea"/>
            </a:rPr>
            <a:t>事業「所」の様式です。</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・Ａ事業所　　　　　　または</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・Ｂテナント等事業所　用の様式です。</a:t>
          </a:r>
          <a:endParaRPr kumimoji="1" lang="en-US" altLang="ja-JP" sz="1100" b="1">
            <a:solidFill>
              <a:srgbClr val="FF0000"/>
            </a:solidFill>
            <a:latin typeface="+mn-ea"/>
            <a:ea typeface="+mn-ea"/>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ea"/>
              <a:ea typeface="+mn-ea"/>
              <a:cs typeface="+mn-cs"/>
            </a:rPr>
            <a:t>必要な事業所</a:t>
          </a:r>
          <a:r>
            <a:rPr kumimoji="1" lang="ja-JP" altLang="en-US" sz="1100" b="1">
              <a:solidFill>
                <a:srgbClr val="FF0000"/>
              </a:solidFill>
              <a:effectLst/>
              <a:latin typeface="+mn-ea"/>
              <a:ea typeface="+mn-ea"/>
              <a:cs typeface="+mn-cs"/>
            </a:rPr>
            <a:t>分</a:t>
          </a:r>
          <a:r>
            <a:rPr kumimoji="1" lang="ja-JP" altLang="ja-JP" sz="1100" b="1">
              <a:solidFill>
                <a:srgbClr val="FF0000"/>
              </a:solidFill>
              <a:effectLst/>
              <a:latin typeface="+mn-ea"/>
              <a:ea typeface="+mn-ea"/>
              <a:cs typeface="+mn-cs"/>
            </a:rPr>
            <a:t>を作成してください。</a:t>
          </a:r>
          <a:endParaRPr lang="ja-JP" altLang="ja-JP" sz="1100">
            <a:solidFill>
              <a:srgbClr val="FF0000"/>
            </a:solidFill>
            <a:effectLst/>
            <a:latin typeface="+mn-ea"/>
            <a:ea typeface="+mn-ea"/>
          </a:endParaRPr>
        </a:p>
        <a:p>
          <a:r>
            <a:rPr kumimoji="1" lang="ja-JP" altLang="en-US" sz="1100" b="1">
              <a:solidFill>
                <a:srgbClr val="FF0000"/>
              </a:solidFill>
              <a:latin typeface="+mn-ea"/>
              <a:ea typeface="+mn-ea"/>
            </a:rPr>
            <a:t>それぞれにつき、全</a:t>
          </a:r>
          <a:r>
            <a:rPr kumimoji="1" lang="en-US" altLang="ja-JP" sz="1100" b="1">
              <a:solidFill>
                <a:srgbClr val="FF0000"/>
              </a:solidFill>
              <a:latin typeface="+mn-ea"/>
              <a:ea typeface="+mn-ea"/>
            </a:rPr>
            <a:t>6</a:t>
          </a:r>
          <a:r>
            <a:rPr kumimoji="1" lang="ja-JP" altLang="en-US" sz="1100" b="1">
              <a:solidFill>
                <a:srgbClr val="FF0000"/>
              </a:solidFill>
              <a:latin typeface="+mn-ea"/>
              <a:ea typeface="+mn-ea"/>
            </a:rPr>
            <a:t>ページあります。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107673</xdr:colOff>
      <xdr:row>1</xdr:row>
      <xdr:rowOff>8281</xdr:rowOff>
    </xdr:from>
    <xdr:to>
      <xdr:col>44</xdr:col>
      <xdr:colOff>44824</xdr:colOff>
      <xdr:row>7</xdr:row>
      <xdr:rowOff>89646</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079973" y="246406"/>
          <a:ext cx="3270901" cy="1386290"/>
        </a:xfrm>
        <a:prstGeom prst="rect">
          <a:avLst/>
        </a:prstGeom>
        <a:solidFill>
          <a:schemeClr val="accent6">
            <a:lumMod val="20000"/>
            <a:lumOff val="80000"/>
          </a:schemeClr>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solidFill>
                <a:srgbClr val="FF0000"/>
              </a:solidFill>
              <a:latin typeface="+mn-ea"/>
              <a:ea typeface="+mn-ea"/>
            </a:rPr>
            <a:t>事業「所」の様式です。</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・Ａ事業所　　　　　　または</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・Ｂテナント等事業所　用の様式です。</a:t>
          </a:r>
          <a:endParaRPr kumimoji="1" lang="en-US" altLang="ja-JP" sz="1100" b="1">
            <a:solidFill>
              <a:srgbClr val="FF0000"/>
            </a:solidFill>
            <a:latin typeface="+mn-ea"/>
            <a:ea typeface="+mn-ea"/>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ea"/>
              <a:ea typeface="+mn-ea"/>
              <a:cs typeface="+mn-cs"/>
            </a:rPr>
            <a:t>必要な事業所</a:t>
          </a:r>
          <a:r>
            <a:rPr kumimoji="1" lang="ja-JP" altLang="en-US" sz="1100" b="1">
              <a:solidFill>
                <a:srgbClr val="FF0000"/>
              </a:solidFill>
              <a:effectLst/>
              <a:latin typeface="+mn-ea"/>
              <a:ea typeface="+mn-ea"/>
              <a:cs typeface="+mn-cs"/>
            </a:rPr>
            <a:t>分</a:t>
          </a:r>
          <a:r>
            <a:rPr kumimoji="1" lang="ja-JP" altLang="ja-JP" sz="1100" b="1">
              <a:solidFill>
                <a:srgbClr val="FF0000"/>
              </a:solidFill>
              <a:effectLst/>
              <a:latin typeface="+mn-ea"/>
              <a:ea typeface="+mn-ea"/>
              <a:cs typeface="+mn-cs"/>
            </a:rPr>
            <a:t>を作成してください。</a:t>
          </a:r>
          <a:endParaRPr lang="ja-JP" altLang="ja-JP" sz="1100">
            <a:solidFill>
              <a:srgbClr val="FF0000"/>
            </a:solidFill>
            <a:effectLst/>
            <a:latin typeface="+mn-ea"/>
            <a:ea typeface="+mn-ea"/>
          </a:endParaRPr>
        </a:p>
        <a:p>
          <a:r>
            <a:rPr kumimoji="1" lang="ja-JP" altLang="en-US" sz="1100" b="1">
              <a:solidFill>
                <a:srgbClr val="FF0000"/>
              </a:solidFill>
              <a:latin typeface="+mn-ea"/>
              <a:ea typeface="+mn-ea"/>
            </a:rPr>
            <a:t>それぞれにつき、全</a:t>
          </a:r>
          <a:r>
            <a:rPr kumimoji="1" lang="en-US" altLang="ja-JP" sz="1100" b="1">
              <a:solidFill>
                <a:srgbClr val="FF0000"/>
              </a:solidFill>
              <a:latin typeface="+mn-ea"/>
              <a:ea typeface="+mn-ea"/>
            </a:rPr>
            <a:t>6</a:t>
          </a:r>
          <a:r>
            <a:rPr kumimoji="1" lang="ja-JP" altLang="en-US" sz="1100" b="1">
              <a:solidFill>
                <a:srgbClr val="FF0000"/>
              </a:solidFill>
              <a:latin typeface="+mn-ea"/>
              <a:ea typeface="+mn-ea"/>
            </a:rPr>
            <a:t>ページあります。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37</xdr:col>
      <xdr:colOff>107673</xdr:colOff>
      <xdr:row>1</xdr:row>
      <xdr:rowOff>8281</xdr:rowOff>
    </xdr:from>
    <xdr:to>
      <xdr:col>44</xdr:col>
      <xdr:colOff>44824</xdr:colOff>
      <xdr:row>7</xdr:row>
      <xdr:rowOff>89646</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079973" y="246406"/>
          <a:ext cx="3270901" cy="1386290"/>
        </a:xfrm>
        <a:prstGeom prst="rect">
          <a:avLst/>
        </a:prstGeom>
        <a:solidFill>
          <a:schemeClr val="accent6">
            <a:lumMod val="20000"/>
            <a:lumOff val="80000"/>
          </a:schemeClr>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solidFill>
                <a:srgbClr val="FF0000"/>
              </a:solidFill>
              <a:latin typeface="+mn-ea"/>
              <a:ea typeface="+mn-ea"/>
            </a:rPr>
            <a:t>事業「所」の様式です。</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・Ａ事業所　　　　　　または</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・Ｂテナント等事業所　用の様式です。</a:t>
          </a:r>
          <a:endParaRPr kumimoji="1" lang="en-US" altLang="ja-JP" sz="1100" b="1">
            <a:solidFill>
              <a:srgbClr val="FF0000"/>
            </a:solidFill>
            <a:latin typeface="+mn-ea"/>
            <a:ea typeface="+mn-ea"/>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ea"/>
              <a:ea typeface="+mn-ea"/>
              <a:cs typeface="+mn-cs"/>
            </a:rPr>
            <a:t>必要な事業所</a:t>
          </a:r>
          <a:r>
            <a:rPr kumimoji="1" lang="ja-JP" altLang="en-US" sz="1100" b="1">
              <a:solidFill>
                <a:srgbClr val="FF0000"/>
              </a:solidFill>
              <a:effectLst/>
              <a:latin typeface="+mn-ea"/>
              <a:ea typeface="+mn-ea"/>
              <a:cs typeface="+mn-cs"/>
            </a:rPr>
            <a:t>分</a:t>
          </a:r>
          <a:r>
            <a:rPr kumimoji="1" lang="ja-JP" altLang="ja-JP" sz="1100" b="1">
              <a:solidFill>
                <a:srgbClr val="FF0000"/>
              </a:solidFill>
              <a:effectLst/>
              <a:latin typeface="+mn-ea"/>
              <a:ea typeface="+mn-ea"/>
              <a:cs typeface="+mn-cs"/>
            </a:rPr>
            <a:t>を作成してください。</a:t>
          </a:r>
          <a:endParaRPr lang="ja-JP" altLang="ja-JP" sz="1100">
            <a:solidFill>
              <a:srgbClr val="FF0000"/>
            </a:solidFill>
            <a:effectLst/>
            <a:latin typeface="+mn-ea"/>
            <a:ea typeface="+mn-ea"/>
          </a:endParaRPr>
        </a:p>
        <a:p>
          <a:r>
            <a:rPr kumimoji="1" lang="ja-JP" altLang="en-US" sz="1100" b="1">
              <a:solidFill>
                <a:srgbClr val="FF0000"/>
              </a:solidFill>
              <a:latin typeface="+mn-ea"/>
              <a:ea typeface="+mn-ea"/>
            </a:rPr>
            <a:t>それぞれにつき、全</a:t>
          </a:r>
          <a:r>
            <a:rPr kumimoji="1" lang="en-US" altLang="ja-JP" sz="1100" b="1">
              <a:solidFill>
                <a:srgbClr val="FF0000"/>
              </a:solidFill>
              <a:latin typeface="+mn-ea"/>
              <a:ea typeface="+mn-ea"/>
            </a:rPr>
            <a:t>6</a:t>
          </a:r>
          <a:r>
            <a:rPr kumimoji="1" lang="ja-JP" altLang="en-US" sz="1100" b="1">
              <a:solidFill>
                <a:srgbClr val="FF0000"/>
              </a:solidFill>
              <a:latin typeface="+mn-ea"/>
              <a:ea typeface="+mn-ea"/>
            </a:rPr>
            <a:t>ページあります。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37</xdr:col>
      <xdr:colOff>107673</xdr:colOff>
      <xdr:row>1</xdr:row>
      <xdr:rowOff>8281</xdr:rowOff>
    </xdr:from>
    <xdr:to>
      <xdr:col>44</xdr:col>
      <xdr:colOff>44824</xdr:colOff>
      <xdr:row>7</xdr:row>
      <xdr:rowOff>89646</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7079973" y="246406"/>
          <a:ext cx="3270901" cy="1386290"/>
        </a:xfrm>
        <a:prstGeom prst="rect">
          <a:avLst/>
        </a:prstGeom>
        <a:solidFill>
          <a:schemeClr val="accent6">
            <a:lumMod val="20000"/>
            <a:lumOff val="80000"/>
          </a:schemeClr>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solidFill>
                <a:srgbClr val="FF0000"/>
              </a:solidFill>
              <a:latin typeface="+mn-ea"/>
              <a:ea typeface="+mn-ea"/>
            </a:rPr>
            <a:t>事業「所」の様式です。</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・Ａ事業所　　　　　　または</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・Ｂテナント等事業所　用の様式です。</a:t>
          </a:r>
          <a:endParaRPr kumimoji="1" lang="en-US" altLang="ja-JP" sz="1100" b="1">
            <a:solidFill>
              <a:srgbClr val="FF0000"/>
            </a:solidFill>
            <a:latin typeface="+mn-ea"/>
            <a:ea typeface="+mn-ea"/>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ea"/>
              <a:ea typeface="+mn-ea"/>
              <a:cs typeface="+mn-cs"/>
            </a:rPr>
            <a:t>必要な事業所</a:t>
          </a:r>
          <a:r>
            <a:rPr kumimoji="1" lang="ja-JP" altLang="en-US" sz="1100" b="1">
              <a:solidFill>
                <a:srgbClr val="FF0000"/>
              </a:solidFill>
              <a:effectLst/>
              <a:latin typeface="+mn-ea"/>
              <a:ea typeface="+mn-ea"/>
              <a:cs typeface="+mn-cs"/>
            </a:rPr>
            <a:t>分</a:t>
          </a:r>
          <a:r>
            <a:rPr kumimoji="1" lang="ja-JP" altLang="ja-JP" sz="1100" b="1">
              <a:solidFill>
                <a:srgbClr val="FF0000"/>
              </a:solidFill>
              <a:effectLst/>
              <a:latin typeface="+mn-ea"/>
              <a:ea typeface="+mn-ea"/>
              <a:cs typeface="+mn-cs"/>
            </a:rPr>
            <a:t>を作成してください。</a:t>
          </a:r>
          <a:endParaRPr lang="ja-JP" altLang="ja-JP" sz="1100">
            <a:solidFill>
              <a:srgbClr val="FF0000"/>
            </a:solidFill>
            <a:effectLst/>
            <a:latin typeface="+mn-ea"/>
            <a:ea typeface="+mn-ea"/>
          </a:endParaRPr>
        </a:p>
        <a:p>
          <a:r>
            <a:rPr kumimoji="1" lang="ja-JP" altLang="en-US" sz="1100" b="1">
              <a:solidFill>
                <a:srgbClr val="FF0000"/>
              </a:solidFill>
              <a:latin typeface="+mn-ea"/>
              <a:ea typeface="+mn-ea"/>
            </a:rPr>
            <a:t>それぞれにつき、全</a:t>
          </a:r>
          <a:r>
            <a:rPr kumimoji="1" lang="en-US" altLang="ja-JP" sz="1100" b="1">
              <a:solidFill>
                <a:srgbClr val="FF0000"/>
              </a:solidFill>
              <a:latin typeface="+mn-ea"/>
              <a:ea typeface="+mn-ea"/>
            </a:rPr>
            <a:t>6</a:t>
          </a:r>
          <a:r>
            <a:rPr kumimoji="1" lang="ja-JP" altLang="en-US" sz="1100" b="1">
              <a:solidFill>
                <a:srgbClr val="FF0000"/>
              </a:solidFill>
              <a:latin typeface="+mn-ea"/>
              <a:ea typeface="+mn-ea"/>
            </a:rPr>
            <a:t>ページあります。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37</xdr:col>
      <xdr:colOff>107673</xdr:colOff>
      <xdr:row>1</xdr:row>
      <xdr:rowOff>8281</xdr:rowOff>
    </xdr:from>
    <xdr:to>
      <xdr:col>44</xdr:col>
      <xdr:colOff>44824</xdr:colOff>
      <xdr:row>7</xdr:row>
      <xdr:rowOff>89646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7079973" y="246406"/>
          <a:ext cx="3270901" cy="1386290"/>
        </a:xfrm>
        <a:prstGeom prst="rect">
          <a:avLst/>
        </a:prstGeom>
        <a:solidFill>
          <a:schemeClr val="accent6">
            <a:lumMod val="20000"/>
            <a:lumOff val="80000"/>
          </a:schemeClr>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solidFill>
                <a:srgbClr val="FF0000"/>
              </a:solidFill>
              <a:latin typeface="+mn-ea"/>
              <a:ea typeface="+mn-ea"/>
            </a:rPr>
            <a:t>事業「所」の様式です。</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・Ａ事業所　　　　　　または</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・Ｂテナント等事業所　用の様式です。</a:t>
          </a:r>
          <a:endParaRPr kumimoji="1" lang="en-US" altLang="ja-JP" sz="1100" b="1">
            <a:solidFill>
              <a:srgbClr val="FF0000"/>
            </a:solidFill>
            <a:latin typeface="+mn-ea"/>
            <a:ea typeface="+mn-ea"/>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ea"/>
              <a:ea typeface="+mn-ea"/>
              <a:cs typeface="+mn-cs"/>
            </a:rPr>
            <a:t>必要な事業所</a:t>
          </a:r>
          <a:r>
            <a:rPr kumimoji="1" lang="ja-JP" altLang="en-US" sz="1100" b="1">
              <a:solidFill>
                <a:srgbClr val="FF0000"/>
              </a:solidFill>
              <a:effectLst/>
              <a:latin typeface="+mn-ea"/>
              <a:ea typeface="+mn-ea"/>
              <a:cs typeface="+mn-cs"/>
            </a:rPr>
            <a:t>分</a:t>
          </a:r>
          <a:r>
            <a:rPr kumimoji="1" lang="ja-JP" altLang="ja-JP" sz="1100" b="1">
              <a:solidFill>
                <a:srgbClr val="FF0000"/>
              </a:solidFill>
              <a:effectLst/>
              <a:latin typeface="+mn-ea"/>
              <a:ea typeface="+mn-ea"/>
              <a:cs typeface="+mn-cs"/>
            </a:rPr>
            <a:t>を作成してください。</a:t>
          </a:r>
          <a:endParaRPr lang="ja-JP" altLang="ja-JP" sz="1100">
            <a:solidFill>
              <a:srgbClr val="FF0000"/>
            </a:solidFill>
            <a:effectLst/>
            <a:latin typeface="+mn-ea"/>
            <a:ea typeface="+mn-ea"/>
          </a:endParaRPr>
        </a:p>
        <a:p>
          <a:r>
            <a:rPr kumimoji="1" lang="ja-JP" altLang="en-US" sz="1100" b="1">
              <a:solidFill>
                <a:srgbClr val="FF0000"/>
              </a:solidFill>
              <a:latin typeface="+mn-ea"/>
              <a:ea typeface="+mn-ea"/>
            </a:rPr>
            <a:t>それぞれにつき、全</a:t>
          </a:r>
          <a:r>
            <a:rPr kumimoji="1" lang="en-US" altLang="ja-JP" sz="1100" b="1">
              <a:solidFill>
                <a:srgbClr val="FF0000"/>
              </a:solidFill>
              <a:latin typeface="+mn-ea"/>
              <a:ea typeface="+mn-ea"/>
            </a:rPr>
            <a:t>6</a:t>
          </a:r>
          <a:r>
            <a:rPr kumimoji="1" lang="ja-JP" altLang="en-US" sz="1100" b="1">
              <a:solidFill>
                <a:srgbClr val="FF0000"/>
              </a:solidFill>
              <a:latin typeface="+mn-ea"/>
              <a:ea typeface="+mn-ea"/>
            </a:rPr>
            <a:t>ページあります。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37</xdr:col>
      <xdr:colOff>107673</xdr:colOff>
      <xdr:row>1</xdr:row>
      <xdr:rowOff>8281</xdr:rowOff>
    </xdr:from>
    <xdr:to>
      <xdr:col>44</xdr:col>
      <xdr:colOff>44824</xdr:colOff>
      <xdr:row>7</xdr:row>
      <xdr:rowOff>89646</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7079973" y="246406"/>
          <a:ext cx="3270901" cy="1386290"/>
        </a:xfrm>
        <a:prstGeom prst="rect">
          <a:avLst/>
        </a:prstGeom>
        <a:solidFill>
          <a:schemeClr val="accent6">
            <a:lumMod val="20000"/>
            <a:lumOff val="80000"/>
          </a:schemeClr>
        </a:solidFill>
        <a:ln w="12700" cmpd="sng">
          <a:solidFill>
            <a:schemeClr val="tx1"/>
          </a:solidFill>
        </a:ln>
        <a:effectLst>
          <a:outerShdw blurRad="50800" dist="38100" dir="2700000" algn="tl" rotWithShape="0">
            <a:prstClr val="black">
              <a:alpha val="40000"/>
            </a:prstClr>
          </a:outerShdw>
        </a:effectLst>
        <a:scene3d>
          <a:camera prst="orthographicFront"/>
          <a:lightRig rig="threePt" dir="t">
            <a:rot lat="0" lon="0" rev="600000"/>
          </a:lightRig>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solidFill>
                <a:srgbClr val="FF0000"/>
              </a:solidFill>
              <a:latin typeface="+mn-ea"/>
              <a:ea typeface="+mn-ea"/>
            </a:rPr>
            <a:t>事業「所」の様式です。</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・Ａ事業所　　　　　　または</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・Ｂテナント等事業所　用の様式です。</a:t>
          </a:r>
          <a:endParaRPr kumimoji="1" lang="en-US" altLang="ja-JP" sz="1100" b="1">
            <a:solidFill>
              <a:srgbClr val="FF0000"/>
            </a:solidFill>
            <a:latin typeface="+mn-ea"/>
            <a:ea typeface="+mn-ea"/>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ea"/>
              <a:ea typeface="+mn-ea"/>
              <a:cs typeface="+mn-cs"/>
            </a:rPr>
            <a:t>必要な事業所</a:t>
          </a:r>
          <a:r>
            <a:rPr kumimoji="1" lang="ja-JP" altLang="en-US" sz="1100" b="1">
              <a:solidFill>
                <a:srgbClr val="FF0000"/>
              </a:solidFill>
              <a:effectLst/>
              <a:latin typeface="+mn-ea"/>
              <a:ea typeface="+mn-ea"/>
              <a:cs typeface="+mn-cs"/>
            </a:rPr>
            <a:t>分</a:t>
          </a:r>
          <a:r>
            <a:rPr kumimoji="1" lang="ja-JP" altLang="ja-JP" sz="1100" b="1">
              <a:solidFill>
                <a:srgbClr val="FF0000"/>
              </a:solidFill>
              <a:effectLst/>
              <a:latin typeface="+mn-ea"/>
              <a:ea typeface="+mn-ea"/>
              <a:cs typeface="+mn-cs"/>
            </a:rPr>
            <a:t>を作成してください。</a:t>
          </a:r>
          <a:endParaRPr lang="ja-JP" altLang="ja-JP" sz="1100">
            <a:solidFill>
              <a:srgbClr val="FF0000"/>
            </a:solidFill>
            <a:effectLst/>
            <a:latin typeface="+mn-ea"/>
            <a:ea typeface="+mn-ea"/>
          </a:endParaRPr>
        </a:p>
        <a:p>
          <a:r>
            <a:rPr kumimoji="1" lang="ja-JP" altLang="en-US" sz="1100" b="1">
              <a:solidFill>
                <a:srgbClr val="FF0000"/>
              </a:solidFill>
              <a:latin typeface="+mn-ea"/>
              <a:ea typeface="+mn-ea"/>
            </a:rPr>
            <a:t>それぞれにつき、全</a:t>
          </a:r>
          <a:r>
            <a:rPr kumimoji="1" lang="en-US" altLang="ja-JP" sz="1100" b="1">
              <a:solidFill>
                <a:srgbClr val="FF0000"/>
              </a:solidFill>
              <a:latin typeface="+mn-ea"/>
              <a:ea typeface="+mn-ea"/>
            </a:rPr>
            <a:t>6</a:t>
          </a:r>
          <a:r>
            <a:rPr kumimoji="1" lang="ja-JP" altLang="en-US" sz="1100" b="1">
              <a:solidFill>
                <a:srgbClr val="FF0000"/>
              </a:solidFill>
              <a:latin typeface="+mn-ea"/>
              <a:ea typeface="+mn-ea"/>
            </a:rPr>
            <a:t>ページあります。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omments" Target="../comments13.xml"/><Relationship Id="rId4" Type="http://schemas.openxmlformats.org/officeDocument/2006/relationships/ctrlProp" Target="../ctrlProps/ctrlProp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omments" Target="../comments14.xml"/><Relationship Id="rId4" Type="http://schemas.openxmlformats.org/officeDocument/2006/relationships/ctrlProp" Target="../ctrlProps/ctrlProp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omments" Target="../comments15.xml"/><Relationship Id="rId4"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omments" Target="../comments16.xml"/><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omments" Target="../comments17.xml"/><Relationship Id="rId4" Type="http://schemas.openxmlformats.org/officeDocument/2006/relationships/ctrlProp" Target="../ctrlProps/ctrlProp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omments" Target="../comments18.xml"/><Relationship Id="rId4"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omments" Target="../comments19.xml"/><Relationship Id="rId4" Type="http://schemas.openxmlformats.org/officeDocument/2006/relationships/ctrlProp" Target="../ctrlProps/ctrlProp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omments" Target="../comments20.xml"/><Relationship Id="rId4" Type="http://schemas.openxmlformats.org/officeDocument/2006/relationships/ctrlProp" Target="../ctrlProps/ctrlProp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omments" Target="../comments21.xml"/><Relationship Id="rId4" Type="http://schemas.openxmlformats.org/officeDocument/2006/relationships/ctrlProp" Target="../ctrlProps/ctrlProp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omments" Target="../comments22.xml"/><Relationship Id="rId4" Type="http://schemas.openxmlformats.org/officeDocument/2006/relationships/ctrlProp" Target="../ctrlProps/ctrlProp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omments" Target="../comments23.xml"/><Relationship Id="rId4" Type="http://schemas.openxmlformats.org/officeDocument/2006/relationships/ctrlProp" Target="../ctrlProps/ctrlProp1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omments" Target="../comments24.xml"/><Relationship Id="rId4" Type="http://schemas.openxmlformats.org/officeDocument/2006/relationships/ctrlProp" Target="../ctrlProps/ctrlProp1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omments" Target="../comments25.xml"/><Relationship Id="rId4" Type="http://schemas.openxmlformats.org/officeDocument/2006/relationships/ctrlProp" Target="../ctrlProps/ctrlProp1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omments" Target="../comments26.xml"/><Relationship Id="rId4" Type="http://schemas.openxmlformats.org/officeDocument/2006/relationships/ctrlProp" Target="../ctrlProps/ctrlProp1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omments" Target="../comments27.xml"/><Relationship Id="rId4" Type="http://schemas.openxmlformats.org/officeDocument/2006/relationships/ctrlProp" Target="../ctrlProps/ctrlProp1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omments" Target="../comments28.xml"/><Relationship Id="rId4" Type="http://schemas.openxmlformats.org/officeDocument/2006/relationships/ctrlProp" Target="../ctrlProps/ctrlProp1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omments" Target="../comments29.xml"/><Relationship Id="rId4" Type="http://schemas.openxmlformats.org/officeDocument/2006/relationships/ctrlProp" Target="../ctrlProps/ctrlProp1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omments" Target="../comments30.xml"/><Relationship Id="rId4" Type="http://schemas.openxmlformats.org/officeDocument/2006/relationships/ctrlProp" Target="../ctrlProps/ctrlProp1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omments" Target="../comments31.xml"/><Relationship Id="rId4" Type="http://schemas.openxmlformats.org/officeDocument/2006/relationships/ctrlProp" Target="../ctrlProps/ctrlProp1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omments" Target="../comments32.xml"/><Relationship Id="rId4" Type="http://schemas.openxmlformats.org/officeDocument/2006/relationships/ctrlProp" Target="../ctrlProps/ctrlProp2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pageSetUpPr fitToPage="1"/>
  </sheetPr>
  <dimension ref="A2:U37"/>
  <sheetViews>
    <sheetView showGridLines="0" tabSelected="1" zoomScaleNormal="100" zoomScaleSheetLayoutView="100" workbookViewId="0"/>
  </sheetViews>
  <sheetFormatPr defaultColWidth="9" defaultRowHeight="18.75"/>
  <cols>
    <col min="1" max="1" width="2.125" style="38" customWidth="1"/>
    <col min="2" max="2" width="1.125" style="38" customWidth="1"/>
    <col min="3" max="3" width="8" style="38" customWidth="1"/>
    <col min="4" max="4" width="6.625" style="38" customWidth="1"/>
    <col min="5" max="5" width="5" style="38" customWidth="1"/>
    <col min="6" max="6" width="6.125" style="38" customWidth="1"/>
    <col min="7" max="7" width="15.125" style="38" customWidth="1"/>
    <col min="8" max="8" width="5.125" style="38" customWidth="1"/>
    <col min="9" max="9" width="3" style="38" customWidth="1"/>
    <col min="10" max="10" width="18.75" style="38" customWidth="1"/>
    <col min="11" max="11" width="6.25" style="38" customWidth="1"/>
    <col min="12" max="12" width="12.5" style="38" customWidth="1"/>
    <col min="13" max="13" width="6.875" style="38" customWidth="1"/>
    <col min="14" max="14" width="1.375" style="38" customWidth="1"/>
    <col min="15" max="15" width="9" style="8"/>
    <col min="16" max="16384" width="9" style="38"/>
  </cols>
  <sheetData>
    <row r="2" spans="1:15">
      <c r="A2" s="34"/>
      <c r="B2" s="35"/>
      <c r="C2" s="36" t="s">
        <v>0</v>
      </c>
      <c r="D2" s="36"/>
      <c r="E2" s="36"/>
      <c r="F2" s="36"/>
      <c r="G2" s="37"/>
      <c r="H2" s="37"/>
      <c r="I2" s="37"/>
      <c r="J2" s="37"/>
      <c r="K2" s="37"/>
      <c r="L2" s="37"/>
      <c r="M2" s="37"/>
      <c r="N2" s="35"/>
    </row>
    <row r="3" spans="1:15" ht="9" customHeight="1">
      <c r="A3" s="34"/>
      <c r="B3" s="35"/>
      <c r="C3" s="36"/>
      <c r="D3" s="36"/>
      <c r="E3" s="36"/>
      <c r="F3" s="36"/>
      <c r="G3" s="37"/>
      <c r="H3" s="37"/>
      <c r="I3" s="37"/>
      <c r="J3" s="37"/>
      <c r="K3" s="37"/>
      <c r="L3" s="37"/>
      <c r="M3" s="37"/>
      <c r="N3" s="35"/>
    </row>
    <row r="4" spans="1:15" ht="17.25" customHeight="1">
      <c r="A4" s="34"/>
      <c r="B4" s="35"/>
      <c r="C4" s="34"/>
      <c r="D4" s="305" t="s">
        <v>1</v>
      </c>
      <c r="E4" s="305"/>
      <c r="F4" s="305"/>
      <c r="G4" s="305"/>
      <c r="H4" s="306" t="s">
        <v>417</v>
      </c>
      <c r="I4" s="306"/>
      <c r="J4" s="39" t="s">
        <v>2</v>
      </c>
      <c r="K4" s="306" t="s">
        <v>3</v>
      </c>
      <c r="L4" s="306"/>
      <c r="M4" s="36"/>
      <c r="N4" s="35"/>
    </row>
    <row r="5" spans="1:15">
      <c r="A5" s="34"/>
      <c r="B5" s="35"/>
      <c r="C5" s="40"/>
      <c r="D5" s="40"/>
      <c r="E5" s="40"/>
      <c r="F5" s="40"/>
      <c r="G5" s="40"/>
      <c r="H5" s="40"/>
      <c r="I5" s="40"/>
      <c r="J5" s="40"/>
      <c r="K5" s="40"/>
      <c r="L5" s="40"/>
      <c r="M5" s="40"/>
      <c r="N5" s="35"/>
    </row>
    <row r="6" spans="1:15" ht="14.25" customHeight="1">
      <c r="A6" s="34"/>
      <c r="B6" s="35"/>
      <c r="C6" s="36"/>
      <c r="D6" s="41"/>
      <c r="E6" s="41"/>
      <c r="F6" s="41"/>
      <c r="G6" s="37"/>
      <c r="H6" s="37"/>
      <c r="I6" s="42" t="s">
        <v>4</v>
      </c>
      <c r="J6" s="307"/>
      <c r="K6" s="307"/>
      <c r="L6" s="307"/>
      <c r="M6" s="307"/>
      <c r="N6" s="35"/>
      <c r="O6" s="32" t="str">
        <f>IF($J$6="","← 提出日を入力してください。","")</f>
        <v>← 提出日を入力してください。</v>
      </c>
    </row>
    <row r="7" spans="1:15">
      <c r="A7" s="34"/>
      <c r="B7" s="35"/>
      <c r="C7" s="36" t="s">
        <v>5</v>
      </c>
      <c r="D7" s="36"/>
      <c r="E7" s="36"/>
      <c r="F7" s="36"/>
      <c r="G7" s="37"/>
      <c r="H7" s="37"/>
      <c r="I7" s="37"/>
      <c r="J7" s="37"/>
      <c r="K7" s="37"/>
      <c r="L7" s="37"/>
      <c r="M7" s="37"/>
      <c r="N7" s="35"/>
    </row>
    <row r="8" spans="1:15">
      <c r="A8" s="34"/>
      <c r="B8" s="35"/>
      <c r="C8" s="36"/>
      <c r="D8" s="36" t="s">
        <v>6</v>
      </c>
      <c r="E8" s="36"/>
      <c r="F8" s="36"/>
      <c r="G8" s="37"/>
      <c r="H8" s="37"/>
      <c r="I8" s="37"/>
      <c r="J8" s="37"/>
      <c r="K8" s="37"/>
      <c r="L8" s="37"/>
      <c r="M8" s="37"/>
      <c r="N8" s="35"/>
    </row>
    <row r="9" spans="1:15" ht="21" customHeight="1">
      <c r="A9" s="34"/>
      <c r="B9" s="35"/>
      <c r="C9" s="36"/>
      <c r="D9" s="37"/>
      <c r="E9" s="37"/>
      <c r="F9" s="37"/>
      <c r="G9" s="43" t="s">
        <v>506</v>
      </c>
      <c r="H9" s="34"/>
      <c r="I9" s="44" t="s">
        <v>7</v>
      </c>
      <c r="J9" s="308"/>
      <c r="K9" s="308"/>
      <c r="L9" s="308"/>
      <c r="M9" s="308"/>
      <c r="N9" s="35"/>
    </row>
    <row r="10" spans="1:15" ht="21" customHeight="1">
      <c r="A10" s="34"/>
      <c r="B10" s="35"/>
      <c r="C10" s="36"/>
      <c r="D10" s="37"/>
      <c r="E10" s="37"/>
      <c r="F10" s="37"/>
      <c r="G10" s="37"/>
      <c r="H10" s="34"/>
      <c r="I10" s="42" t="s">
        <v>8</v>
      </c>
      <c r="J10" s="304"/>
      <c r="K10" s="304"/>
      <c r="L10" s="304"/>
      <c r="M10" s="304"/>
      <c r="N10" s="35"/>
    </row>
    <row r="11" spans="1:15" ht="21" customHeight="1">
      <c r="A11" s="34"/>
      <c r="B11" s="35"/>
      <c r="C11" s="36"/>
      <c r="D11" s="37"/>
      <c r="E11" s="45"/>
      <c r="F11" s="34"/>
      <c r="G11" s="34"/>
      <c r="H11" s="34"/>
      <c r="I11" s="42" t="s">
        <v>9</v>
      </c>
      <c r="J11" s="46" t="s">
        <v>440</v>
      </c>
      <c r="K11" s="304" t="s">
        <v>441</v>
      </c>
      <c r="L11" s="304"/>
      <c r="M11" s="304"/>
      <c r="N11" s="35"/>
      <c r="O11" s="32" t="str">
        <f xml:space="preserve"> IF(AND(ISERROR(FIND("役職",$J$11,1))=TRUE,ISERROR(FIND("氏名",$K$11,1))=TRUE),"","← 残っている「役職」「氏名」文字列を削除してください。")</f>
        <v>← 残っている「役職」「氏名」文字列を削除してください。</v>
      </c>
    </row>
    <row r="12" spans="1:15" ht="16.5" customHeight="1">
      <c r="A12" s="34"/>
      <c r="B12" s="35"/>
      <c r="C12" s="36"/>
      <c r="D12" s="37"/>
      <c r="E12" s="37"/>
      <c r="F12" s="37"/>
      <c r="G12" s="37"/>
      <c r="H12" s="37"/>
      <c r="I12" s="37"/>
      <c r="J12" s="47" t="s">
        <v>447</v>
      </c>
      <c r="K12" s="47"/>
      <c r="L12" s="47"/>
      <c r="M12" s="37"/>
      <c r="N12" s="35"/>
    </row>
    <row r="13" spans="1:15" ht="16.5" customHeight="1">
      <c r="A13" s="34"/>
      <c r="B13" s="35"/>
      <c r="C13" s="36"/>
      <c r="D13" s="37"/>
      <c r="E13" s="37"/>
      <c r="F13" s="37"/>
      <c r="G13" s="37"/>
      <c r="H13" s="37"/>
      <c r="I13" s="37"/>
      <c r="J13" s="47"/>
      <c r="K13" s="47"/>
      <c r="L13" s="47"/>
      <c r="M13" s="37"/>
      <c r="N13" s="35"/>
    </row>
    <row r="14" spans="1:15" ht="21" customHeight="1">
      <c r="A14" s="34"/>
      <c r="B14" s="35"/>
      <c r="C14" s="36"/>
      <c r="D14" s="37"/>
      <c r="E14" s="37"/>
      <c r="F14" s="37"/>
      <c r="G14" s="37"/>
      <c r="H14" s="37"/>
      <c r="I14" s="42" t="s">
        <v>10</v>
      </c>
      <c r="J14" s="308"/>
      <c r="K14" s="309"/>
      <c r="L14" s="309"/>
      <c r="M14" s="309"/>
      <c r="N14" s="35"/>
      <c r="O14" s="59" t="str">
        <f>IFERROR(IF(FIND("-",J14,1)&gt;0,"",""),"← 電話番号はハイフンで区切って入力してください。")</f>
        <v>← 電話番号はハイフンで区切って入力してください。</v>
      </c>
    </row>
    <row r="15" spans="1:15" ht="9.75" customHeight="1">
      <c r="A15" s="34"/>
      <c r="B15" s="35"/>
      <c r="C15" s="36"/>
      <c r="D15" s="37"/>
      <c r="E15" s="37"/>
      <c r="F15" s="37"/>
      <c r="G15" s="37"/>
      <c r="H15" s="37"/>
      <c r="I15" s="37"/>
      <c r="J15" s="37"/>
      <c r="K15" s="37"/>
      <c r="L15" s="37"/>
      <c r="M15" s="41"/>
      <c r="N15" s="35"/>
    </row>
    <row r="16" spans="1:15" ht="21.75" customHeight="1">
      <c r="A16" s="34"/>
      <c r="B16" s="35"/>
      <c r="C16" s="44" t="s">
        <v>11</v>
      </c>
      <c r="D16" s="48">
        <v>8</v>
      </c>
      <c r="E16" s="36" t="s">
        <v>12</v>
      </c>
      <c r="F16" s="34"/>
      <c r="G16" s="34"/>
      <c r="H16" s="310" t="str">
        <f>H4</f>
        <v>作　成</v>
      </c>
      <c r="I16" s="310"/>
      <c r="J16" s="34" t="s">
        <v>13</v>
      </c>
      <c r="K16" s="34"/>
      <c r="L16" s="34"/>
      <c r="M16" s="34"/>
      <c r="N16" s="34"/>
      <c r="O16" s="59" t="s">
        <v>491</v>
      </c>
    </row>
    <row r="17" spans="1:21" ht="5.25" customHeight="1">
      <c r="A17" s="34"/>
      <c r="B17" s="35"/>
      <c r="C17" s="36"/>
      <c r="D17" s="35"/>
      <c r="E17" s="35"/>
      <c r="F17" s="35"/>
      <c r="G17" s="35"/>
      <c r="H17" s="35"/>
      <c r="I17" s="35"/>
      <c r="J17" s="35"/>
      <c r="K17" s="35"/>
      <c r="L17" s="35"/>
      <c r="M17" s="35"/>
      <c r="N17" s="35"/>
    </row>
    <row r="18" spans="1:21" ht="17.25" customHeight="1">
      <c r="A18" s="34"/>
      <c r="B18" s="35"/>
      <c r="C18" s="36" t="s">
        <v>14</v>
      </c>
      <c r="D18" s="34"/>
      <c r="E18" s="311" t="str">
        <f>IF(CONCATENATE(H4,K4)="作　成（義　務）","第１２条第１項前段",IF(CONCATENATE(H4,K4)="作　成（任　意）","第１３条第１項",IF(CONCATENATE(H4,K4)="変　更（義　務）","第１２条第１項後段",IF(CONCATENATE(H4,K4)="変　更（任　意）","第１３条第２項",""))))</f>
        <v>第１２条第１項前段</v>
      </c>
      <c r="F18" s="311"/>
      <c r="G18" s="311"/>
      <c r="H18" s="47" t="s">
        <v>15</v>
      </c>
      <c r="I18" s="36"/>
      <c r="J18" s="36"/>
      <c r="K18" s="36"/>
      <c r="L18" s="36"/>
      <c r="M18" s="36"/>
      <c r="N18" s="36"/>
      <c r="O18" s="32" t="s">
        <v>492</v>
      </c>
    </row>
    <row r="19" spans="1:21" ht="9.75" customHeight="1" thickBot="1">
      <c r="A19" s="34"/>
      <c r="B19" s="35"/>
      <c r="C19" s="49"/>
      <c r="D19" s="49"/>
      <c r="E19" s="49"/>
      <c r="F19" s="49"/>
      <c r="G19" s="49"/>
      <c r="H19" s="49"/>
      <c r="I19" s="49"/>
      <c r="J19" s="49"/>
      <c r="K19" s="49"/>
      <c r="L19" s="49"/>
      <c r="M19" s="49"/>
      <c r="N19" s="35"/>
    </row>
    <row r="20" spans="1:21" ht="39" customHeight="1">
      <c r="A20" s="34"/>
      <c r="B20" s="35"/>
      <c r="C20" s="312" t="s">
        <v>16</v>
      </c>
      <c r="D20" s="313"/>
      <c r="E20" s="313"/>
      <c r="F20" s="314"/>
      <c r="G20" s="315"/>
      <c r="H20" s="315"/>
      <c r="I20" s="315"/>
      <c r="J20" s="50" t="s">
        <v>17</v>
      </c>
      <c r="K20" s="316" t="str">
        <f>LEFT($G$20,2)</f>
        <v/>
      </c>
      <c r="L20" s="316"/>
      <c r="M20" s="317"/>
      <c r="N20" s="35"/>
      <c r="O20" s="59" t="str">
        <f>IF($G$20="","← 業種名は産業分類から選択してください。","")</f>
        <v>← 業種名は産業分類から選択してください。</v>
      </c>
    </row>
    <row r="21" spans="1:21" ht="30.75" customHeight="1">
      <c r="A21" s="34"/>
      <c r="B21" s="35"/>
      <c r="C21" s="262" t="s">
        <v>18</v>
      </c>
      <c r="D21" s="263"/>
      <c r="E21" s="264"/>
      <c r="F21" s="265"/>
      <c r="G21" s="319" t="s">
        <v>19</v>
      </c>
      <c r="H21" s="319"/>
      <c r="I21" s="319"/>
      <c r="J21" s="319"/>
      <c r="K21" s="320"/>
      <c r="L21" s="243" t="str">
        <f ca="1">IFERROR(事業者!AC74,"")</f>
        <v/>
      </c>
      <c r="M21" s="51" t="s">
        <v>20</v>
      </c>
      <c r="N21" s="35"/>
    </row>
    <row r="22" spans="1:21" ht="30.75" customHeight="1">
      <c r="A22" s="34"/>
      <c r="B22" s="35"/>
      <c r="C22" s="318"/>
      <c r="D22" s="272"/>
      <c r="E22" s="272"/>
      <c r="F22" s="273"/>
      <c r="G22" s="294" t="s">
        <v>21</v>
      </c>
      <c r="H22" s="294"/>
      <c r="I22" s="294"/>
      <c r="J22" s="294"/>
      <c r="K22" s="295"/>
      <c r="L22" s="52">
        <f>事業者!O17</f>
        <v>0</v>
      </c>
      <c r="M22" s="53" t="s">
        <v>22</v>
      </c>
      <c r="N22" s="35"/>
    </row>
    <row r="23" spans="1:21" ht="33.75" customHeight="1">
      <c r="A23" s="34"/>
      <c r="B23" s="35"/>
      <c r="C23" s="296" t="s">
        <v>23</v>
      </c>
      <c r="D23" s="297" t="s">
        <v>24</v>
      </c>
      <c r="E23" s="257"/>
      <c r="F23" s="258"/>
      <c r="G23" s="298"/>
      <c r="H23" s="299"/>
      <c r="I23" s="299"/>
      <c r="J23" s="299"/>
      <c r="K23" s="299"/>
      <c r="L23" s="299"/>
      <c r="M23" s="300"/>
      <c r="N23" s="35"/>
      <c r="O23" s="303" t="s">
        <v>493</v>
      </c>
      <c r="P23" s="303"/>
      <c r="Q23" s="303"/>
      <c r="R23" s="303"/>
      <c r="S23" s="303"/>
      <c r="T23" s="303"/>
      <c r="U23" s="303"/>
    </row>
    <row r="24" spans="1:21" ht="57.75" customHeight="1">
      <c r="A24" s="34"/>
      <c r="B24" s="35"/>
      <c r="C24" s="296"/>
      <c r="D24" s="297" t="s">
        <v>25</v>
      </c>
      <c r="E24" s="257"/>
      <c r="F24" s="258"/>
      <c r="G24" s="301"/>
      <c r="H24" s="301"/>
      <c r="I24" s="301"/>
      <c r="J24" s="301"/>
      <c r="K24" s="301"/>
      <c r="L24" s="301"/>
      <c r="M24" s="302"/>
      <c r="N24" s="35"/>
      <c r="O24" s="303"/>
      <c r="P24" s="303"/>
      <c r="Q24" s="303"/>
      <c r="R24" s="303"/>
      <c r="S24" s="303"/>
      <c r="T24" s="303"/>
      <c r="U24" s="303"/>
    </row>
    <row r="25" spans="1:21" ht="52.5" customHeight="1">
      <c r="A25" s="34"/>
      <c r="B25" s="35"/>
      <c r="C25" s="255" t="s">
        <v>26</v>
      </c>
      <c r="D25" s="256"/>
      <c r="E25" s="257"/>
      <c r="F25" s="258"/>
      <c r="G25" s="259" t="s">
        <v>27</v>
      </c>
      <c r="H25" s="260"/>
      <c r="I25" s="260"/>
      <c r="J25" s="260"/>
      <c r="K25" s="260"/>
      <c r="L25" s="260"/>
      <c r="M25" s="261"/>
      <c r="N25" s="35"/>
    </row>
    <row r="26" spans="1:21" ht="24.75" customHeight="1">
      <c r="A26" s="34"/>
      <c r="B26" s="35"/>
      <c r="C26" s="262" t="s">
        <v>28</v>
      </c>
      <c r="D26" s="263"/>
      <c r="E26" s="264"/>
      <c r="F26" s="265"/>
      <c r="G26" s="54" t="s">
        <v>29</v>
      </c>
      <c r="H26" s="274"/>
      <c r="I26" s="275"/>
      <c r="J26" s="275"/>
      <c r="K26" s="275"/>
      <c r="L26" s="275"/>
      <c r="M26" s="276"/>
      <c r="N26" s="35"/>
    </row>
    <row r="27" spans="1:21" ht="24.75" customHeight="1">
      <c r="A27" s="34"/>
      <c r="B27" s="35"/>
      <c r="C27" s="266"/>
      <c r="D27" s="267"/>
      <c r="E27" s="268"/>
      <c r="F27" s="269"/>
      <c r="G27" s="55" t="s">
        <v>30</v>
      </c>
      <c r="H27" s="277" t="s">
        <v>31</v>
      </c>
      <c r="I27" s="278"/>
      <c r="J27" s="278"/>
      <c r="K27" s="278"/>
      <c r="L27" s="278"/>
      <c r="M27" s="279"/>
      <c r="N27" s="35"/>
    </row>
    <row r="28" spans="1:21" ht="24.75" customHeight="1">
      <c r="A28" s="34"/>
      <c r="B28" s="35"/>
      <c r="C28" s="270"/>
      <c r="D28" s="271"/>
      <c r="E28" s="272"/>
      <c r="F28" s="273"/>
      <c r="G28" s="56" t="s">
        <v>32</v>
      </c>
      <c r="H28" s="280"/>
      <c r="I28" s="281"/>
      <c r="J28" s="281"/>
      <c r="K28" s="281"/>
      <c r="L28" s="281"/>
      <c r="M28" s="282"/>
      <c r="N28" s="35"/>
    </row>
    <row r="29" spans="1:21" ht="39" customHeight="1">
      <c r="A29" s="34"/>
      <c r="B29" s="35"/>
      <c r="C29" s="285" t="s">
        <v>33</v>
      </c>
      <c r="D29" s="256"/>
      <c r="E29" s="257"/>
      <c r="F29" s="258"/>
      <c r="G29" s="286" t="s">
        <v>34</v>
      </c>
      <c r="H29" s="287"/>
      <c r="I29" s="288"/>
      <c r="J29" s="57" t="s">
        <v>35</v>
      </c>
      <c r="K29" s="289"/>
      <c r="L29" s="289"/>
      <c r="M29" s="290"/>
      <c r="N29" s="35"/>
    </row>
    <row r="30" spans="1:21" ht="60" customHeight="1" thickBot="1">
      <c r="A30" s="34"/>
      <c r="B30" s="35"/>
      <c r="C30" s="291" t="s">
        <v>36</v>
      </c>
      <c r="D30" s="292"/>
      <c r="E30" s="292"/>
      <c r="F30" s="292"/>
      <c r="G30" s="292"/>
      <c r="H30" s="292"/>
      <c r="I30" s="292"/>
      <c r="J30" s="292"/>
      <c r="K30" s="292"/>
      <c r="L30" s="292"/>
      <c r="M30" s="293"/>
      <c r="N30" s="35"/>
    </row>
    <row r="31" spans="1:21" ht="6" customHeight="1">
      <c r="A31" s="34"/>
      <c r="B31" s="35"/>
      <c r="C31" s="36"/>
      <c r="D31" s="37"/>
      <c r="E31" s="37"/>
      <c r="F31" s="37"/>
      <c r="G31" s="37"/>
      <c r="H31" s="37"/>
      <c r="I31" s="37"/>
      <c r="J31" s="37"/>
      <c r="K31" s="37"/>
      <c r="L31" s="37"/>
      <c r="M31" s="41"/>
      <c r="N31" s="35"/>
    </row>
    <row r="32" spans="1:21" ht="14.25" customHeight="1">
      <c r="A32" s="34"/>
      <c r="B32" s="35"/>
      <c r="C32" s="283" t="s">
        <v>418</v>
      </c>
      <c r="D32" s="284"/>
      <c r="E32" s="284"/>
      <c r="F32" s="284"/>
      <c r="G32" s="284"/>
      <c r="H32" s="284"/>
      <c r="I32" s="284"/>
      <c r="J32" s="284"/>
      <c r="K32" s="284"/>
      <c r="L32" s="284"/>
      <c r="M32" s="284"/>
      <c r="N32" s="284"/>
    </row>
    <row r="33" spans="1:14" ht="14.25" customHeight="1">
      <c r="A33" s="34"/>
      <c r="B33" s="35"/>
      <c r="C33" s="283" t="s">
        <v>419</v>
      </c>
      <c r="D33" s="284"/>
      <c r="E33" s="284"/>
      <c r="F33" s="284"/>
      <c r="G33" s="284"/>
      <c r="H33" s="284"/>
      <c r="I33" s="284"/>
      <c r="J33" s="284"/>
      <c r="K33" s="284"/>
      <c r="L33" s="284"/>
      <c r="M33" s="284"/>
      <c r="N33" s="284"/>
    </row>
    <row r="34" spans="1:14" ht="14.25" customHeight="1">
      <c r="A34" s="34"/>
      <c r="B34" s="35"/>
      <c r="C34" s="283" t="s">
        <v>420</v>
      </c>
      <c r="D34" s="284"/>
      <c r="E34" s="284"/>
      <c r="F34" s="284"/>
      <c r="G34" s="284"/>
      <c r="H34" s="284"/>
      <c r="I34" s="284"/>
      <c r="J34" s="284"/>
      <c r="K34" s="284"/>
      <c r="L34" s="284"/>
      <c r="M34" s="284"/>
      <c r="N34" s="284"/>
    </row>
    <row r="35" spans="1:14" ht="14.25" customHeight="1">
      <c r="A35" s="34"/>
      <c r="B35" s="35"/>
      <c r="C35" s="283" t="s">
        <v>421</v>
      </c>
      <c r="D35" s="284"/>
      <c r="E35" s="284"/>
      <c r="F35" s="284"/>
      <c r="G35" s="284"/>
      <c r="H35" s="284"/>
      <c r="I35" s="284"/>
      <c r="J35" s="284"/>
      <c r="K35" s="284"/>
      <c r="L35" s="284"/>
      <c r="M35" s="284"/>
      <c r="N35" s="284"/>
    </row>
    <row r="36" spans="1:14" ht="14.25" customHeight="1">
      <c r="A36" s="34"/>
      <c r="B36" s="35"/>
      <c r="C36" s="283" t="s">
        <v>37</v>
      </c>
      <c r="D36" s="284"/>
      <c r="E36" s="284"/>
      <c r="F36" s="284"/>
      <c r="G36" s="284"/>
      <c r="H36" s="284"/>
      <c r="I36" s="284"/>
      <c r="J36" s="284"/>
      <c r="K36" s="284"/>
      <c r="L36" s="284"/>
      <c r="M36" s="284"/>
      <c r="N36" s="284"/>
    </row>
    <row r="37" spans="1:14">
      <c r="A37" s="34"/>
      <c r="B37" s="34"/>
      <c r="C37" s="34"/>
      <c r="D37" s="34"/>
      <c r="E37" s="34"/>
      <c r="F37" s="34"/>
      <c r="G37" s="34"/>
      <c r="H37" s="34"/>
      <c r="I37" s="34"/>
      <c r="J37" s="34"/>
      <c r="K37" s="34"/>
      <c r="L37" s="34"/>
      <c r="M37" s="58" t="s">
        <v>38</v>
      </c>
      <c r="N37" s="34"/>
    </row>
  </sheetData>
  <sheetProtection algorithmName="SHA-512" hashValue="VhE5qYaCUgoQwPr9TIpuUGxfpfwPt3QHoFHql8JZ+qzddZr9+oKqeejdbSwr92p9nbIBYSn+C/W/Pp6qCruPbw==" saltValue="a/fd5JtmGq69pgMbZiEiqQ==" spinCount="100000" sheet="1" objects="1" scenarios="1"/>
  <mergeCells count="37">
    <mergeCell ref="O23:U24"/>
    <mergeCell ref="K11:M11"/>
    <mergeCell ref="J10:M10"/>
    <mergeCell ref="D4:G4"/>
    <mergeCell ref="H4:I4"/>
    <mergeCell ref="K4:L4"/>
    <mergeCell ref="J6:M6"/>
    <mergeCell ref="J9:M9"/>
    <mergeCell ref="J14:M14"/>
    <mergeCell ref="H16:I16"/>
    <mergeCell ref="E18:G18"/>
    <mergeCell ref="C20:F20"/>
    <mergeCell ref="G20:I20"/>
    <mergeCell ref="K20:M20"/>
    <mergeCell ref="C21:F22"/>
    <mergeCell ref="G21:K21"/>
    <mergeCell ref="G22:K22"/>
    <mergeCell ref="C23:C24"/>
    <mergeCell ref="D23:F23"/>
    <mergeCell ref="G23:M23"/>
    <mergeCell ref="D24:F24"/>
    <mergeCell ref="G24:M24"/>
    <mergeCell ref="C34:N34"/>
    <mergeCell ref="C35:N35"/>
    <mergeCell ref="C36:N36"/>
    <mergeCell ref="C29:F29"/>
    <mergeCell ref="G29:I29"/>
    <mergeCell ref="K29:M29"/>
    <mergeCell ref="C30:M30"/>
    <mergeCell ref="C32:N32"/>
    <mergeCell ref="C33:N33"/>
    <mergeCell ref="C25:F25"/>
    <mergeCell ref="G25:M25"/>
    <mergeCell ref="C26:F28"/>
    <mergeCell ref="H26:M26"/>
    <mergeCell ref="H27:M27"/>
    <mergeCell ref="H28:M28"/>
  </mergeCells>
  <phoneticPr fontId="2"/>
  <dataValidations count="8">
    <dataValidation type="date" imeMode="disabled" operator="greaterThanOrEqual" allowBlank="1" showInputMessage="1" showErrorMessage="1" sqref="G23:M23" xr:uid="{00000000-0002-0000-0000-000000000000}">
      <formula1>1</formula1>
    </dataValidation>
    <dataValidation type="date" imeMode="disabled" operator="greaterThanOrEqual" allowBlank="1" showErrorMessage="1" error="日付書式(R3.4.1 2021/4/1)で入力してください。" sqref="J6:M6" xr:uid="{00000000-0002-0000-0000-000001000000}">
      <formula1>1</formula1>
    </dataValidation>
    <dataValidation imeMode="disabled" operator="greaterThanOrEqual" allowBlank="1" showInputMessage="1" showErrorMessage="1" error="半角英数字で入力してください｡" sqref="J14:M14" xr:uid="{00000000-0002-0000-0000-000002000000}"/>
    <dataValidation type="list" imeMode="disabled" allowBlank="1" showInputMessage="1" showErrorMessage="1" sqref="K4:L4" xr:uid="{00000000-0002-0000-0000-000003000000}">
      <formula1>pldn2</formula1>
    </dataValidation>
    <dataValidation type="list" imeMode="disabled" allowBlank="1" showInputMessage="1" showErrorMessage="1" sqref="H4:I4" xr:uid="{00000000-0002-0000-0000-000004000000}">
      <formula1>pldn1</formula1>
    </dataValidation>
    <dataValidation type="list" imeMode="disabled" operator="greaterThanOrEqual" allowBlank="1" showInputMessage="1" showErrorMessage="1" sqref="D16" xr:uid="{00000000-0002-0000-0000-000005000000}">
      <formula1>pldn3</formula1>
    </dataValidation>
    <dataValidation type="list" imeMode="disabled" allowBlank="1" showInputMessage="1" showErrorMessage="1" sqref="G20:I20" xr:uid="{00000000-0002-0000-0000-000006000000}">
      <formula1>pldn4</formula1>
    </dataValidation>
    <dataValidation imeMode="on" allowBlank="1" showInputMessage="1" showErrorMessage="1" sqref="J9:M11" xr:uid="{00000000-0002-0000-0000-000007000000}"/>
  </dataValidations>
  <printOptions horizontalCentered="1"/>
  <pageMargins left="0.78740157480314965" right="0.59055118110236227" top="0.78740157480314965" bottom="0.59055118110236227" header="0.31496062992125984" footer="0.31496062992125984"/>
  <pageSetup paperSize="9" scale="84"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C4877-8F81-4366-BCDF-B08516891A4A}">
  <sheetPr>
    <tabColor rgb="FFFFD966"/>
    <pageSetUpPr fitToPage="1"/>
  </sheetPr>
  <dimension ref="B2:AW239"/>
  <sheetViews>
    <sheetView showGridLines="0" zoomScaleNormal="100" zoomScaleSheetLayoutView="100" workbookViewId="0"/>
  </sheetViews>
  <sheetFormatPr defaultColWidth="2.5" defaultRowHeight="18.75"/>
  <cols>
    <col min="1" max="1" width="2.5" style="8" customWidth="1"/>
    <col min="2" max="36" width="2.5" style="38" customWidth="1"/>
    <col min="37" max="37" width="1.5" style="38" customWidth="1"/>
    <col min="38" max="49" width="6.25" style="8" customWidth="1"/>
    <col min="50" max="16384" width="2.5" style="8"/>
  </cols>
  <sheetData>
    <row r="2" spans="2:37" ht="17.25" customHeight="1">
      <c r="B2" s="113"/>
      <c r="C2" s="113" t="s">
        <v>121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115" t="str">
        <f>IF($E$10="Bテナント等","Bテナント等事業所 （１）",IF($E$10="A","A事業所（１）",""))</f>
        <v/>
      </c>
      <c r="AF2" s="34"/>
      <c r="AG2" s="34"/>
      <c r="AH2" s="34"/>
      <c r="AI2" s="34"/>
      <c r="AJ2" s="34"/>
      <c r="AK2" s="34"/>
    </row>
    <row r="3" spans="2:37"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7" ht="23.25" customHeight="1">
      <c r="B4" s="113"/>
      <c r="C4" s="113" t="s">
        <v>11</v>
      </c>
      <c r="D4" s="113"/>
      <c r="E4" s="786">
        <f>IF(様式１号!$D$16="","",様式１号!$D$16)</f>
        <v>8</v>
      </c>
      <c r="F4" s="787"/>
      <c r="G4" s="788"/>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7" ht="9"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7" s="14" customFormat="1" ht="26.25" customHeight="1">
      <c r="B6" s="118"/>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119"/>
      <c r="AJ6" s="119"/>
      <c r="AK6" s="120"/>
    </row>
    <row r="7" spans="2:37">
      <c r="B7" s="23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7">
      <c r="B8" s="23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7" ht="16.5" customHeight="1">
      <c r="B9" s="231"/>
      <c r="C9" s="113"/>
      <c r="D9" s="122"/>
      <c r="E9" s="808" t="s">
        <v>125</v>
      </c>
      <c r="F9" s="808"/>
      <c r="G9" s="808"/>
      <c r="H9" s="808"/>
      <c r="I9" s="808"/>
      <c r="J9" s="809" t="str">
        <f>IF($E$10="A","A … 規模判定エネルギー使用量が年間1,500kL未満の事業所（合算）",IF($E$10="Bテナント等","Bテナント等  … 規模判定エネルギー使用量が年間1,500kL以上であり、他の事業所の一部である事業所",""))</f>
        <v/>
      </c>
      <c r="K9" s="810"/>
      <c r="L9" s="810"/>
      <c r="M9" s="810"/>
      <c r="N9" s="810"/>
      <c r="O9" s="810"/>
      <c r="P9" s="810"/>
      <c r="Q9" s="810"/>
      <c r="R9" s="810"/>
      <c r="S9" s="810"/>
      <c r="T9" s="810"/>
      <c r="U9" s="810"/>
      <c r="V9" s="810"/>
      <c r="W9" s="810"/>
      <c r="X9" s="810"/>
      <c r="Y9" s="810"/>
      <c r="Z9" s="810"/>
      <c r="AA9" s="810"/>
      <c r="AB9" s="810"/>
      <c r="AC9" s="810"/>
      <c r="AD9" s="810"/>
      <c r="AE9" s="810"/>
      <c r="AF9" s="810"/>
      <c r="AG9" s="810"/>
      <c r="AH9" s="810"/>
      <c r="AI9" s="810"/>
      <c r="AJ9" s="811"/>
      <c r="AK9" s="85"/>
    </row>
    <row r="10" spans="2:37" ht="28.5" customHeight="1">
      <c r="B10" s="231"/>
      <c r="C10" s="113"/>
      <c r="D10" s="122"/>
      <c r="E10" s="815"/>
      <c r="F10" s="815"/>
      <c r="G10" s="815"/>
      <c r="H10" s="815"/>
      <c r="I10" s="815"/>
      <c r="J10" s="812"/>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4"/>
      <c r="AK10" s="85"/>
    </row>
    <row r="11" spans="2:37" ht="4.5" customHeight="1">
      <c r="B11" s="23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7">
      <c r="B12" s="23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7" ht="29.25" customHeight="1">
      <c r="B13" s="231"/>
      <c r="C13" s="113"/>
      <c r="D13" s="113"/>
      <c r="E13" s="816" t="str">
        <f>IF(E10="A","代表事業所名",IF(E10="Bテナント等","事業所名",""))</f>
        <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5"/>
      <c r="AC13" s="819" t="str">
        <f>IFERROR(IF($E$10="A","前年度における事業所数",""),"")</f>
        <v/>
      </c>
      <c r="AD13" s="820"/>
      <c r="AE13" s="820"/>
      <c r="AF13" s="821"/>
      <c r="AG13" s="822"/>
      <c r="AH13" s="823"/>
      <c r="AI13" s="823"/>
      <c r="AJ13" s="824"/>
      <c r="AK13" s="85"/>
    </row>
    <row r="14" spans="2:37" ht="18.95" customHeight="1">
      <c r="B14" s="231"/>
      <c r="C14" s="113"/>
      <c r="D14" s="113"/>
      <c r="E14" s="799" t="str">
        <f>IF(E10="A","代表事業所所在地",IF(E10="Bテナント等","事業所所在地",""))</f>
        <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row>
    <row r="15" spans="2:37" ht="18.95" customHeight="1">
      <c r="B15" s="23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7" ht="24" customHeight="1">
      <c r="B16" s="231"/>
      <c r="C16" s="113"/>
      <c r="D16" s="113"/>
      <c r="E16" s="805" t="s">
        <v>516</v>
      </c>
      <c r="F16" s="806"/>
      <c r="G16" s="806"/>
      <c r="H16" s="806"/>
      <c r="I16" s="806"/>
      <c r="J16" s="806"/>
      <c r="K16" s="806"/>
      <c r="L16" s="806"/>
      <c r="M16" s="806"/>
      <c r="N16" s="807"/>
      <c r="O16" s="763"/>
      <c r="P16" s="764"/>
      <c r="Q16" s="764"/>
      <c r="R16" s="764"/>
      <c r="S16" s="764"/>
      <c r="T16" s="764"/>
      <c r="U16" s="764"/>
      <c r="V16" s="764"/>
      <c r="W16" s="764"/>
      <c r="X16" s="764"/>
      <c r="Y16" s="764"/>
      <c r="Z16" s="764"/>
      <c r="AA16" s="764"/>
      <c r="AB16" s="764"/>
      <c r="AC16" s="764"/>
      <c r="AD16" s="764"/>
      <c r="AE16" s="764"/>
      <c r="AF16" s="764"/>
      <c r="AG16" s="764"/>
      <c r="AH16" s="764"/>
      <c r="AI16" s="764"/>
      <c r="AJ16" s="765"/>
      <c r="AK16" s="85"/>
    </row>
    <row r="17" spans="2:49" ht="18.95" customHeight="1">
      <c r="B17" s="231"/>
      <c r="C17" s="113"/>
      <c r="D17" s="113"/>
      <c r="E17" s="799" t="s">
        <v>129</v>
      </c>
      <c r="F17" s="799"/>
      <c r="G17" s="799"/>
      <c r="H17" s="799"/>
      <c r="I17" s="799"/>
      <c r="J17" s="799"/>
      <c r="K17" s="799"/>
      <c r="L17" s="799"/>
      <c r="M17" s="799"/>
      <c r="N17" s="799"/>
      <c r="O17" s="825"/>
      <c r="P17" s="826"/>
      <c r="Q17" s="826"/>
      <c r="R17" s="826"/>
      <c r="S17" s="826"/>
      <c r="T17" s="826"/>
      <c r="U17" s="826"/>
      <c r="V17" s="826"/>
      <c r="W17" s="826"/>
      <c r="X17" s="826"/>
      <c r="Y17" s="826"/>
      <c r="Z17" s="826"/>
      <c r="AA17" s="826"/>
      <c r="AB17" s="826"/>
      <c r="AC17" s="826"/>
      <c r="AD17" s="826"/>
      <c r="AE17" s="826"/>
      <c r="AF17" s="826"/>
      <c r="AG17" s="826"/>
      <c r="AH17" s="826"/>
      <c r="AI17" s="826"/>
      <c r="AJ17" s="827"/>
      <c r="AK17" s="85"/>
    </row>
    <row r="18" spans="2:49" ht="18.95" customHeight="1">
      <c r="B18" s="231"/>
      <c r="C18" s="113"/>
      <c r="D18" s="113"/>
      <c r="E18" s="799" t="s">
        <v>130</v>
      </c>
      <c r="F18" s="799"/>
      <c r="G18" s="799"/>
      <c r="H18" s="799"/>
      <c r="I18" s="799"/>
      <c r="J18" s="799"/>
      <c r="K18" s="799"/>
      <c r="L18" s="799"/>
      <c r="M18" s="799"/>
      <c r="N18" s="799"/>
      <c r="O18" s="789" t="str">
        <f>LEFT($O$17,2)</f>
        <v/>
      </c>
      <c r="P18" s="790"/>
      <c r="Q18" s="790"/>
      <c r="R18" s="790"/>
      <c r="S18" s="790"/>
      <c r="T18" s="790"/>
      <c r="U18" s="790"/>
      <c r="V18" s="790"/>
      <c r="W18" s="790"/>
      <c r="X18" s="790"/>
      <c r="Y18" s="790"/>
      <c r="Z18" s="790"/>
      <c r="AA18" s="790"/>
      <c r="AB18" s="790"/>
      <c r="AC18" s="790"/>
      <c r="AD18" s="790"/>
      <c r="AE18" s="790"/>
      <c r="AF18" s="790"/>
      <c r="AG18" s="790"/>
      <c r="AH18" s="790"/>
      <c r="AI18" s="790"/>
      <c r="AJ18" s="791"/>
      <c r="AK18" s="85"/>
    </row>
    <row r="19" spans="2:49" ht="53.1" customHeight="1">
      <c r="B19" s="231"/>
      <c r="C19" s="113"/>
      <c r="D19" s="113"/>
      <c r="E19" s="828" t="s">
        <v>131</v>
      </c>
      <c r="F19" s="828"/>
      <c r="G19" s="828"/>
      <c r="H19" s="828"/>
      <c r="I19" s="828"/>
      <c r="J19" s="828"/>
      <c r="K19" s="828"/>
      <c r="L19" s="828"/>
      <c r="M19" s="828"/>
      <c r="N19" s="828"/>
      <c r="O19" s="829"/>
      <c r="P19" s="830"/>
      <c r="Q19" s="830"/>
      <c r="R19" s="830"/>
      <c r="S19" s="830"/>
      <c r="T19" s="830"/>
      <c r="U19" s="830"/>
      <c r="V19" s="830"/>
      <c r="W19" s="830"/>
      <c r="X19" s="830"/>
      <c r="Y19" s="830"/>
      <c r="Z19" s="830"/>
      <c r="AA19" s="830"/>
      <c r="AB19" s="830"/>
      <c r="AC19" s="830"/>
      <c r="AD19" s="830"/>
      <c r="AE19" s="830"/>
      <c r="AF19" s="830"/>
      <c r="AG19" s="830"/>
      <c r="AH19" s="830"/>
      <c r="AI19" s="830"/>
      <c r="AJ19" s="831"/>
      <c r="AK19" s="85"/>
      <c r="AL19" s="59" t="s">
        <v>499</v>
      </c>
    </row>
    <row r="20" spans="2:49" ht="12" customHeight="1">
      <c r="B20" s="231"/>
      <c r="C20" s="113"/>
      <c r="D20" s="113"/>
      <c r="E20" s="126"/>
      <c r="F20" s="113"/>
      <c r="G20" s="113"/>
      <c r="H20" s="113"/>
      <c r="I20" s="113"/>
      <c r="J20" s="113"/>
      <c r="K20" s="113"/>
      <c r="L20" s="113"/>
      <c r="M20" s="113"/>
      <c r="N20" s="113"/>
      <c r="O20" s="97"/>
      <c r="P20" s="34"/>
      <c r="Q20" s="34"/>
      <c r="R20" s="34"/>
      <c r="S20" s="34"/>
      <c r="T20" s="34"/>
      <c r="U20" s="34"/>
      <c r="V20" s="34"/>
      <c r="W20" s="34"/>
      <c r="X20" s="34"/>
      <c r="Y20" s="34"/>
      <c r="Z20" s="34"/>
      <c r="AA20" s="34"/>
      <c r="AB20" s="34"/>
      <c r="AC20" s="34"/>
      <c r="AD20" s="34"/>
      <c r="AE20" s="34"/>
      <c r="AF20" s="34"/>
      <c r="AG20" s="34"/>
      <c r="AH20" s="34"/>
      <c r="AI20" s="34"/>
      <c r="AJ20" s="34"/>
      <c r="AK20" s="85"/>
    </row>
    <row r="21" spans="2:49">
      <c r="B21" s="231"/>
      <c r="C21" s="113" t="s">
        <v>132</v>
      </c>
      <c r="D21" s="113"/>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49">
      <c r="B22" s="231"/>
      <c r="C22" s="113"/>
      <c r="D22" s="113" t="s">
        <v>651</v>
      </c>
      <c r="E22" s="113"/>
      <c r="F22" s="113"/>
      <c r="G22" s="113"/>
      <c r="H22" s="113"/>
      <c r="I22" s="113"/>
      <c r="J22" s="113"/>
      <c r="K22" s="113"/>
      <c r="L22" s="113"/>
      <c r="M22" s="113"/>
      <c r="N22" s="113"/>
      <c r="O22" s="34"/>
      <c r="P22" s="34"/>
      <c r="Q22" s="34"/>
      <c r="R22" s="34"/>
      <c r="S22" s="34"/>
      <c r="T22" s="34"/>
      <c r="U22" s="34"/>
      <c r="V22" s="34"/>
      <c r="W22" s="34"/>
      <c r="X22" s="34"/>
      <c r="Y22" s="34"/>
      <c r="Z22" s="34"/>
      <c r="AA22" s="34"/>
      <c r="AB22" s="34"/>
      <c r="AC22" s="34"/>
      <c r="AD22" s="34"/>
      <c r="AE22" s="34"/>
      <c r="AF22" s="34"/>
      <c r="AG22" s="34"/>
      <c r="AH22" s="34"/>
      <c r="AI22" s="34"/>
      <c r="AJ22" s="34"/>
      <c r="AK22" s="85"/>
    </row>
    <row r="23" spans="2:49" ht="24.75" customHeight="1">
      <c r="B23" s="231"/>
      <c r="C23" s="113"/>
      <c r="D23" s="832" t="s">
        <v>133</v>
      </c>
      <c r="E23" s="833"/>
      <c r="F23" s="833"/>
      <c r="G23" s="833"/>
      <c r="H23" s="833"/>
      <c r="I23" s="833"/>
      <c r="J23" s="833"/>
      <c r="K23" s="833"/>
      <c r="L23" s="833"/>
      <c r="M23" s="833"/>
      <c r="N23" s="834"/>
      <c r="O23" s="772">
        <v>7</v>
      </c>
      <c r="P23" s="773"/>
      <c r="Q23" s="773"/>
      <c r="R23" s="774"/>
      <c r="S23" s="775" t="s">
        <v>431</v>
      </c>
      <c r="T23" s="776"/>
      <c r="U23" s="776"/>
      <c r="V23" s="841"/>
      <c r="W23" s="615" t="s">
        <v>134</v>
      </c>
      <c r="X23" s="762"/>
      <c r="Y23" s="762"/>
      <c r="Z23" s="616"/>
      <c r="AA23" s="772">
        <v>11</v>
      </c>
      <c r="AB23" s="773"/>
      <c r="AC23" s="773"/>
      <c r="AD23" s="774"/>
      <c r="AE23" s="775" t="s">
        <v>432</v>
      </c>
      <c r="AF23" s="776"/>
      <c r="AG23" s="776"/>
      <c r="AH23" s="776"/>
      <c r="AI23" s="127"/>
      <c r="AJ23" s="128"/>
      <c r="AK23" s="85"/>
    </row>
    <row r="24" spans="2:49" ht="30" customHeight="1">
      <c r="B24" s="231"/>
      <c r="C24" s="113"/>
      <c r="D24" s="777" t="s">
        <v>430</v>
      </c>
      <c r="E24" s="778" t="s">
        <v>461</v>
      </c>
      <c r="F24" s="778"/>
      <c r="G24" s="778"/>
      <c r="H24" s="778"/>
      <c r="I24" s="778"/>
      <c r="J24" s="778"/>
      <c r="K24" s="778"/>
      <c r="L24" s="778"/>
      <c r="M24" s="778"/>
      <c r="N24" s="779"/>
      <c r="O24" s="782" t="s">
        <v>433</v>
      </c>
      <c r="P24" s="783"/>
      <c r="Q24" s="783"/>
      <c r="R24" s="783"/>
      <c r="S24" s="784"/>
      <c r="T24" s="784"/>
      <c r="U24" s="784"/>
      <c r="V24" s="784"/>
      <c r="W24" s="785" t="s">
        <v>136</v>
      </c>
      <c r="X24" s="785"/>
      <c r="Y24" s="785"/>
      <c r="Z24" s="782" t="s">
        <v>434</v>
      </c>
      <c r="AA24" s="783"/>
      <c r="AB24" s="783"/>
      <c r="AC24" s="783"/>
      <c r="AD24" s="837"/>
      <c r="AE24" s="837"/>
      <c r="AF24" s="837"/>
      <c r="AG24" s="837"/>
      <c r="AH24" s="785" t="str">
        <f>"t-CO2/"&amp;$M$103</f>
        <v>t-CO2/</v>
      </c>
      <c r="AI24" s="785"/>
      <c r="AJ24" s="785"/>
      <c r="AK24" s="85"/>
      <c r="AL24" s="844" t="str">
        <f>IF(AND($S$24="",$AD$24=""),"← 削減状況の評価時に基準となる排出量又は原単位について、過去の実績を参考に
　 設定し、入力してください(目標欄に記載する評価方法(排出量または原単位)に
　 応じて、いずれかを記入)。","")</f>
        <v>← 削減状況の評価時に基準となる排出量又は原単位について、過去の実績を参考に
　 設定し、入力してください(目標欄に記載する評価方法(排出量または原単位)に
　 応じて、いずれかを記入)。</v>
      </c>
      <c r="AM24" s="558"/>
      <c r="AN24" s="558"/>
      <c r="AO24" s="558"/>
      <c r="AP24" s="558"/>
      <c r="AQ24" s="558"/>
      <c r="AR24" s="558"/>
      <c r="AS24" s="558"/>
      <c r="AT24" s="558"/>
      <c r="AU24" s="558"/>
      <c r="AV24" s="558"/>
      <c r="AW24" s="558"/>
    </row>
    <row r="25" spans="2:49" ht="65.099999999999994" customHeight="1">
      <c r="B25" s="231"/>
      <c r="C25" s="113"/>
      <c r="D25" s="777"/>
      <c r="E25" s="780"/>
      <c r="F25" s="780"/>
      <c r="G25" s="780"/>
      <c r="H25" s="780"/>
      <c r="I25" s="780"/>
      <c r="J25" s="780"/>
      <c r="K25" s="780"/>
      <c r="L25" s="780"/>
      <c r="M25" s="780"/>
      <c r="N25" s="781"/>
      <c r="O25" s="829"/>
      <c r="P25" s="830"/>
      <c r="Q25" s="830"/>
      <c r="R25" s="830"/>
      <c r="S25" s="830"/>
      <c r="T25" s="830"/>
      <c r="U25" s="830"/>
      <c r="V25" s="830"/>
      <c r="W25" s="830"/>
      <c r="X25" s="830"/>
      <c r="Y25" s="830"/>
      <c r="Z25" s="830"/>
      <c r="AA25" s="830"/>
      <c r="AB25" s="830"/>
      <c r="AC25" s="830"/>
      <c r="AD25" s="830"/>
      <c r="AE25" s="830"/>
      <c r="AF25" s="830"/>
      <c r="AG25" s="830"/>
      <c r="AH25" s="830"/>
      <c r="AI25" s="830"/>
      <c r="AJ25" s="831"/>
      <c r="AK25" s="85"/>
      <c r="AL25" s="844"/>
      <c r="AM25" s="558"/>
      <c r="AN25" s="558"/>
      <c r="AO25" s="558"/>
      <c r="AP25" s="558"/>
      <c r="AQ25" s="558"/>
      <c r="AR25" s="558"/>
      <c r="AS25" s="558"/>
      <c r="AT25" s="558"/>
      <c r="AU25" s="558"/>
      <c r="AV25" s="558"/>
      <c r="AW25" s="558"/>
    </row>
    <row r="26" spans="2:49" ht="65.099999999999994" customHeight="1">
      <c r="B26" s="231"/>
      <c r="C26" s="113"/>
      <c r="D26" s="777"/>
      <c r="E26" s="838" t="s">
        <v>137</v>
      </c>
      <c r="F26" s="838"/>
      <c r="G26" s="838"/>
      <c r="H26" s="838"/>
      <c r="I26" s="838"/>
      <c r="J26" s="838"/>
      <c r="K26" s="838"/>
      <c r="L26" s="838"/>
      <c r="M26" s="838"/>
      <c r="N26" s="839"/>
      <c r="O26" s="829"/>
      <c r="P26" s="830"/>
      <c r="Q26" s="830"/>
      <c r="R26" s="830"/>
      <c r="S26" s="830"/>
      <c r="T26" s="830"/>
      <c r="U26" s="830"/>
      <c r="V26" s="830"/>
      <c r="W26" s="830"/>
      <c r="X26" s="830"/>
      <c r="Y26" s="830"/>
      <c r="Z26" s="830"/>
      <c r="AA26" s="830"/>
      <c r="AB26" s="830"/>
      <c r="AC26" s="830"/>
      <c r="AD26" s="830"/>
      <c r="AE26" s="830"/>
      <c r="AF26" s="830"/>
      <c r="AG26" s="830"/>
      <c r="AH26" s="830"/>
      <c r="AI26" s="830"/>
      <c r="AJ26" s="831"/>
      <c r="AK26" s="85"/>
    </row>
    <row r="27" spans="2:49" ht="4.5" customHeight="1">
      <c r="B27" s="23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49" ht="13.5" customHeight="1">
      <c r="B28" s="231"/>
      <c r="C28" s="113"/>
      <c r="D28" s="840" t="s">
        <v>462</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49" ht="24.75" customHeight="1">
      <c r="B29" s="231"/>
      <c r="C29" s="113"/>
      <c r="D29" s="832" t="s">
        <v>133</v>
      </c>
      <c r="E29" s="833"/>
      <c r="F29" s="833"/>
      <c r="G29" s="833"/>
      <c r="H29" s="833"/>
      <c r="I29" s="833"/>
      <c r="J29" s="833"/>
      <c r="K29" s="833"/>
      <c r="L29" s="833"/>
      <c r="M29" s="833"/>
      <c r="N29" s="834"/>
      <c r="O29" s="852">
        <v>12</v>
      </c>
      <c r="P29" s="852"/>
      <c r="Q29" s="852"/>
      <c r="R29" s="852"/>
      <c r="S29" s="775" t="s">
        <v>431</v>
      </c>
      <c r="T29" s="776"/>
      <c r="U29" s="776"/>
      <c r="V29" s="841"/>
      <c r="W29" s="808" t="s">
        <v>138</v>
      </c>
      <c r="X29" s="808"/>
      <c r="Y29" s="808"/>
      <c r="Z29" s="808"/>
      <c r="AA29" s="852">
        <v>16</v>
      </c>
      <c r="AB29" s="852"/>
      <c r="AC29" s="852"/>
      <c r="AD29" s="852"/>
      <c r="AE29" s="775" t="s">
        <v>431</v>
      </c>
      <c r="AF29" s="776"/>
      <c r="AG29" s="776"/>
      <c r="AH29" s="776"/>
      <c r="AI29" s="135"/>
      <c r="AJ29" s="136"/>
      <c r="AK29" s="85"/>
    </row>
    <row r="30" spans="2:49" ht="30" customHeight="1">
      <c r="B30" s="231"/>
      <c r="C30" s="113"/>
      <c r="D30" s="777" t="s">
        <v>135</v>
      </c>
      <c r="E30" s="778" t="s">
        <v>461</v>
      </c>
      <c r="F30" s="778"/>
      <c r="G30" s="778"/>
      <c r="H30" s="778"/>
      <c r="I30" s="778"/>
      <c r="J30" s="778"/>
      <c r="K30" s="778"/>
      <c r="L30" s="778"/>
      <c r="M30" s="778"/>
      <c r="N30" s="779"/>
      <c r="O30" s="782" t="s">
        <v>433</v>
      </c>
      <c r="P30" s="783"/>
      <c r="Q30" s="783"/>
      <c r="R30" s="783"/>
      <c r="S30" s="784"/>
      <c r="T30" s="784"/>
      <c r="U30" s="784"/>
      <c r="V30" s="784"/>
      <c r="W30" s="785" t="s">
        <v>136</v>
      </c>
      <c r="X30" s="785"/>
      <c r="Y30" s="785"/>
      <c r="Z30" s="782" t="s">
        <v>434</v>
      </c>
      <c r="AA30" s="783"/>
      <c r="AB30" s="783"/>
      <c r="AC30" s="783"/>
      <c r="AD30" s="837"/>
      <c r="AE30" s="837"/>
      <c r="AF30" s="837"/>
      <c r="AG30" s="837"/>
      <c r="AH30" s="785" t="str">
        <f>IF(AD30="","",AH24)</f>
        <v/>
      </c>
      <c r="AI30" s="785"/>
      <c r="AJ30" s="785"/>
      <c r="AK30" s="85"/>
    </row>
    <row r="31" spans="2:49" ht="65.099999999999994" customHeight="1">
      <c r="B31" s="231"/>
      <c r="C31" s="113"/>
      <c r="D31" s="777"/>
      <c r="E31" s="780"/>
      <c r="F31" s="780"/>
      <c r="G31" s="780"/>
      <c r="H31" s="780"/>
      <c r="I31" s="780"/>
      <c r="J31" s="780"/>
      <c r="K31" s="780"/>
      <c r="L31" s="780"/>
      <c r="M31" s="780"/>
      <c r="N31" s="781"/>
      <c r="O31" s="829"/>
      <c r="P31" s="830"/>
      <c r="Q31" s="830"/>
      <c r="R31" s="830"/>
      <c r="S31" s="830"/>
      <c r="T31" s="830"/>
      <c r="U31" s="830"/>
      <c r="V31" s="830"/>
      <c r="W31" s="830"/>
      <c r="X31" s="830"/>
      <c r="Y31" s="830"/>
      <c r="Z31" s="830"/>
      <c r="AA31" s="830"/>
      <c r="AB31" s="830"/>
      <c r="AC31" s="830"/>
      <c r="AD31" s="830"/>
      <c r="AE31" s="830"/>
      <c r="AF31" s="830"/>
      <c r="AG31" s="830"/>
      <c r="AH31" s="830"/>
      <c r="AI31" s="830"/>
      <c r="AJ31" s="831"/>
      <c r="AK31" s="85"/>
      <c r="AL31" s="59" t="str">
        <f>IF(様式１号!$D$16=11,"← 11年度提出の計画書には第５計画期間の削減目標を必ず入力してください。","← 計画がある場合は入力してください。")</f>
        <v>← 計画がある場合は入力してください。</v>
      </c>
    </row>
    <row r="32" spans="2:49" ht="65.099999999999994" customHeight="1">
      <c r="B32" s="231"/>
      <c r="C32" s="113"/>
      <c r="D32" s="777"/>
      <c r="E32" s="838" t="s">
        <v>137</v>
      </c>
      <c r="F32" s="838"/>
      <c r="G32" s="838"/>
      <c r="H32" s="838"/>
      <c r="I32" s="838"/>
      <c r="J32" s="838"/>
      <c r="K32" s="838"/>
      <c r="L32" s="838"/>
      <c r="M32" s="838"/>
      <c r="N32" s="839"/>
      <c r="O32" s="829"/>
      <c r="P32" s="830"/>
      <c r="Q32" s="830"/>
      <c r="R32" s="830"/>
      <c r="S32" s="830"/>
      <c r="T32" s="830"/>
      <c r="U32" s="830"/>
      <c r="V32" s="830"/>
      <c r="W32" s="830"/>
      <c r="X32" s="830"/>
      <c r="Y32" s="830"/>
      <c r="Z32" s="830"/>
      <c r="AA32" s="830"/>
      <c r="AB32" s="830"/>
      <c r="AC32" s="830"/>
      <c r="AD32" s="830"/>
      <c r="AE32" s="830"/>
      <c r="AF32" s="830"/>
      <c r="AG32" s="830"/>
      <c r="AH32" s="830"/>
      <c r="AI32" s="830"/>
      <c r="AJ32" s="831"/>
      <c r="AK32" s="85"/>
    </row>
    <row r="33" spans="2:39" ht="5.25" customHeight="1">
      <c r="B33" s="137"/>
      <c r="C33" s="123"/>
      <c r="D33" s="123"/>
      <c r="E33" s="123"/>
      <c r="F33" s="123"/>
      <c r="G33" s="123"/>
      <c r="H33" s="123"/>
      <c r="I33" s="123"/>
      <c r="J33" s="123"/>
      <c r="K33" s="123"/>
      <c r="L33" s="123"/>
      <c r="M33" s="123"/>
      <c r="N33" s="123"/>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2"/>
    </row>
    <row r="34" spans="2:39" ht="20.25" customHeight="1">
      <c r="B34" s="113"/>
      <c r="C34" s="113"/>
      <c r="D34" s="113"/>
      <c r="E34" s="34"/>
      <c r="F34" s="138"/>
      <c r="G34" s="113"/>
      <c r="H34" s="113"/>
      <c r="I34" s="113"/>
      <c r="J34" s="113"/>
      <c r="K34" s="113"/>
      <c r="L34" s="34"/>
      <c r="M34" s="113"/>
      <c r="N34" s="113"/>
      <c r="O34" s="34"/>
      <c r="P34" s="34"/>
      <c r="Q34" s="34"/>
      <c r="R34" s="34"/>
      <c r="S34" s="34"/>
      <c r="T34" s="34"/>
      <c r="U34" s="34"/>
      <c r="V34" s="34"/>
      <c r="W34" s="34"/>
      <c r="X34" s="34"/>
      <c r="Y34" s="34"/>
      <c r="Z34" s="34"/>
      <c r="AA34" s="34"/>
      <c r="AB34" s="34"/>
      <c r="AC34" s="34"/>
      <c r="AD34" s="126"/>
      <c r="AE34" s="34"/>
      <c r="AF34" s="34"/>
      <c r="AG34" s="34"/>
      <c r="AH34" s="34"/>
      <c r="AI34" s="34"/>
      <c r="AJ34" s="34"/>
      <c r="AK34" s="44" t="s">
        <v>38</v>
      </c>
    </row>
    <row r="35" spans="2:39" s="9" customFormat="1" ht="5.25" customHeight="1">
      <c r="B35" s="108"/>
      <c r="C35" s="139"/>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8"/>
      <c r="AL35" s="8"/>
    </row>
    <row r="36" spans="2:39" s="9" customFormat="1" ht="12.95" customHeight="1">
      <c r="B36" s="109"/>
      <c r="C36" s="34"/>
      <c r="D36" s="245" t="s">
        <v>652</v>
      </c>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34"/>
      <c r="AK36" s="85"/>
      <c r="AL36" s="8"/>
    </row>
    <row r="37" spans="2:39" s="9" customFormat="1" ht="29.25" customHeight="1">
      <c r="B37" s="109"/>
      <c r="C37" s="766" t="s">
        <v>139</v>
      </c>
      <c r="D37" s="767"/>
      <c r="E37" s="768"/>
      <c r="F37" s="766" t="s">
        <v>140</v>
      </c>
      <c r="G37" s="767"/>
      <c r="H37" s="767"/>
      <c r="I37" s="767"/>
      <c r="J37" s="767"/>
      <c r="K37" s="767"/>
      <c r="L37" s="767"/>
      <c r="M37" s="767"/>
      <c r="N37" s="767"/>
      <c r="O37" s="767"/>
      <c r="P37" s="767"/>
      <c r="Q37" s="767"/>
      <c r="R37" s="768"/>
      <c r="S37" s="766" t="s">
        <v>435</v>
      </c>
      <c r="T37" s="767"/>
      <c r="U37" s="767"/>
      <c r="V37" s="767"/>
      <c r="W37" s="767"/>
      <c r="X37" s="767"/>
      <c r="Y37" s="767"/>
      <c r="Z37" s="767"/>
      <c r="AA37" s="767"/>
      <c r="AB37" s="767"/>
      <c r="AC37" s="767"/>
      <c r="AD37" s="767"/>
      <c r="AE37" s="767"/>
      <c r="AF37" s="767"/>
      <c r="AG37" s="767"/>
      <c r="AH37" s="767"/>
      <c r="AI37" s="767"/>
      <c r="AJ37" s="768"/>
      <c r="AK37" s="85"/>
      <c r="AL37" s="8"/>
    </row>
    <row r="38" spans="2:39" s="9" customFormat="1" ht="29.25" customHeight="1">
      <c r="B38" s="109"/>
      <c r="C38" s="615">
        <v>1</v>
      </c>
      <c r="D38" s="762"/>
      <c r="E38" s="616"/>
      <c r="F38" s="769" t="str">
        <f>IF($O$13="","",$O$13)</f>
        <v/>
      </c>
      <c r="G38" s="770"/>
      <c r="H38" s="770"/>
      <c r="I38" s="770"/>
      <c r="J38" s="770"/>
      <c r="K38" s="770"/>
      <c r="L38" s="770"/>
      <c r="M38" s="770"/>
      <c r="N38" s="770"/>
      <c r="O38" s="770"/>
      <c r="P38" s="770"/>
      <c r="Q38" s="770"/>
      <c r="R38" s="771"/>
      <c r="S38" s="769" t="str">
        <f>$S$14&amp;$S$15</f>
        <v/>
      </c>
      <c r="T38" s="770"/>
      <c r="U38" s="770"/>
      <c r="V38" s="770"/>
      <c r="W38" s="770"/>
      <c r="X38" s="770"/>
      <c r="Y38" s="770"/>
      <c r="Z38" s="770"/>
      <c r="AA38" s="770"/>
      <c r="AB38" s="770"/>
      <c r="AC38" s="770"/>
      <c r="AD38" s="770"/>
      <c r="AE38" s="770"/>
      <c r="AF38" s="770"/>
      <c r="AG38" s="770"/>
      <c r="AH38" s="770"/>
      <c r="AI38" s="770"/>
      <c r="AJ38" s="771"/>
      <c r="AK38" s="85"/>
      <c r="AL38" s="8"/>
    </row>
    <row r="39" spans="2:39" s="9" customFormat="1" ht="29.25" customHeight="1">
      <c r="B39" s="109"/>
      <c r="C39" s="615">
        <v>2</v>
      </c>
      <c r="D39" s="762"/>
      <c r="E39" s="616"/>
      <c r="F39" s="763"/>
      <c r="G39" s="764"/>
      <c r="H39" s="764"/>
      <c r="I39" s="764"/>
      <c r="J39" s="764"/>
      <c r="K39" s="764"/>
      <c r="L39" s="764"/>
      <c r="M39" s="764"/>
      <c r="N39" s="764"/>
      <c r="O39" s="764"/>
      <c r="P39" s="764"/>
      <c r="Q39" s="764"/>
      <c r="R39" s="765"/>
      <c r="S39" s="763"/>
      <c r="T39" s="764"/>
      <c r="U39" s="764"/>
      <c r="V39" s="764"/>
      <c r="W39" s="764"/>
      <c r="X39" s="764"/>
      <c r="Y39" s="764"/>
      <c r="Z39" s="764"/>
      <c r="AA39" s="764"/>
      <c r="AB39" s="764"/>
      <c r="AC39" s="764"/>
      <c r="AD39" s="764"/>
      <c r="AE39" s="764"/>
      <c r="AF39" s="764"/>
      <c r="AG39" s="764"/>
      <c r="AH39" s="764"/>
      <c r="AI39" s="764"/>
      <c r="AJ39" s="765"/>
      <c r="AK39" s="85"/>
      <c r="AL39" s="598"/>
      <c r="AM39" s="598"/>
    </row>
    <row r="40" spans="2:39" s="9" customFormat="1" ht="29.25" customHeight="1">
      <c r="B40" s="109"/>
      <c r="C40" s="615">
        <v>3</v>
      </c>
      <c r="D40" s="762"/>
      <c r="E40" s="616"/>
      <c r="F40" s="763"/>
      <c r="G40" s="764"/>
      <c r="H40" s="764"/>
      <c r="I40" s="764"/>
      <c r="J40" s="764"/>
      <c r="K40" s="764"/>
      <c r="L40" s="764"/>
      <c r="M40" s="764"/>
      <c r="N40" s="764"/>
      <c r="O40" s="764"/>
      <c r="P40" s="764"/>
      <c r="Q40" s="764"/>
      <c r="R40" s="765"/>
      <c r="S40" s="763"/>
      <c r="T40" s="764"/>
      <c r="U40" s="764"/>
      <c r="V40" s="764"/>
      <c r="W40" s="764"/>
      <c r="X40" s="764"/>
      <c r="Y40" s="764"/>
      <c r="Z40" s="764"/>
      <c r="AA40" s="764"/>
      <c r="AB40" s="764"/>
      <c r="AC40" s="764"/>
      <c r="AD40" s="764"/>
      <c r="AE40" s="764"/>
      <c r="AF40" s="764"/>
      <c r="AG40" s="764"/>
      <c r="AH40" s="764"/>
      <c r="AI40" s="764"/>
      <c r="AJ40" s="765"/>
      <c r="AK40" s="85"/>
      <c r="AL40" s="598"/>
      <c r="AM40" s="598"/>
    </row>
    <row r="41" spans="2:39" s="9" customFormat="1" ht="29.25" customHeight="1">
      <c r="B41" s="109"/>
      <c r="C41" s="615">
        <v>4</v>
      </c>
      <c r="D41" s="762"/>
      <c r="E41" s="616"/>
      <c r="F41" s="763"/>
      <c r="G41" s="764"/>
      <c r="H41" s="764"/>
      <c r="I41" s="764"/>
      <c r="J41" s="764"/>
      <c r="K41" s="764"/>
      <c r="L41" s="764"/>
      <c r="M41" s="764"/>
      <c r="N41" s="764"/>
      <c r="O41" s="764"/>
      <c r="P41" s="764"/>
      <c r="Q41" s="764"/>
      <c r="R41" s="765"/>
      <c r="S41" s="763"/>
      <c r="T41" s="764"/>
      <c r="U41" s="764"/>
      <c r="V41" s="764"/>
      <c r="W41" s="764"/>
      <c r="X41" s="764"/>
      <c r="Y41" s="764"/>
      <c r="Z41" s="764"/>
      <c r="AA41" s="764"/>
      <c r="AB41" s="764"/>
      <c r="AC41" s="764"/>
      <c r="AD41" s="764"/>
      <c r="AE41" s="764"/>
      <c r="AF41" s="764"/>
      <c r="AG41" s="764"/>
      <c r="AH41" s="764"/>
      <c r="AI41" s="764"/>
      <c r="AJ41" s="765"/>
      <c r="AK41" s="85"/>
      <c r="AL41" s="8"/>
    </row>
    <row r="42" spans="2:39" s="9" customFormat="1" ht="29.25" customHeight="1">
      <c r="B42" s="109"/>
      <c r="C42" s="615">
        <v>5</v>
      </c>
      <c r="D42" s="762"/>
      <c r="E42" s="616"/>
      <c r="F42" s="763"/>
      <c r="G42" s="764"/>
      <c r="H42" s="764"/>
      <c r="I42" s="764"/>
      <c r="J42" s="764"/>
      <c r="K42" s="764"/>
      <c r="L42" s="764"/>
      <c r="M42" s="764"/>
      <c r="N42" s="764"/>
      <c r="O42" s="764"/>
      <c r="P42" s="764"/>
      <c r="Q42" s="764"/>
      <c r="R42" s="765"/>
      <c r="S42" s="763"/>
      <c r="T42" s="764"/>
      <c r="U42" s="764"/>
      <c r="V42" s="764"/>
      <c r="W42" s="764"/>
      <c r="X42" s="764"/>
      <c r="Y42" s="764"/>
      <c r="Z42" s="764"/>
      <c r="AA42" s="764"/>
      <c r="AB42" s="764"/>
      <c r="AC42" s="764"/>
      <c r="AD42" s="764"/>
      <c r="AE42" s="764"/>
      <c r="AF42" s="764"/>
      <c r="AG42" s="764"/>
      <c r="AH42" s="764"/>
      <c r="AI42" s="764"/>
      <c r="AJ42" s="765"/>
      <c r="AK42" s="85"/>
      <c r="AL42" s="8"/>
    </row>
    <row r="43" spans="2:39" s="9" customFormat="1" ht="29.25" customHeight="1">
      <c r="B43" s="109"/>
      <c r="C43" s="615">
        <v>6</v>
      </c>
      <c r="D43" s="762"/>
      <c r="E43" s="616"/>
      <c r="F43" s="763"/>
      <c r="G43" s="764"/>
      <c r="H43" s="764"/>
      <c r="I43" s="764"/>
      <c r="J43" s="764"/>
      <c r="K43" s="764"/>
      <c r="L43" s="764"/>
      <c r="M43" s="764"/>
      <c r="N43" s="764"/>
      <c r="O43" s="764"/>
      <c r="P43" s="764"/>
      <c r="Q43" s="764"/>
      <c r="R43" s="765"/>
      <c r="S43" s="763"/>
      <c r="T43" s="764"/>
      <c r="U43" s="764"/>
      <c r="V43" s="764"/>
      <c r="W43" s="764"/>
      <c r="X43" s="764"/>
      <c r="Y43" s="764"/>
      <c r="Z43" s="764"/>
      <c r="AA43" s="764"/>
      <c r="AB43" s="764"/>
      <c r="AC43" s="764"/>
      <c r="AD43" s="764"/>
      <c r="AE43" s="764"/>
      <c r="AF43" s="764"/>
      <c r="AG43" s="764"/>
      <c r="AH43" s="764"/>
      <c r="AI43" s="764"/>
      <c r="AJ43" s="765"/>
      <c r="AK43" s="85"/>
      <c r="AL43" s="8"/>
    </row>
    <row r="44" spans="2:39" s="9" customFormat="1" ht="29.25" customHeight="1">
      <c r="B44" s="109"/>
      <c r="C44" s="615">
        <v>7</v>
      </c>
      <c r="D44" s="762"/>
      <c r="E44" s="616"/>
      <c r="F44" s="763"/>
      <c r="G44" s="764"/>
      <c r="H44" s="764"/>
      <c r="I44" s="764"/>
      <c r="J44" s="764"/>
      <c r="K44" s="764"/>
      <c r="L44" s="764"/>
      <c r="M44" s="764"/>
      <c r="N44" s="764"/>
      <c r="O44" s="764"/>
      <c r="P44" s="764"/>
      <c r="Q44" s="764"/>
      <c r="R44" s="765"/>
      <c r="S44" s="763"/>
      <c r="T44" s="764"/>
      <c r="U44" s="764"/>
      <c r="V44" s="764"/>
      <c r="W44" s="764"/>
      <c r="X44" s="764"/>
      <c r="Y44" s="764"/>
      <c r="Z44" s="764"/>
      <c r="AA44" s="764"/>
      <c r="AB44" s="764"/>
      <c r="AC44" s="764"/>
      <c r="AD44" s="764"/>
      <c r="AE44" s="764"/>
      <c r="AF44" s="764"/>
      <c r="AG44" s="764"/>
      <c r="AH44" s="764"/>
      <c r="AI44" s="764"/>
      <c r="AJ44" s="765"/>
      <c r="AK44" s="85"/>
      <c r="AL44" s="8"/>
    </row>
    <row r="45" spans="2:39" s="9" customFormat="1" ht="29.25" customHeight="1">
      <c r="B45" s="109"/>
      <c r="C45" s="615">
        <v>8</v>
      </c>
      <c r="D45" s="762"/>
      <c r="E45" s="616"/>
      <c r="F45" s="763"/>
      <c r="G45" s="764"/>
      <c r="H45" s="764"/>
      <c r="I45" s="764"/>
      <c r="J45" s="764"/>
      <c r="K45" s="764"/>
      <c r="L45" s="764"/>
      <c r="M45" s="764"/>
      <c r="N45" s="764"/>
      <c r="O45" s="764"/>
      <c r="P45" s="764"/>
      <c r="Q45" s="764"/>
      <c r="R45" s="765"/>
      <c r="S45" s="763"/>
      <c r="T45" s="764"/>
      <c r="U45" s="764"/>
      <c r="V45" s="764"/>
      <c r="W45" s="764"/>
      <c r="X45" s="764"/>
      <c r="Y45" s="764"/>
      <c r="Z45" s="764"/>
      <c r="AA45" s="764"/>
      <c r="AB45" s="764"/>
      <c r="AC45" s="764"/>
      <c r="AD45" s="764"/>
      <c r="AE45" s="764"/>
      <c r="AF45" s="764"/>
      <c r="AG45" s="764"/>
      <c r="AH45" s="764"/>
      <c r="AI45" s="764"/>
      <c r="AJ45" s="765"/>
      <c r="AK45" s="85"/>
      <c r="AL45" s="8"/>
    </row>
    <row r="46" spans="2:39" s="9" customFormat="1" ht="29.25" customHeight="1">
      <c r="B46" s="109"/>
      <c r="C46" s="615">
        <v>9</v>
      </c>
      <c r="D46" s="762"/>
      <c r="E46" s="616"/>
      <c r="F46" s="763"/>
      <c r="G46" s="764"/>
      <c r="H46" s="764"/>
      <c r="I46" s="764"/>
      <c r="J46" s="764"/>
      <c r="K46" s="764"/>
      <c r="L46" s="764"/>
      <c r="M46" s="764"/>
      <c r="N46" s="764"/>
      <c r="O46" s="764"/>
      <c r="P46" s="764"/>
      <c r="Q46" s="764"/>
      <c r="R46" s="765"/>
      <c r="S46" s="763"/>
      <c r="T46" s="764"/>
      <c r="U46" s="764"/>
      <c r="V46" s="764"/>
      <c r="W46" s="764"/>
      <c r="X46" s="764"/>
      <c r="Y46" s="764"/>
      <c r="Z46" s="764"/>
      <c r="AA46" s="764"/>
      <c r="AB46" s="764"/>
      <c r="AC46" s="764"/>
      <c r="AD46" s="764"/>
      <c r="AE46" s="764"/>
      <c r="AF46" s="764"/>
      <c r="AG46" s="764"/>
      <c r="AH46" s="764"/>
      <c r="AI46" s="764"/>
      <c r="AJ46" s="765"/>
      <c r="AK46" s="85"/>
      <c r="AL46" s="8"/>
    </row>
    <row r="47" spans="2:39" s="9" customFormat="1" ht="29.25" customHeight="1">
      <c r="B47" s="109"/>
      <c r="C47" s="615">
        <v>10</v>
      </c>
      <c r="D47" s="762"/>
      <c r="E47" s="616"/>
      <c r="F47" s="763"/>
      <c r="G47" s="764"/>
      <c r="H47" s="764"/>
      <c r="I47" s="764"/>
      <c r="J47" s="764"/>
      <c r="K47" s="764"/>
      <c r="L47" s="764"/>
      <c r="M47" s="764"/>
      <c r="N47" s="764"/>
      <c r="O47" s="764"/>
      <c r="P47" s="764"/>
      <c r="Q47" s="764"/>
      <c r="R47" s="765"/>
      <c r="S47" s="763"/>
      <c r="T47" s="764"/>
      <c r="U47" s="764"/>
      <c r="V47" s="764"/>
      <c r="W47" s="764"/>
      <c r="X47" s="764"/>
      <c r="Y47" s="764"/>
      <c r="Z47" s="764"/>
      <c r="AA47" s="764"/>
      <c r="AB47" s="764"/>
      <c r="AC47" s="764"/>
      <c r="AD47" s="764"/>
      <c r="AE47" s="764"/>
      <c r="AF47" s="764"/>
      <c r="AG47" s="764"/>
      <c r="AH47" s="764"/>
      <c r="AI47" s="764"/>
      <c r="AJ47" s="765"/>
      <c r="AK47" s="85"/>
      <c r="AL47" s="8"/>
    </row>
    <row r="48" spans="2:39" s="9" customFormat="1" ht="29.25" customHeight="1">
      <c r="B48" s="109"/>
      <c r="C48" s="615">
        <v>11</v>
      </c>
      <c r="D48" s="762"/>
      <c r="E48" s="616"/>
      <c r="F48" s="763"/>
      <c r="G48" s="764"/>
      <c r="H48" s="764"/>
      <c r="I48" s="764"/>
      <c r="J48" s="764"/>
      <c r="K48" s="764"/>
      <c r="L48" s="764"/>
      <c r="M48" s="764"/>
      <c r="N48" s="764"/>
      <c r="O48" s="764"/>
      <c r="P48" s="764"/>
      <c r="Q48" s="764"/>
      <c r="R48" s="765"/>
      <c r="S48" s="763"/>
      <c r="T48" s="764"/>
      <c r="U48" s="764"/>
      <c r="V48" s="764"/>
      <c r="W48" s="764"/>
      <c r="X48" s="764"/>
      <c r="Y48" s="764"/>
      <c r="Z48" s="764"/>
      <c r="AA48" s="764"/>
      <c r="AB48" s="764"/>
      <c r="AC48" s="764"/>
      <c r="AD48" s="764"/>
      <c r="AE48" s="764"/>
      <c r="AF48" s="764"/>
      <c r="AG48" s="764"/>
      <c r="AH48" s="764"/>
      <c r="AI48" s="764"/>
      <c r="AJ48" s="765"/>
      <c r="AK48" s="85"/>
      <c r="AL48" s="8"/>
    </row>
    <row r="49" spans="2:38" s="9" customFormat="1" ht="29.25" customHeight="1">
      <c r="B49" s="109"/>
      <c r="C49" s="615">
        <v>12</v>
      </c>
      <c r="D49" s="762"/>
      <c r="E49" s="616"/>
      <c r="F49" s="763"/>
      <c r="G49" s="764"/>
      <c r="H49" s="764"/>
      <c r="I49" s="764"/>
      <c r="J49" s="764"/>
      <c r="K49" s="764"/>
      <c r="L49" s="764"/>
      <c r="M49" s="764"/>
      <c r="N49" s="764"/>
      <c r="O49" s="764"/>
      <c r="P49" s="764"/>
      <c r="Q49" s="764"/>
      <c r="R49" s="765"/>
      <c r="S49" s="763"/>
      <c r="T49" s="764"/>
      <c r="U49" s="764"/>
      <c r="V49" s="764"/>
      <c r="W49" s="764"/>
      <c r="X49" s="764"/>
      <c r="Y49" s="764"/>
      <c r="Z49" s="764"/>
      <c r="AA49" s="764"/>
      <c r="AB49" s="764"/>
      <c r="AC49" s="764"/>
      <c r="AD49" s="764"/>
      <c r="AE49" s="764"/>
      <c r="AF49" s="764"/>
      <c r="AG49" s="764"/>
      <c r="AH49" s="764"/>
      <c r="AI49" s="764"/>
      <c r="AJ49" s="765"/>
      <c r="AK49" s="85"/>
      <c r="AL49" s="8"/>
    </row>
    <row r="50" spans="2:38" s="9" customFormat="1" ht="29.25" customHeight="1">
      <c r="B50" s="109"/>
      <c r="C50" s="615">
        <v>13</v>
      </c>
      <c r="D50" s="762"/>
      <c r="E50" s="616"/>
      <c r="F50" s="763"/>
      <c r="G50" s="764"/>
      <c r="H50" s="764"/>
      <c r="I50" s="764"/>
      <c r="J50" s="764"/>
      <c r="K50" s="764"/>
      <c r="L50" s="764"/>
      <c r="M50" s="764"/>
      <c r="N50" s="764"/>
      <c r="O50" s="764"/>
      <c r="P50" s="764"/>
      <c r="Q50" s="764"/>
      <c r="R50" s="765"/>
      <c r="S50" s="763"/>
      <c r="T50" s="764"/>
      <c r="U50" s="764"/>
      <c r="V50" s="764"/>
      <c r="W50" s="764"/>
      <c r="X50" s="764"/>
      <c r="Y50" s="764"/>
      <c r="Z50" s="764"/>
      <c r="AA50" s="764"/>
      <c r="AB50" s="764"/>
      <c r="AC50" s="764"/>
      <c r="AD50" s="764"/>
      <c r="AE50" s="764"/>
      <c r="AF50" s="764"/>
      <c r="AG50" s="764"/>
      <c r="AH50" s="764"/>
      <c r="AI50" s="764"/>
      <c r="AJ50" s="765"/>
      <c r="AK50" s="85"/>
      <c r="AL50" s="8"/>
    </row>
    <row r="51" spans="2:38" s="9" customFormat="1" ht="29.25" customHeight="1">
      <c r="B51" s="109"/>
      <c r="C51" s="615">
        <v>14</v>
      </c>
      <c r="D51" s="762"/>
      <c r="E51" s="616"/>
      <c r="F51" s="763"/>
      <c r="G51" s="764"/>
      <c r="H51" s="764"/>
      <c r="I51" s="764"/>
      <c r="J51" s="764"/>
      <c r="K51" s="764"/>
      <c r="L51" s="764"/>
      <c r="M51" s="764"/>
      <c r="N51" s="764"/>
      <c r="O51" s="764"/>
      <c r="P51" s="764"/>
      <c r="Q51" s="764"/>
      <c r="R51" s="765"/>
      <c r="S51" s="763"/>
      <c r="T51" s="764"/>
      <c r="U51" s="764"/>
      <c r="V51" s="764"/>
      <c r="W51" s="764"/>
      <c r="X51" s="764"/>
      <c r="Y51" s="764"/>
      <c r="Z51" s="764"/>
      <c r="AA51" s="764"/>
      <c r="AB51" s="764"/>
      <c r="AC51" s="764"/>
      <c r="AD51" s="764"/>
      <c r="AE51" s="764"/>
      <c r="AF51" s="764"/>
      <c r="AG51" s="764"/>
      <c r="AH51" s="764"/>
      <c r="AI51" s="764"/>
      <c r="AJ51" s="765"/>
      <c r="AK51" s="85"/>
      <c r="AL51" s="8"/>
    </row>
    <row r="52" spans="2:38" s="9" customFormat="1" ht="29.25" customHeight="1">
      <c r="B52" s="109"/>
      <c r="C52" s="615">
        <v>15</v>
      </c>
      <c r="D52" s="762"/>
      <c r="E52" s="616"/>
      <c r="F52" s="763"/>
      <c r="G52" s="764"/>
      <c r="H52" s="764"/>
      <c r="I52" s="764"/>
      <c r="J52" s="764"/>
      <c r="K52" s="764"/>
      <c r="L52" s="764"/>
      <c r="M52" s="764"/>
      <c r="N52" s="764"/>
      <c r="O52" s="764"/>
      <c r="P52" s="764"/>
      <c r="Q52" s="764"/>
      <c r="R52" s="765"/>
      <c r="S52" s="763"/>
      <c r="T52" s="764"/>
      <c r="U52" s="764"/>
      <c r="V52" s="764"/>
      <c r="W52" s="764"/>
      <c r="X52" s="764"/>
      <c r="Y52" s="764"/>
      <c r="Z52" s="764"/>
      <c r="AA52" s="764"/>
      <c r="AB52" s="764"/>
      <c r="AC52" s="764"/>
      <c r="AD52" s="764"/>
      <c r="AE52" s="764"/>
      <c r="AF52" s="764"/>
      <c r="AG52" s="764"/>
      <c r="AH52" s="764"/>
      <c r="AI52" s="764"/>
      <c r="AJ52" s="765"/>
      <c r="AK52" s="85"/>
      <c r="AL52" s="8"/>
    </row>
    <row r="53" spans="2:38" s="9" customFormat="1" ht="29.25" customHeight="1">
      <c r="B53" s="109"/>
      <c r="C53" s="615">
        <v>16</v>
      </c>
      <c r="D53" s="762"/>
      <c r="E53" s="616"/>
      <c r="F53" s="763"/>
      <c r="G53" s="764"/>
      <c r="H53" s="764"/>
      <c r="I53" s="764"/>
      <c r="J53" s="764"/>
      <c r="K53" s="764"/>
      <c r="L53" s="764"/>
      <c r="M53" s="764"/>
      <c r="N53" s="764"/>
      <c r="O53" s="764"/>
      <c r="P53" s="764"/>
      <c r="Q53" s="764"/>
      <c r="R53" s="765"/>
      <c r="S53" s="763"/>
      <c r="T53" s="764"/>
      <c r="U53" s="764"/>
      <c r="V53" s="764"/>
      <c r="W53" s="764"/>
      <c r="X53" s="764"/>
      <c r="Y53" s="764"/>
      <c r="Z53" s="764"/>
      <c r="AA53" s="764"/>
      <c r="AB53" s="764"/>
      <c r="AC53" s="764"/>
      <c r="AD53" s="764"/>
      <c r="AE53" s="764"/>
      <c r="AF53" s="764"/>
      <c r="AG53" s="764"/>
      <c r="AH53" s="764"/>
      <c r="AI53" s="764"/>
      <c r="AJ53" s="765"/>
      <c r="AK53" s="85"/>
      <c r="AL53" s="8"/>
    </row>
    <row r="54" spans="2:38" s="9" customFormat="1" ht="29.25" customHeight="1">
      <c r="B54" s="109"/>
      <c r="C54" s="615">
        <v>17</v>
      </c>
      <c r="D54" s="762"/>
      <c r="E54" s="616"/>
      <c r="F54" s="763"/>
      <c r="G54" s="764"/>
      <c r="H54" s="764"/>
      <c r="I54" s="764"/>
      <c r="J54" s="764"/>
      <c r="K54" s="764"/>
      <c r="L54" s="764"/>
      <c r="M54" s="764"/>
      <c r="N54" s="764"/>
      <c r="O54" s="764"/>
      <c r="P54" s="764"/>
      <c r="Q54" s="764"/>
      <c r="R54" s="765"/>
      <c r="S54" s="763"/>
      <c r="T54" s="764"/>
      <c r="U54" s="764"/>
      <c r="V54" s="764"/>
      <c r="W54" s="764"/>
      <c r="X54" s="764"/>
      <c r="Y54" s="764"/>
      <c r="Z54" s="764"/>
      <c r="AA54" s="764"/>
      <c r="AB54" s="764"/>
      <c r="AC54" s="764"/>
      <c r="AD54" s="764"/>
      <c r="AE54" s="764"/>
      <c r="AF54" s="764"/>
      <c r="AG54" s="764"/>
      <c r="AH54" s="764"/>
      <c r="AI54" s="764"/>
      <c r="AJ54" s="765"/>
      <c r="AK54" s="85"/>
      <c r="AL54" s="8"/>
    </row>
    <row r="55" spans="2:38" s="9" customFormat="1" ht="29.25" customHeight="1">
      <c r="B55" s="109"/>
      <c r="C55" s="615">
        <v>18</v>
      </c>
      <c r="D55" s="762"/>
      <c r="E55" s="616"/>
      <c r="F55" s="763"/>
      <c r="G55" s="764"/>
      <c r="H55" s="764"/>
      <c r="I55" s="764"/>
      <c r="J55" s="764"/>
      <c r="K55" s="764"/>
      <c r="L55" s="764"/>
      <c r="M55" s="764"/>
      <c r="N55" s="764"/>
      <c r="O55" s="764"/>
      <c r="P55" s="764"/>
      <c r="Q55" s="764"/>
      <c r="R55" s="765"/>
      <c r="S55" s="763"/>
      <c r="T55" s="764"/>
      <c r="U55" s="764"/>
      <c r="V55" s="764"/>
      <c r="W55" s="764"/>
      <c r="X55" s="764"/>
      <c r="Y55" s="764"/>
      <c r="Z55" s="764"/>
      <c r="AA55" s="764"/>
      <c r="AB55" s="764"/>
      <c r="AC55" s="764"/>
      <c r="AD55" s="764"/>
      <c r="AE55" s="764"/>
      <c r="AF55" s="764"/>
      <c r="AG55" s="764"/>
      <c r="AH55" s="764"/>
      <c r="AI55" s="764"/>
      <c r="AJ55" s="765"/>
      <c r="AK55" s="85"/>
      <c r="AL55" s="8"/>
    </row>
    <row r="56" spans="2:38" s="9" customFormat="1" ht="29.25" customHeight="1">
      <c r="B56" s="109"/>
      <c r="C56" s="615">
        <v>19</v>
      </c>
      <c r="D56" s="762"/>
      <c r="E56" s="616"/>
      <c r="F56" s="763"/>
      <c r="G56" s="764"/>
      <c r="H56" s="764"/>
      <c r="I56" s="764"/>
      <c r="J56" s="764"/>
      <c r="K56" s="764"/>
      <c r="L56" s="764"/>
      <c r="M56" s="764"/>
      <c r="N56" s="764"/>
      <c r="O56" s="764"/>
      <c r="P56" s="764"/>
      <c r="Q56" s="764"/>
      <c r="R56" s="765"/>
      <c r="S56" s="763"/>
      <c r="T56" s="764"/>
      <c r="U56" s="764"/>
      <c r="V56" s="764"/>
      <c r="W56" s="764"/>
      <c r="X56" s="764"/>
      <c r="Y56" s="764"/>
      <c r="Z56" s="764"/>
      <c r="AA56" s="764"/>
      <c r="AB56" s="764"/>
      <c r="AC56" s="764"/>
      <c r="AD56" s="764"/>
      <c r="AE56" s="764"/>
      <c r="AF56" s="764"/>
      <c r="AG56" s="764"/>
      <c r="AH56" s="764"/>
      <c r="AI56" s="764"/>
      <c r="AJ56" s="765"/>
      <c r="AK56" s="85"/>
      <c r="AL56" s="8"/>
    </row>
    <row r="57" spans="2:38" s="9" customFormat="1" ht="29.25" customHeight="1">
      <c r="B57" s="109"/>
      <c r="C57" s="615">
        <v>20</v>
      </c>
      <c r="D57" s="762"/>
      <c r="E57" s="616"/>
      <c r="F57" s="763"/>
      <c r="G57" s="764"/>
      <c r="H57" s="764"/>
      <c r="I57" s="764"/>
      <c r="J57" s="764"/>
      <c r="K57" s="764"/>
      <c r="L57" s="764"/>
      <c r="M57" s="764"/>
      <c r="N57" s="764"/>
      <c r="O57" s="764"/>
      <c r="P57" s="764"/>
      <c r="Q57" s="764"/>
      <c r="R57" s="765"/>
      <c r="S57" s="763"/>
      <c r="T57" s="764"/>
      <c r="U57" s="764"/>
      <c r="V57" s="764"/>
      <c r="W57" s="764"/>
      <c r="X57" s="764"/>
      <c r="Y57" s="764"/>
      <c r="Z57" s="764"/>
      <c r="AA57" s="764"/>
      <c r="AB57" s="764"/>
      <c r="AC57" s="764"/>
      <c r="AD57" s="764"/>
      <c r="AE57" s="764"/>
      <c r="AF57" s="764"/>
      <c r="AG57" s="764"/>
      <c r="AH57" s="764"/>
      <c r="AI57" s="764"/>
      <c r="AJ57" s="765"/>
      <c r="AK57" s="85"/>
      <c r="AL57" s="8"/>
    </row>
    <row r="58" spans="2:38" s="9" customFormat="1" ht="29.25" customHeight="1">
      <c r="B58" s="109"/>
      <c r="C58" s="615">
        <v>21</v>
      </c>
      <c r="D58" s="762"/>
      <c r="E58" s="616"/>
      <c r="F58" s="763"/>
      <c r="G58" s="764"/>
      <c r="H58" s="764"/>
      <c r="I58" s="764"/>
      <c r="J58" s="764"/>
      <c r="K58" s="764"/>
      <c r="L58" s="764"/>
      <c r="M58" s="764"/>
      <c r="N58" s="764"/>
      <c r="O58" s="764"/>
      <c r="P58" s="764"/>
      <c r="Q58" s="764"/>
      <c r="R58" s="765"/>
      <c r="S58" s="763"/>
      <c r="T58" s="764"/>
      <c r="U58" s="764"/>
      <c r="V58" s="764"/>
      <c r="W58" s="764"/>
      <c r="X58" s="764"/>
      <c r="Y58" s="764"/>
      <c r="Z58" s="764"/>
      <c r="AA58" s="764"/>
      <c r="AB58" s="764"/>
      <c r="AC58" s="764"/>
      <c r="AD58" s="764"/>
      <c r="AE58" s="764"/>
      <c r="AF58" s="764"/>
      <c r="AG58" s="764"/>
      <c r="AH58" s="764"/>
      <c r="AI58" s="764"/>
      <c r="AJ58" s="765"/>
      <c r="AK58" s="85"/>
      <c r="AL58" s="8"/>
    </row>
    <row r="59" spans="2:38" s="9" customFormat="1" ht="29.25" customHeight="1">
      <c r="B59" s="109"/>
      <c r="C59" s="615">
        <v>22</v>
      </c>
      <c r="D59" s="762"/>
      <c r="E59" s="616"/>
      <c r="F59" s="763"/>
      <c r="G59" s="764"/>
      <c r="H59" s="764"/>
      <c r="I59" s="764"/>
      <c r="J59" s="764"/>
      <c r="K59" s="764"/>
      <c r="L59" s="764"/>
      <c r="M59" s="764"/>
      <c r="N59" s="764"/>
      <c r="O59" s="764"/>
      <c r="P59" s="764"/>
      <c r="Q59" s="764"/>
      <c r="R59" s="765"/>
      <c r="S59" s="763"/>
      <c r="T59" s="764"/>
      <c r="U59" s="764"/>
      <c r="V59" s="764"/>
      <c r="W59" s="764"/>
      <c r="X59" s="764"/>
      <c r="Y59" s="764"/>
      <c r="Z59" s="764"/>
      <c r="AA59" s="764"/>
      <c r="AB59" s="764"/>
      <c r="AC59" s="764"/>
      <c r="AD59" s="764"/>
      <c r="AE59" s="764"/>
      <c r="AF59" s="764"/>
      <c r="AG59" s="764"/>
      <c r="AH59" s="764"/>
      <c r="AI59" s="764"/>
      <c r="AJ59" s="765"/>
      <c r="AK59" s="85"/>
      <c r="AL59" s="8"/>
    </row>
    <row r="60" spans="2:38" s="9" customFormat="1" ht="29.25" customHeight="1">
      <c r="B60" s="109"/>
      <c r="C60" s="615">
        <v>23</v>
      </c>
      <c r="D60" s="762"/>
      <c r="E60" s="616"/>
      <c r="F60" s="763"/>
      <c r="G60" s="764"/>
      <c r="H60" s="764"/>
      <c r="I60" s="764"/>
      <c r="J60" s="764"/>
      <c r="K60" s="764"/>
      <c r="L60" s="764"/>
      <c r="M60" s="764"/>
      <c r="N60" s="764"/>
      <c r="O60" s="764"/>
      <c r="P60" s="764"/>
      <c r="Q60" s="764"/>
      <c r="R60" s="765"/>
      <c r="S60" s="763"/>
      <c r="T60" s="764"/>
      <c r="U60" s="764"/>
      <c r="V60" s="764"/>
      <c r="W60" s="764"/>
      <c r="X60" s="764"/>
      <c r="Y60" s="764"/>
      <c r="Z60" s="764"/>
      <c r="AA60" s="764"/>
      <c r="AB60" s="764"/>
      <c r="AC60" s="764"/>
      <c r="AD60" s="764"/>
      <c r="AE60" s="764"/>
      <c r="AF60" s="764"/>
      <c r="AG60" s="764"/>
      <c r="AH60" s="764"/>
      <c r="AI60" s="764"/>
      <c r="AJ60" s="765"/>
      <c r="AK60" s="85"/>
      <c r="AL60" s="8"/>
    </row>
    <row r="61" spans="2:38" s="9" customFormat="1" ht="29.25" customHeight="1">
      <c r="B61" s="109"/>
      <c r="C61" s="615">
        <v>24</v>
      </c>
      <c r="D61" s="762"/>
      <c r="E61" s="616"/>
      <c r="F61" s="763"/>
      <c r="G61" s="764"/>
      <c r="H61" s="764"/>
      <c r="I61" s="764"/>
      <c r="J61" s="764"/>
      <c r="K61" s="764"/>
      <c r="L61" s="764"/>
      <c r="M61" s="764"/>
      <c r="N61" s="764"/>
      <c r="O61" s="764"/>
      <c r="P61" s="764"/>
      <c r="Q61" s="764"/>
      <c r="R61" s="765"/>
      <c r="S61" s="763"/>
      <c r="T61" s="764"/>
      <c r="U61" s="764"/>
      <c r="V61" s="764"/>
      <c r="W61" s="764"/>
      <c r="X61" s="764"/>
      <c r="Y61" s="764"/>
      <c r="Z61" s="764"/>
      <c r="AA61" s="764"/>
      <c r="AB61" s="764"/>
      <c r="AC61" s="764"/>
      <c r="AD61" s="764"/>
      <c r="AE61" s="764"/>
      <c r="AF61" s="764"/>
      <c r="AG61" s="764"/>
      <c r="AH61" s="764"/>
      <c r="AI61" s="764"/>
      <c r="AJ61" s="765"/>
      <c r="AK61" s="85"/>
      <c r="AL61" s="8"/>
    </row>
    <row r="62" spans="2:38" s="9" customFormat="1" ht="29.25" customHeight="1">
      <c r="B62" s="109"/>
      <c r="C62" s="615">
        <v>25</v>
      </c>
      <c r="D62" s="762"/>
      <c r="E62" s="616"/>
      <c r="F62" s="763"/>
      <c r="G62" s="764"/>
      <c r="H62" s="764"/>
      <c r="I62" s="764"/>
      <c r="J62" s="764"/>
      <c r="K62" s="764"/>
      <c r="L62" s="764"/>
      <c r="M62" s="764"/>
      <c r="N62" s="764"/>
      <c r="O62" s="764"/>
      <c r="P62" s="764"/>
      <c r="Q62" s="764"/>
      <c r="R62" s="765"/>
      <c r="S62" s="763"/>
      <c r="T62" s="764"/>
      <c r="U62" s="764"/>
      <c r="V62" s="764"/>
      <c r="W62" s="764"/>
      <c r="X62" s="764"/>
      <c r="Y62" s="764"/>
      <c r="Z62" s="764"/>
      <c r="AA62" s="764"/>
      <c r="AB62" s="764"/>
      <c r="AC62" s="764"/>
      <c r="AD62" s="764"/>
      <c r="AE62" s="764"/>
      <c r="AF62" s="764"/>
      <c r="AG62" s="764"/>
      <c r="AH62" s="764"/>
      <c r="AI62" s="764"/>
      <c r="AJ62" s="765"/>
      <c r="AK62" s="85"/>
      <c r="AL62" s="8"/>
    </row>
    <row r="63" spans="2:38" s="9" customFormat="1" ht="32.25" customHeight="1">
      <c r="B63" s="110"/>
      <c r="C63" s="847" t="s">
        <v>653</v>
      </c>
      <c r="D63" s="848"/>
      <c r="E63" s="848"/>
      <c r="F63" s="848"/>
      <c r="G63" s="848"/>
      <c r="H63" s="848"/>
      <c r="I63" s="848"/>
      <c r="J63" s="848"/>
      <c r="K63" s="848"/>
      <c r="L63" s="8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235"/>
      <c r="AL63" s="8"/>
    </row>
    <row r="64" spans="2:38" s="9" customFormat="1" ht="21.75" customHeight="1">
      <c r="B64" s="34"/>
      <c r="C64" s="232"/>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182"/>
      <c r="AE64" s="234"/>
      <c r="AF64" s="234"/>
      <c r="AG64" s="234"/>
      <c r="AH64" s="234"/>
      <c r="AI64" s="234"/>
      <c r="AJ64" s="34"/>
      <c r="AK64" s="58" t="s">
        <v>38</v>
      </c>
      <c r="AL64" s="8"/>
    </row>
    <row r="65" spans="2:38">
      <c r="B65" s="141"/>
      <c r="C65" s="141"/>
      <c r="D65" s="141"/>
      <c r="E65" s="141"/>
      <c r="F65" s="141"/>
      <c r="G65" s="141"/>
      <c r="H65" s="141"/>
      <c r="I65" s="141"/>
      <c r="J65" s="141"/>
      <c r="K65" s="141"/>
      <c r="L65" s="141"/>
      <c r="M65" s="34"/>
      <c r="N65" s="34"/>
      <c r="O65" s="141"/>
      <c r="P65" s="34"/>
      <c r="Q65" s="34"/>
      <c r="R65" s="34"/>
      <c r="S65" s="34"/>
      <c r="T65" s="34"/>
      <c r="U65" s="34"/>
      <c r="V65" s="34"/>
      <c r="W65" s="34"/>
      <c r="X65" s="34"/>
      <c r="Y65" s="758" t="s">
        <v>78</v>
      </c>
      <c r="Z65" s="758"/>
      <c r="AA65" s="758"/>
      <c r="AB65" s="758"/>
      <c r="AC65" s="614" t="str">
        <f>IF($AC$4="","",$AC$4)</f>
        <v/>
      </c>
      <c r="AD65" s="614"/>
      <c r="AE65" s="614"/>
      <c r="AF65" s="614"/>
      <c r="AG65" s="614"/>
      <c r="AH65" s="614"/>
      <c r="AI65" s="614"/>
      <c r="AJ65" s="614"/>
      <c r="AK65" s="34"/>
    </row>
    <row r="66" spans="2:38" ht="21" customHeight="1">
      <c r="B66" s="142"/>
      <c r="C66" s="142" t="s">
        <v>121</v>
      </c>
      <c r="D66" s="142"/>
      <c r="E66" s="142"/>
      <c r="F66" s="142"/>
      <c r="G66" s="142"/>
      <c r="H66" s="142"/>
      <c r="I66" s="142"/>
      <c r="J66" s="142"/>
      <c r="K66" s="142"/>
      <c r="L66" s="142"/>
      <c r="M66" s="142"/>
      <c r="N66" s="142"/>
      <c r="O66" s="142"/>
      <c r="P66" s="142"/>
      <c r="Q66" s="142"/>
      <c r="R66" s="142"/>
      <c r="S66" s="142"/>
      <c r="T66" s="142"/>
      <c r="U66" s="142"/>
      <c r="V66" s="142"/>
      <c r="W66" s="111"/>
      <c r="X66" s="111"/>
      <c r="Y66" s="111"/>
      <c r="Z66" s="111"/>
      <c r="AA66" s="111"/>
      <c r="AB66" s="111"/>
      <c r="AC66" s="111"/>
      <c r="AD66" s="111"/>
      <c r="AE66" s="143" t="str">
        <f>IF($E$10="A","Ａ事業所（２）",IF($E$10="Bテナント等","Bテナント等事業所（２）",""))</f>
        <v/>
      </c>
      <c r="AF66" s="34"/>
      <c r="AG66" s="111"/>
      <c r="AH66" s="111"/>
      <c r="AI66" s="111"/>
      <c r="AJ66" s="111"/>
      <c r="AK66" s="111"/>
    </row>
    <row r="67" spans="2:38" ht="8.25" customHeight="1">
      <c r="B67" s="144"/>
      <c r="C67" s="145"/>
      <c r="D67" s="145"/>
      <c r="E67" s="145"/>
      <c r="F67" s="145"/>
      <c r="G67" s="145"/>
      <c r="H67" s="145"/>
      <c r="I67" s="145"/>
      <c r="J67" s="145"/>
      <c r="K67" s="145"/>
      <c r="L67" s="145"/>
      <c r="M67" s="145"/>
      <c r="N67" s="145"/>
      <c r="O67" s="145"/>
      <c r="P67" s="145"/>
      <c r="Q67" s="145"/>
      <c r="R67" s="145"/>
      <c r="S67" s="145"/>
      <c r="T67" s="145"/>
      <c r="U67" s="145"/>
      <c r="V67" s="145"/>
      <c r="W67" s="97"/>
      <c r="X67" s="97"/>
      <c r="Y67" s="97"/>
      <c r="Z67" s="97"/>
      <c r="AA67" s="97"/>
      <c r="AB67" s="97"/>
      <c r="AC67" s="97"/>
      <c r="AD67" s="97"/>
      <c r="AE67" s="97"/>
      <c r="AF67" s="145"/>
      <c r="AG67" s="97"/>
      <c r="AH67" s="97"/>
      <c r="AI67" s="97"/>
      <c r="AJ67" s="97"/>
      <c r="AK67" s="98"/>
    </row>
    <row r="68" spans="2:38" ht="22.5" customHeight="1">
      <c r="B68" s="146"/>
      <c r="C68" s="141" t="s">
        <v>141</v>
      </c>
      <c r="D68" s="141"/>
      <c r="E68" s="141"/>
      <c r="F68" s="141"/>
      <c r="G68" s="141"/>
      <c r="H68" s="141"/>
      <c r="I68" s="141"/>
      <c r="J68" s="141"/>
      <c r="K68" s="141"/>
      <c r="L68" s="141"/>
      <c r="M68" s="141"/>
      <c r="N68" s="141"/>
      <c r="O68" s="141"/>
      <c r="P68" s="34"/>
      <c r="Q68" s="34"/>
      <c r="R68" s="34"/>
      <c r="S68" s="34"/>
      <c r="T68" s="34"/>
      <c r="U68" s="34"/>
      <c r="V68" s="34"/>
      <c r="W68" s="34"/>
      <c r="X68" s="34"/>
      <c r="Y68" s="34"/>
      <c r="Z68" s="34"/>
      <c r="AA68" s="34"/>
      <c r="AB68" s="34"/>
      <c r="AC68" s="34"/>
      <c r="AD68" s="34"/>
      <c r="AE68" s="34"/>
      <c r="AF68" s="34"/>
      <c r="AG68" s="34"/>
      <c r="AH68" s="34"/>
      <c r="AI68" s="34"/>
      <c r="AJ68" s="34"/>
      <c r="AK68" s="85"/>
    </row>
    <row r="69" spans="2:38" ht="6.75" customHeight="1">
      <c r="B69" s="146"/>
      <c r="C69" s="141"/>
      <c r="D69" s="141"/>
      <c r="E69" s="141"/>
      <c r="F69" s="141"/>
      <c r="G69" s="141"/>
      <c r="H69" s="141"/>
      <c r="I69" s="141"/>
      <c r="J69" s="141"/>
      <c r="K69" s="141"/>
      <c r="L69" s="141"/>
      <c r="M69" s="141"/>
      <c r="N69" s="141"/>
      <c r="O69" s="141"/>
      <c r="P69" s="34"/>
      <c r="Q69" s="34"/>
      <c r="R69" s="34"/>
      <c r="S69" s="34"/>
      <c r="T69" s="34"/>
      <c r="U69" s="34"/>
      <c r="V69" s="34"/>
      <c r="W69" s="34"/>
      <c r="X69" s="34"/>
      <c r="Y69" s="34"/>
      <c r="Z69" s="34"/>
      <c r="AA69" s="34"/>
      <c r="AB69" s="34"/>
      <c r="AC69" s="34"/>
      <c r="AD69" s="34"/>
      <c r="AE69" s="34"/>
      <c r="AF69" s="34"/>
      <c r="AG69" s="34"/>
      <c r="AH69" s="34"/>
      <c r="AI69" s="34"/>
      <c r="AJ69" s="34"/>
      <c r="AK69" s="85"/>
    </row>
    <row r="70" spans="2:38" ht="13.5" customHeight="1">
      <c r="B70" s="146"/>
      <c r="C70" s="141" t="s">
        <v>658</v>
      </c>
      <c r="D70" s="141"/>
      <c r="E70" s="141"/>
      <c r="F70" s="141"/>
      <c r="G70" s="141"/>
      <c r="H70" s="141"/>
      <c r="I70" s="141"/>
      <c r="J70" s="141"/>
      <c r="K70" s="141"/>
      <c r="L70" s="141"/>
      <c r="M70" s="141"/>
      <c r="N70" s="141"/>
      <c r="O70" s="141"/>
      <c r="P70" s="34"/>
      <c r="Q70" s="34"/>
      <c r="R70" s="34"/>
      <c r="S70" s="34"/>
      <c r="T70" s="34"/>
      <c r="U70" s="34"/>
      <c r="V70" s="34"/>
      <c r="W70" s="34"/>
      <c r="X70" s="34"/>
      <c r="Y70" s="34"/>
      <c r="Z70" s="34"/>
      <c r="AA70" s="34"/>
      <c r="AB70" s="34"/>
      <c r="AC70" s="34"/>
      <c r="AD70" s="34"/>
      <c r="AE70" s="34"/>
      <c r="AF70" s="34"/>
      <c r="AG70" s="34"/>
      <c r="AH70" s="34"/>
      <c r="AI70" s="34"/>
      <c r="AJ70" s="34"/>
      <c r="AK70" s="85"/>
    </row>
    <row r="71" spans="2:38" ht="18" customHeight="1">
      <c r="B71" s="146"/>
      <c r="C71" s="34"/>
      <c r="D71" s="249"/>
      <c r="E71" s="250"/>
      <c r="F71" s="250"/>
      <c r="G71" s="250"/>
      <c r="H71" s="250"/>
      <c r="I71" s="250"/>
      <c r="J71" s="250"/>
      <c r="K71" s="250"/>
      <c r="L71" s="250"/>
      <c r="M71" s="250"/>
      <c r="N71" s="250"/>
      <c r="O71" s="250"/>
      <c r="P71" s="251"/>
      <c r="Q71" s="752" t="s">
        <v>436</v>
      </c>
      <c r="R71" s="753"/>
      <c r="S71" s="753"/>
      <c r="T71" s="753"/>
      <c r="U71" s="753"/>
      <c r="V71" s="753"/>
      <c r="W71" s="753"/>
      <c r="X71" s="753"/>
      <c r="Y71" s="753"/>
      <c r="Z71" s="753"/>
      <c r="AA71" s="753"/>
      <c r="AB71" s="753"/>
      <c r="AC71" s="753"/>
      <c r="AD71" s="753"/>
      <c r="AE71" s="753"/>
      <c r="AF71" s="753"/>
      <c r="AG71" s="753"/>
      <c r="AH71" s="753"/>
      <c r="AI71" s="753"/>
      <c r="AJ71" s="754"/>
      <c r="AK71" s="85"/>
    </row>
    <row r="72" spans="2:38" ht="30" customHeight="1">
      <c r="B72" s="146"/>
      <c r="C72" s="34"/>
      <c r="D72" s="150"/>
      <c r="E72" s="151"/>
      <c r="F72" s="151"/>
      <c r="G72" s="151"/>
      <c r="H72" s="151"/>
      <c r="I72" s="151"/>
      <c r="J72" s="151"/>
      <c r="K72" s="151"/>
      <c r="L72" s="151"/>
      <c r="M72" s="151"/>
      <c r="N72" s="151"/>
      <c r="O72" s="151"/>
      <c r="P72" s="152"/>
      <c r="Q72" s="759" t="str">
        <f>Tbl!$Q$2</f>
        <v>令和７年度
(2025年度)</v>
      </c>
      <c r="R72" s="760"/>
      <c r="S72" s="760"/>
      <c r="T72" s="761"/>
      <c r="U72" s="759" t="str">
        <f>Tbl!$Q$3</f>
        <v>令和８年度
(2026年度)</v>
      </c>
      <c r="V72" s="760"/>
      <c r="W72" s="760"/>
      <c r="X72" s="761"/>
      <c r="Y72" s="759" t="str">
        <f>Tbl!$Q$4</f>
        <v>令和９年度
(2027年度)</v>
      </c>
      <c r="Z72" s="760"/>
      <c r="AA72" s="760"/>
      <c r="AB72" s="761"/>
      <c r="AC72" s="759" t="str">
        <f>Tbl!$Q$5</f>
        <v>令和10年度
(2028年度)</v>
      </c>
      <c r="AD72" s="760"/>
      <c r="AE72" s="760"/>
      <c r="AF72" s="761"/>
      <c r="AG72" s="759" t="str">
        <f>Tbl!$Q$6</f>
        <v>令和11年度
(2029年度)</v>
      </c>
      <c r="AH72" s="760"/>
      <c r="AI72" s="760"/>
      <c r="AJ72" s="761"/>
      <c r="AK72" s="85"/>
    </row>
    <row r="73" spans="2:38" ht="20.25" customHeight="1">
      <c r="B73" s="146"/>
      <c r="C73" s="34"/>
      <c r="D73" s="755" t="s">
        <v>453</v>
      </c>
      <c r="E73" s="627"/>
      <c r="F73" s="627"/>
      <c r="G73" s="627"/>
      <c r="H73" s="627"/>
      <c r="I73" s="627"/>
      <c r="J73" s="627"/>
      <c r="K73" s="627"/>
      <c r="L73" s="627"/>
      <c r="M73" s="627"/>
      <c r="N73" s="627"/>
      <c r="O73" s="627"/>
      <c r="P73" s="627"/>
      <c r="Q73" s="756"/>
      <c r="R73" s="757"/>
      <c r="S73" s="757"/>
      <c r="T73" s="757"/>
      <c r="U73" s="756"/>
      <c r="V73" s="757"/>
      <c r="W73" s="757"/>
      <c r="X73" s="757"/>
      <c r="Y73" s="756"/>
      <c r="Z73" s="757"/>
      <c r="AA73" s="757"/>
      <c r="AB73" s="757"/>
      <c r="AC73" s="756"/>
      <c r="AD73" s="757"/>
      <c r="AE73" s="757"/>
      <c r="AF73" s="757"/>
      <c r="AG73" s="756"/>
      <c r="AH73" s="757"/>
      <c r="AI73" s="757"/>
      <c r="AJ73" s="757"/>
      <c r="AK73" s="85"/>
    </row>
    <row r="74" spans="2:38" ht="20.25" customHeight="1">
      <c r="B74" s="146"/>
      <c r="C74" s="34"/>
      <c r="D74" s="627" t="s">
        <v>452</v>
      </c>
      <c r="E74" s="627"/>
      <c r="F74" s="627"/>
      <c r="G74" s="627"/>
      <c r="H74" s="627"/>
      <c r="I74" s="627"/>
      <c r="J74" s="627"/>
      <c r="K74" s="627"/>
      <c r="L74" s="627"/>
      <c r="M74" s="627"/>
      <c r="N74" s="627"/>
      <c r="O74" s="627"/>
      <c r="P74" s="627"/>
      <c r="Q74" s="849"/>
      <c r="R74" s="850"/>
      <c r="S74" s="850"/>
      <c r="T74" s="851"/>
      <c r="U74" s="849"/>
      <c r="V74" s="850"/>
      <c r="W74" s="850"/>
      <c r="X74" s="851"/>
      <c r="Y74" s="849"/>
      <c r="Z74" s="850"/>
      <c r="AA74" s="850"/>
      <c r="AB74" s="851"/>
      <c r="AC74" s="849"/>
      <c r="AD74" s="850"/>
      <c r="AE74" s="850"/>
      <c r="AF74" s="851"/>
      <c r="AG74" s="849"/>
      <c r="AH74" s="850"/>
      <c r="AI74" s="850"/>
      <c r="AJ74" s="851"/>
      <c r="AK74" s="85"/>
      <c r="AL74" s="32" t="str">
        <f>IF($E$10="A","←事業所種別がAの場合規模判定エネルギー使用量は入力不要です","")</f>
        <v/>
      </c>
    </row>
    <row r="75" spans="2:38" ht="10.5" customHeight="1">
      <c r="B75" s="146"/>
      <c r="C75" s="141"/>
      <c r="D75" s="141"/>
      <c r="E75" s="141"/>
      <c r="F75" s="141"/>
      <c r="G75" s="141"/>
      <c r="H75" s="141"/>
      <c r="I75" s="141"/>
      <c r="J75" s="141"/>
      <c r="K75" s="141"/>
      <c r="L75" s="141"/>
      <c r="M75" s="141"/>
      <c r="N75" s="141"/>
      <c r="O75" s="141"/>
      <c r="P75" s="34"/>
      <c r="Q75" s="34"/>
      <c r="R75" s="34"/>
      <c r="S75" s="34"/>
      <c r="T75" s="34"/>
      <c r="U75" s="34"/>
      <c r="V75" s="34"/>
      <c r="W75" s="34"/>
      <c r="X75" s="34"/>
      <c r="Y75" s="34"/>
      <c r="Z75" s="34"/>
      <c r="AA75" s="34"/>
      <c r="AB75" s="34"/>
      <c r="AC75" s="34"/>
      <c r="AD75" s="34"/>
      <c r="AE75" s="34"/>
      <c r="AF75" s="34"/>
      <c r="AG75" s="34"/>
      <c r="AH75" s="34"/>
      <c r="AI75" s="34"/>
      <c r="AJ75" s="34"/>
      <c r="AK75" s="85"/>
    </row>
    <row r="76" spans="2:38">
      <c r="B76" s="146"/>
      <c r="C76" s="141" t="s">
        <v>445</v>
      </c>
      <c r="D76" s="141"/>
      <c r="E76" s="141"/>
      <c r="F76" s="141"/>
      <c r="G76" s="141"/>
      <c r="H76" s="141"/>
      <c r="I76" s="141"/>
      <c r="J76" s="141"/>
      <c r="K76" s="141"/>
      <c r="L76" s="141"/>
      <c r="M76" s="141"/>
      <c r="N76" s="141"/>
      <c r="O76" s="153"/>
      <c r="P76" s="34"/>
      <c r="Q76" s="34"/>
      <c r="R76" s="34"/>
      <c r="S76" s="34"/>
      <c r="T76" s="34"/>
      <c r="U76" s="34"/>
      <c r="V76" s="34"/>
      <c r="W76" s="34"/>
      <c r="X76" s="34"/>
      <c r="Y76" s="34"/>
      <c r="Z76" s="34"/>
      <c r="AA76" s="34"/>
      <c r="AB76" s="34"/>
      <c r="AC76" s="845" t="s">
        <v>505</v>
      </c>
      <c r="AD76" s="845"/>
      <c r="AE76" s="845"/>
      <c r="AF76" s="845"/>
      <c r="AG76" s="845"/>
      <c r="AH76" s="845"/>
      <c r="AI76" s="845"/>
      <c r="AJ76" s="845"/>
      <c r="AK76" s="85"/>
    </row>
    <row r="77" spans="2:38" ht="7.5" customHeight="1">
      <c r="B77" s="146"/>
      <c r="C77" s="141"/>
      <c r="D77" s="141"/>
      <c r="E77" s="141"/>
      <c r="F77" s="141"/>
      <c r="G77" s="141"/>
      <c r="H77" s="141"/>
      <c r="I77" s="141"/>
      <c r="J77" s="141"/>
      <c r="K77" s="141"/>
      <c r="L77" s="141"/>
      <c r="M77" s="154"/>
      <c r="N77" s="34"/>
      <c r="O77" s="141"/>
      <c r="P77" s="111"/>
      <c r="Q77" s="34"/>
      <c r="R77" s="34"/>
      <c r="S77" s="34"/>
      <c r="T77" s="34"/>
      <c r="U77" s="34"/>
      <c r="V77" s="34"/>
      <c r="W77" s="34"/>
      <c r="X77" s="34"/>
      <c r="Y77" s="34"/>
      <c r="Z77" s="34"/>
      <c r="AA77" s="34"/>
      <c r="AB77" s="34"/>
      <c r="AC77" s="846"/>
      <c r="AD77" s="846"/>
      <c r="AE77" s="846"/>
      <c r="AF77" s="846"/>
      <c r="AG77" s="846"/>
      <c r="AH77" s="846"/>
      <c r="AI77" s="846"/>
      <c r="AJ77" s="846"/>
      <c r="AK77" s="85"/>
    </row>
    <row r="78" spans="2:38" ht="18" customHeight="1">
      <c r="B78" s="146"/>
      <c r="C78" s="141"/>
      <c r="D78" s="689"/>
      <c r="E78" s="690"/>
      <c r="F78" s="690"/>
      <c r="G78" s="690"/>
      <c r="H78" s="690"/>
      <c r="I78" s="690"/>
      <c r="J78" s="690"/>
      <c r="K78" s="690"/>
      <c r="L78" s="690"/>
      <c r="M78" s="97"/>
      <c r="N78" s="155"/>
      <c r="O78" s="155"/>
      <c r="P78" s="156"/>
      <c r="Q78" s="752" t="s">
        <v>436</v>
      </c>
      <c r="R78" s="753"/>
      <c r="S78" s="753"/>
      <c r="T78" s="753"/>
      <c r="U78" s="753"/>
      <c r="V78" s="753"/>
      <c r="W78" s="753"/>
      <c r="X78" s="753"/>
      <c r="Y78" s="753"/>
      <c r="Z78" s="753"/>
      <c r="AA78" s="753"/>
      <c r="AB78" s="753"/>
      <c r="AC78" s="753"/>
      <c r="AD78" s="753"/>
      <c r="AE78" s="753"/>
      <c r="AF78" s="753"/>
      <c r="AG78" s="753"/>
      <c r="AH78" s="753"/>
      <c r="AI78" s="753"/>
      <c r="AJ78" s="754"/>
      <c r="AK78" s="85"/>
    </row>
    <row r="79" spans="2:38" ht="15" customHeight="1">
      <c r="B79" s="146"/>
      <c r="C79" s="141"/>
      <c r="D79" s="691"/>
      <c r="E79" s="692"/>
      <c r="F79" s="692"/>
      <c r="G79" s="692"/>
      <c r="H79" s="692"/>
      <c r="I79" s="692"/>
      <c r="J79" s="692"/>
      <c r="K79" s="692"/>
      <c r="L79" s="693"/>
      <c r="M79" s="699" t="s">
        <v>142</v>
      </c>
      <c r="N79" s="699"/>
      <c r="O79" s="699"/>
      <c r="P79" s="699"/>
      <c r="Q79" s="700" t="str">
        <f>Tbl!$Q$2</f>
        <v>令和７年度
(2025年度)</v>
      </c>
      <c r="R79" s="701"/>
      <c r="S79" s="701"/>
      <c r="T79" s="702"/>
      <c r="U79" s="700" t="str">
        <f>Tbl!$Q$3</f>
        <v>令和８年度
(2026年度)</v>
      </c>
      <c r="V79" s="701"/>
      <c r="W79" s="701"/>
      <c r="X79" s="702"/>
      <c r="Y79" s="700" t="str">
        <f>Tbl!$Q$4</f>
        <v>令和９年度
(2027年度)</v>
      </c>
      <c r="Z79" s="701"/>
      <c r="AA79" s="701"/>
      <c r="AB79" s="702"/>
      <c r="AC79" s="700" t="str">
        <f>Tbl!$Q$5</f>
        <v>令和10年度
(2028年度)</v>
      </c>
      <c r="AD79" s="701"/>
      <c r="AE79" s="701"/>
      <c r="AF79" s="702"/>
      <c r="AG79" s="700" t="str">
        <f>Tbl!$Q$6</f>
        <v>令和11年度
(2029年度)</v>
      </c>
      <c r="AH79" s="701"/>
      <c r="AI79" s="701"/>
      <c r="AJ79" s="702"/>
      <c r="AK79" s="157"/>
    </row>
    <row r="80" spans="2:38" ht="15" customHeight="1">
      <c r="B80" s="146"/>
      <c r="C80" s="141"/>
      <c r="D80" s="694"/>
      <c r="E80" s="688"/>
      <c r="F80" s="688"/>
      <c r="G80" s="688"/>
      <c r="H80" s="688"/>
      <c r="I80" s="688"/>
      <c r="J80" s="688"/>
      <c r="K80" s="688"/>
      <c r="L80" s="695"/>
      <c r="M80" s="699"/>
      <c r="N80" s="699"/>
      <c r="O80" s="699"/>
      <c r="P80" s="699"/>
      <c r="Q80" s="703"/>
      <c r="R80" s="704"/>
      <c r="S80" s="704"/>
      <c r="T80" s="705"/>
      <c r="U80" s="703"/>
      <c r="V80" s="704"/>
      <c r="W80" s="704"/>
      <c r="X80" s="705"/>
      <c r="Y80" s="703"/>
      <c r="Z80" s="704"/>
      <c r="AA80" s="704"/>
      <c r="AB80" s="705"/>
      <c r="AC80" s="703"/>
      <c r="AD80" s="704"/>
      <c r="AE80" s="704"/>
      <c r="AF80" s="705"/>
      <c r="AG80" s="703"/>
      <c r="AH80" s="704"/>
      <c r="AI80" s="704"/>
      <c r="AJ80" s="705"/>
      <c r="AK80" s="157"/>
    </row>
    <row r="81" spans="2:37" ht="30" customHeight="1">
      <c r="B81" s="146"/>
      <c r="C81" s="141"/>
      <c r="D81" s="749" t="s">
        <v>470</v>
      </c>
      <c r="E81" s="750"/>
      <c r="F81" s="750"/>
      <c r="G81" s="750"/>
      <c r="H81" s="750"/>
      <c r="I81" s="750"/>
      <c r="J81" s="750"/>
      <c r="K81" s="750"/>
      <c r="L81" s="750"/>
      <c r="M81" s="751" t="str">
        <f>IF($S$24="","",$S$24)</f>
        <v/>
      </c>
      <c r="N81" s="751"/>
      <c r="O81" s="751"/>
      <c r="P81" s="751"/>
      <c r="Q81" s="741"/>
      <c r="R81" s="742"/>
      <c r="S81" s="742"/>
      <c r="T81" s="743"/>
      <c r="U81" s="741"/>
      <c r="V81" s="742"/>
      <c r="W81" s="742"/>
      <c r="X81" s="743"/>
      <c r="Y81" s="741"/>
      <c r="Z81" s="742"/>
      <c r="AA81" s="742"/>
      <c r="AB81" s="743"/>
      <c r="AC81" s="741"/>
      <c r="AD81" s="742"/>
      <c r="AE81" s="742"/>
      <c r="AF81" s="743"/>
      <c r="AG81" s="741"/>
      <c r="AH81" s="742"/>
      <c r="AI81" s="742"/>
      <c r="AJ81" s="743"/>
      <c r="AK81" s="85"/>
    </row>
    <row r="82" spans="2:37" ht="30" customHeight="1">
      <c r="B82" s="146"/>
      <c r="C82" s="141"/>
      <c r="D82" s="248"/>
      <c r="E82" s="744" t="s">
        <v>645</v>
      </c>
      <c r="F82" s="744"/>
      <c r="G82" s="744"/>
      <c r="H82" s="744"/>
      <c r="I82" s="744"/>
      <c r="J82" s="744"/>
      <c r="K82" s="744"/>
      <c r="L82" s="744"/>
      <c r="M82" s="744"/>
      <c r="N82" s="744"/>
      <c r="O82" s="744"/>
      <c r="P82" s="744"/>
      <c r="Q82" s="745" t="s">
        <v>170</v>
      </c>
      <c r="R82" s="746"/>
      <c r="S82" s="746"/>
      <c r="T82" s="747"/>
      <c r="U82" s="748" t="str">
        <f>IFERROR(IF(U$81="","",(U81-Q81)/Q81*100),"")</f>
        <v/>
      </c>
      <c r="V82" s="748"/>
      <c r="W82" s="748"/>
      <c r="X82" s="748"/>
      <c r="Y82" s="748" t="str">
        <f t="shared" ref="Y82" si="0">IFERROR(IF(Y$81="","",(Y81-U81)/U81*100),"")</f>
        <v/>
      </c>
      <c r="Z82" s="748"/>
      <c r="AA82" s="748"/>
      <c r="AB82" s="748"/>
      <c r="AC82" s="748" t="str">
        <f t="shared" ref="AC82" si="1">IFERROR(IF(AC$81="","",(AC81-Y81)/Y81*100),"")</f>
        <v/>
      </c>
      <c r="AD82" s="748"/>
      <c r="AE82" s="748"/>
      <c r="AF82" s="748"/>
      <c r="AG82" s="748" t="str">
        <f t="shared" ref="AG82" si="2">IFERROR(IF(AG$81="","",(AG81-AC81)/AC81*100),"")</f>
        <v/>
      </c>
      <c r="AH82" s="748"/>
      <c r="AI82" s="748"/>
      <c r="AJ82" s="748"/>
      <c r="AK82" s="85"/>
    </row>
    <row r="83" spans="2:37" ht="15" customHeight="1">
      <c r="B83" s="146"/>
      <c r="C83" s="141"/>
      <c r="D83" s="733"/>
      <c r="E83" s="735" t="s">
        <v>446</v>
      </c>
      <c r="F83" s="736"/>
      <c r="G83" s="736"/>
      <c r="H83" s="736"/>
      <c r="I83" s="736"/>
      <c r="J83" s="736"/>
      <c r="K83" s="736"/>
      <c r="L83" s="736"/>
      <c r="M83" s="736"/>
      <c r="N83" s="736"/>
      <c r="O83" s="736"/>
      <c r="P83" s="737"/>
      <c r="Q83" s="722" t="str">
        <f>IFERROR(IF(Q81="","",($M$81-Q81)/$M$81*100),"")</f>
        <v/>
      </c>
      <c r="R83" s="723"/>
      <c r="S83" s="723"/>
      <c r="T83" s="724"/>
      <c r="U83" s="722" t="str">
        <f t="shared" ref="U83" si="3">IFERROR(IF(U81="","",($M$81-U81)/$M$81*100),"")</f>
        <v/>
      </c>
      <c r="V83" s="723"/>
      <c r="W83" s="723"/>
      <c r="X83" s="724"/>
      <c r="Y83" s="722" t="str">
        <f t="shared" ref="Y83" si="4">IFERROR(IF(Y81="","",($M$81-Y81)/$M$81*100),"")</f>
        <v/>
      </c>
      <c r="Z83" s="723"/>
      <c r="AA83" s="723"/>
      <c r="AB83" s="724"/>
      <c r="AC83" s="722" t="str">
        <f t="shared" ref="AC83" si="5">IFERROR(IF(AC81="","",($M$81-AC81)/$M$81*100),"")</f>
        <v/>
      </c>
      <c r="AD83" s="723"/>
      <c r="AE83" s="723"/>
      <c r="AF83" s="724"/>
      <c r="AG83" s="722" t="str">
        <f t="shared" ref="AG83" si="6">IFERROR(IF(AG81="","",($M$81-AG81)/$M$81*100),"")</f>
        <v/>
      </c>
      <c r="AH83" s="723"/>
      <c r="AI83" s="723"/>
      <c r="AJ83" s="724"/>
      <c r="AK83" s="85"/>
    </row>
    <row r="84" spans="2:37" ht="15" customHeight="1">
      <c r="B84" s="146"/>
      <c r="C84" s="141"/>
      <c r="D84" s="734"/>
      <c r="E84" s="738"/>
      <c r="F84" s="739"/>
      <c r="G84" s="739"/>
      <c r="H84" s="739"/>
      <c r="I84" s="739"/>
      <c r="J84" s="739"/>
      <c r="K84" s="739"/>
      <c r="L84" s="739"/>
      <c r="M84" s="739"/>
      <c r="N84" s="739"/>
      <c r="O84" s="739"/>
      <c r="P84" s="740"/>
      <c r="Q84" s="725"/>
      <c r="R84" s="726"/>
      <c r="S84" s="726"/>
      <c r="T84" s="727"/>
      <c r="U84" s="725"/>
      <c r="V84" s="726"/>
      <c r="W84" s="726"/>
      <c r="X84" s="727"/>
      <c r="Y84" s="725"/>
      <c r="Z84" s="726"/>
      <c r="AA84" s="726"/>
      <c r="AB84" s="727"/>
      <c r="AC84" s="725"/>
      <c r="AD84" s="726"/>
      <c r="AE84" s="726"/>
      <c r="AF84" s="727"/>
      <c r="AG84" s="725"/>
      <c r="AH84" s="726"/>
      <c r="AI84" s="726"/>
      <c r="AJ84" s="727"/>
      <c r="AK84" s="153"/>
    </row>
    <row r="85" spans="2:37" ht="30" customHeight="1">
      <c r="B85" s="146"/>
      <c r="C85" s="141"/>
      <c r="D85" s="728" t="s">
        <v>100</v>
      </c>
      <c r="E85" s="730" t="s">
        <v>517</v>
      </c>
      <c r="F85" s="731"/>
      <c r="G85" s="731"/>
      <c r="H85" s="731"/>
      <c r="I85" s="731"/>
      <c r="J85" s="731"/>
      <c r="K85" s="731"/>
      <c r="L85" s="731"/>
      <c r="M85" s="731"/>
      <c r="N85" s="731"/>
      <c r="O85" s="731"/>
      <c r="P85" s="732"/>
      <c r="Q85" s="718"/>
      <c r="R85" s="719"/>
      <c r="S85" s="719"/>
      <c r="T85" s="720"/>
      <c r="U85" s="718"/>
      <c r="V85" s="719"/>
      <c r="W85" s="719"/>
      <c r="X85" s="720"/>
      <c r="Y85" s="718"/>
      <c r="Z85" s="719"/>
      <c r="AA85" s="719"/>
      <c r="AB85" s="720"/>
      <c r="AC85" s="718"/>
      <c r="AD85" s="719"/>
      <c r="AE85" s="719"/>
      <c r="AF85" s="720"/>
      <c r="AG85" s="718"/>
      <c r="AH85" s="719"/>
      <c r="AI85" s="719"/>
      <c r="AJ85" s="720"/>
      <c r="AK85" s="153"/>
    </row>
    <row r="86" spans="2:37" ht="30" customHeight="1">
      <c r="B86" s="146"/>
      <c r="C86" s="141"/>
      <c r="D86" s="728"/>
      <c r="E86" s="721" t="s">
        <v>143</v>
      </c>
      <c r="F86" s="721"/>
      <c r="G86" s="721"/>
      <c r="H86" s="721"/>
      <c r="I86" s="721"/>
      <c r="J86" s="721"/>
      <c r="K86" s="721"/>
      <c r="L86" s="721"/>
      <c r="M86" s="721"/>
      <c r="N86" s="721"/>
      <c r="O86" s="721"/>
      <c r="P86" s="721"/>
      <c r="Q86" s="718"/>
      <c r="R86" s="719"/>
      <c r="S86" s="719"/>
      <c r="T86" s="720"/>
      <c r="U86" s="718"/>
      <c r="V86" s="719"/>
      <c r="W86" s="719"/>
      <c r="X86" s="720"/>
      <c r="Y86" s="718"/>
      <c r="Z86" s="719"/>
      <c r="AA86" s="719"/>
      <c r="AB86" s="720"/>
      <c r="AC86" s="718"/>
      <c r="AD86" s="719"/>
      <c r="AE86" s="719"/>
      <c r="AF86" s="720"/>
      <c r="AG86" s="718"/>
      <c r="AH86" s="719"/>
      <c r="AI86" s="719"/>
      <c r="AJ86" s="720"/>
      <c r="AK86" s="85"/>
    </row>
    <row r="87" spans="2:37" ht="30" customHeight="1">
      <c r="B87" s="146"/>
      <c r="C87" s="141"/>
      <c r="D87" s="728"/>
      <c r="E87" s="721" t="s">
        <v>144</v>
      </c>
      <c r="F87" s="721"/>
      <c r="G87" s="721"/>
      <c r="H87" s="721"/>
      <c r="I87" s="721"/>
      <c r="J87" s="721"/>
      <c r="K87" s="721"/>
      <c r="L87" s="721"/>
      <c r="M87" s="721"/>
      <c r="N87" s="721"/>
      <c r="O87" s="721"/>
      <c r="P87" s="721"/>
      <c r="Q87" s="718"/>
      <c r="R87" s="719"/>
      <c r="S87" s="719"/>
      <c r="T87" s="720"/>
      <c r="U87" s="718"/>
      <c r="V87" s="719"/>
      <c r="W87" s="719"/>
      <c r="X87" s="720"/>
      <c r="Y87" s="718"/>
      <c r="Z87" s="719"/>
      <c r="AA87" s="719"/>
      <c r="AB87" s="720"/>
      <c r="AC87" s="718"/>
      <c r="AD87" s="719"/>
      <c r="AE87" s="719"/>
      <c r="AF87" s="720"/>
      <c r="AG87" s="718"/>
      <c r="AH87" s="719"/>
      <c r="AI87" s="719"/>
      <c r="AJ87" s="720"/>
      <c r="AK87" s="85"/>
    </row>
    <row r="88" spans="2:37" ht="30" customHeight="1">
      <c r="B88" s="146"/>
      <c r="C88" s="141"/>
      <c r="D88" s="728"/>
      <c r="E88" s="721" t="s">
        <v>145</v>
      </c>
      <c r="F88" s="721"/>
      <c r="G88" s="721"/>
      <c r="H88" s="721"/>
      <c r="I88" s="721"/>
      <c r="J88" s="721"/>
      <c r="K88" s="721"/>
      <c r="L88" s="721"/>
      <c r="M88" s="721"/>
      <c r="N88" s="721"/>
      <c r="O88" s="721"/>
      <c r="P88" s="721"/>
      <c r="Q88" s="718"/>
      <c r="R88" s="719"/>
      <c r="S88" s="719"/>
      <c r="T88" s="720"/>
      <c r="U88" s="718"/>
      <c r="V88" s="719"/>
      <c r="W88" s="719"/>
      <c r="X88" s="720"/>
      <c r="Y88" s="718"/>
      <c r="Z88" s="719"/>
      <c r="AA88" s="719"/>
      <c r="AB88" s="720"/>
      <c r="AC88" s="718"/>
      <c r="AD88" s="719"/>
      <c r="AE88" s="719"/>
      <c r="AF88" s="720"/>
      <c r="AG88" s="718"/>
      <c r="AH88" s="719"/>
      <c r="AI88" s="719"/>
      <c r="AJ88" s="720"/>
      <c r="AK88" s="85"/>
    </row>
    <row r="89" spans="2:37" ht="30" customHeight="1">
      <c r="B89" s="146"/>
      <c r="C89" s="141"/>
      <c r="D89" s="728"/>
      <c r="E89" s="721" t="s">
        <v>146</v>
      </c>
      <c r="F89" s="721"/>
      <c r="G89" s="721"/>
      <c r="H89" s="721"/>
      <c r="I89" s="721"/>
      <c r="J89" s="721"/>
      <c r="K89" s="721"/>
      <c r="L89" s="721"/>
      <c r="M89" s="721"/>
      <c r="N89" s="721"/>
      <c r="O89" s="721"/>
      <c r="P89" s="721"/>
      <c r="Q89" s="718"/>
      <c r="R89" s="719"/>
      <c r="S89" s="719"/>
      <c r="T89" s="720"/>
      <c r="U89" s="718"/>
      <c r="V89" s="719"/>
      <c r="W89" s="719"/>
      <c r="X89" s="720"/>
      <c r="Y89" s="718"/>
      <c r="Z89" s="719"/>
      <c r="AA89" s="719"/>
      <c r="AB89" s="720"/>
      <c r="AC89" s="718"/>
      <c r="AD89" s="719"/>
      <c r="AE89" s="719"/>
      <c r="AF89" s="720"/>
      <c r="AG89" s="718"/>
      <c r="AH89" s="719"/>
      <c r="AI89" s="719"/>
      <c r="AJ89" s="720"/>
      <c r="AK89" s="85"/>
    </row>
    <row r="90" spans="2:37" ht="30" customHeight="1">
      <c r="B90" s="146"/>
      <c r="C90" s="141"/>
      <c r="D90" s="728"/>
      <c r="E90" s="721" t="s">
        <v>654</v>
      </c>
      <c r="F90" s="721"/>
      <c r="G90" s="721"/>
      <c r="H90" s="721"/>
      <c r="I90" s="721"/>
      <c r="J90" s="721"/>
      <c r="K90" s="721"/>
      <c r="L90" s="721"/>
      <c r="M90" s="721"/>
      <c r="N90" s="721"/>
      <c r="O90" s="721"/>
      <c r="P90" s="721"/>
      <c r="Q90" s="718"/>
      <c r="R90" s="719"/>
      <c r="S90" s="719"/>
      <c r="T90" s="720"/>
      <c r="U90" s="718"/>
      <c r="V90" s="719"/>
      <c r="W90" s="719"/>
      <c r="X90" s="720"/>
      <c r="Y90" s="718"/>
      <c r="Z90" s="719"/>
      <c r="AA90" s="719"/>
      <c r="AB90" s="720"/>
      <c r="AC90" s="718"/>
      <c r="AD90" s="719"/>
      <c r="AE90" s="719"/>
      <c r="AF90" s="720"/>
      <c r="AG90" s="718"/>
      <c r="AH90" s="719"/>
      <c r="AI90" s="719"/>
      <c r="AJ90" s="720"/>
      <c r="AK90" s="85"/>
    </row>
    <row r="91" spans="2:37" ht="30" customHeight="1" thickBot="1">
      <c r="B91" s="146"/>
      <c r="C91" s="141"/>
      <c r="D91" s="729"/>
      <c r="E91" s="712" t="s">
        <v>147</v>
      </c>
      <c r="F91" s="713"/>
      <c r="G91" s="713"/>
      <c r="H91" s="713"/>
      <c r="I91" s="713"/>
      <c r="J91" s="713"/>
      <c r="K91" s="713"/>
      <c r="L91" s="713"/>
      <c r="M91" s="713"/>
      <c r="N91" s="713"/>
      <c r="O91" s="713"/>
      <c r="P91" s="714"/>
      <c r="Q91" s="715"/>
      <c r="R91" s="716"/>
      <c r="S91" s="716"/>
      <c r="T91" s="717"/>
      <c r="U91" s="715"/>
      <c r="V91" s="716"/>
      <c r="W91" s="716"/>
      <c r="X91" s="717"/>
      <c r="Y91" s="715"/>
      <c r="Z91" s="716"/>
      <c r="AA91" s="716"/>
      <c r="AB91" s="717"/>
      <c r="AC91" s="715"/>
      <c r="AD91" s="716"/>
      <c r="AE91" s="716"/>
      <c r="AF91" s="717"/>
      <c r="AG91" s="715"/>
      <c r="AH91" s="716"/>
      <c r="AI91" s="716"/>
      <c r="AJ91" s="717"/>
      <c r="AK91" s="85"/>
    </row>
    <row r="92" spans="2:37" ht="30" customHeight="1" thickTop="1">
      <c r="B92" s="146"/>
      <c r="C92" s="141"/>
      <c r="D92" s="706" t="s">
        <v>101</v>
      </c>
      <c r="E92" s="707"/>
      <c r="F92" s="707"/>
      <c r="G92" s="707"/>
      <c r="H92" s="707"/>
      <c r="I92" s="707"/>
      <c r="J92" s="707"/>
      <c r="K92" s="707"/>
      <c r="L92" s="707"/>
      <c r="M92" s="707"/>
      <c r="N92" s="707"/>
      <c r="O92" s="707"/>
      <c r="P92" s="708"/>
      <c r="Q92" s="709" t="str">
        <f>IF(COUNT(Q$81,Q$85:T$91)=0,"",SUM(Q$81,Q$85:T$91))</f>
        <v/>
      </c>
      <c r="R92" s="710"/>
      <c r="S92" s="710"/>
      <c r="T92" s="711"/>
      <c r="U92" s="709" t="str">
        <f t="shared" ref="U92" si="7">IF(COUNT(U$81,U$85:X$91)=0,"",SUM(U$81,U$85:X$91))</f>
        <v/>
      </c>
      <c r="V92" s="710"/>
      <c r="W92" s="710"/>
      <c r="X92" s="711"/>
      <c r="Y92" s="709" t="str">
        <f t="shared" ref="Y92" si="8">IF(COUNT(Y$81,Y$85:AB$91)=0,"",SUM(Y$81,Y$85:AB$91))</f>
        <v/>
      </c>
      <c r="Z92" s="710"/>
      <c r="AA92" s="710"/>
      <c r="AB92" s="711"/>
      <c r="AC92" s="709" t="str">
        <f t="shared" ref="AC92" si="9">IF(COUNT(AC$81,AC$85:AF$91)=0,"",SUM(AC$81,AC$85:AF$91))</f>
        <v/>
      </c>
      <c r="AD92" s="710"/>
      <c r="AE92" s="710"/>
      <c r="AF92" s="711"/>
      <c r="AG92" s="709" t="str">
        <f t="shared" ref="AG92" si="10">IF(COUNT(AG$81,AG$85:AJ$91)=0,"",SUM(AG$81,AG$85:AJ$91))</f>
        <v/>
      </c>
      <c r="AH92" s="710"/>
      <c r="AI92" s="710"/>
      <c r="AJ92" s="711"/>
      <c r="AK92" s="85"/>
    </row>
    <row r="93" spans="2:37" ht="9" customHeight="1">
      <c r="B93" s="146"/>
      <c r="C93" s="141"/>
      <c r="D93" s="141"/>
      <c r="E93" s="141"/>
      <c r="F93" s="141"/>
      <c r="G93" s="141"/>
      <c r="H93" s="141"/>
      <c r="I93" s="141"/>
      <c r="J93" s="141"/>
      <c r="K93" s="141"/>
      <c r="L93" s="141"/>
      <c r="M93" s="141"/>
      <c r="N93" s="141"/>
      <c r="O93" s="159"/>
      <c r="P93" s="34"/>
      <c r="Q93" s="34"/>
      <c r="R93" s="34"/>
      <c r="S93" s="34"/>
      <c r="T93" s="34"/>
      <c r="U93" s="34"/>
      <c r="V93" s="34"/>
      <c r="W93" s="34"/>
      <c r="X93" s="34"/>
      <c r="Y93" s="34"/>
      <c r="Z93" s="34"/>
      <c r="AA93" s="34"/>
      <c r="AB93" s="34"/>
      <c r="AC93" s="34"/>
      <c r="AD93" s="34"/>
      <c r="AE93" s="34"/>
      <c r="AF93" s="34"/>
      <c r="AG93" s="34"/>
      <c r="AH93" s="34"/>
      <c r="AI93" s="34"/>
      <c r="AJ93" s="34"/>
      <c r="AK93" s="85"/>
    </row>
    <row r="94" spans="2:37" ht="13.5" customHeight="1">
      <c r="B94" s="146"/>
      <c r="C94" s="141" t="s">
        <v>473</v>
      </c>
      <c r="D94" s="141"/>
      <c r="E94" s="141"/>
      <c r="F94" s="141"/>
      <c r="G94" s="141"/>
      <c r="H94" s="141"/>
      <c r="I94" s="141"/>
      <c r="J94" s="141"/>
      <c r="K94" s="141"/>
      <c r="L94" s="141"/>
      <c r="M94" s="141"/>
      <c r="N94" s="141"/>
      <c r="O94" s="141"/>
      <c r="P94" s="34"/>
      <c r="Q94" s="34"/>
      <c r="R94" s="34"/>
      <c r="S94" s="34"/>
      <c r="T94" s="34"/>
      <c r="U94" s="34"/>
      <c r="V94" s="34"/>
      <c r="W94" s="34"/>
      <c r="X94" s="34"/>
      <c r="Y94" s="34"/>
      <c r="Z94" s="34"/>
      <c r="AA94" s="34"/>
      <c r="AB94" s="34"/>
      <c r="AC94" s="34"/>
      <c r="AD94" s="34"/>
      <c r="AE94" s="34"/>
      <c r="AF94" s="34"/>
      <c r="AG94" s="34"/>
      <c r="AH94" s="34"/>
      <c r="AI94" s="34"/>
      <c r="AJ94" s="34"/>
      <c r="AK94" s="85"/>
    </row>
    <row r="95" spans="2:37" ht="13.5" customHeight="1">
      <c r="B95" s="146"/>
      <c r="C95" s="141"/>
      <c r="D95" s="141"/>
      <c r="E95" s="141"/>
      <c r="F95" s="141"/>
      <c r="G95" s="141"/>
      <c r="H95" s="141"/>
      <c r="I95" s="141"/>
      <c r="J95" s="141"/>
      <c r="K95" s="141"/>
      <c r="L95" s="160"/>
      <c r="M95" s="34"/>
      <c r="N95" s="34"/>
      <c r="O95" s="141"/>
      <c r="P95" s="34"/>
      <c r="Q95" s="34"/>
      <c r="R95" s="34"/>
      <c r="S95" s="34"/>
      <c r="T95" s="34"/>
      <c r="U95" s="34"/>
      <c r="V95" s="34"/>
      <c r="W95" s="34"/>
      <c r="X95" s="34"/>
      <c r="Y95" s="34"/>
      <c r="Z95" s="34"/>
      <c r="AA95" s="34"/>
      <c r="AB95" s="34"/>
      <c r="AC95" s="688" t="s">
        <v>523</v>
      </c>
      <c r="AD95" s="688"/>
      <c r="AE95" s="688"/>
      <c r="AF95" s="688"/>
      <c r="AG95" s="688"/>
      <c r="AH95" s="688"/>
      <c r="AI95" s="688"/>
      <c r="AJ95" s="688"/>
      <c r="AK95" s="85"/>
    </row>
    <row r="96" spans="2:37" ht="18" customHeight="1">
      <c r="B96" s="146"/>
      <c r="C96" s="141"/>
      <c r="D96" s="689"/>
      <c r="E96" s="690"/>
      <c r="F96" s="690"/>
      <c r="G96" s="690"/>
      <c r="H96" s="690"/>
      <c r="I96" s="690"/>
      <c r="J96" s="690"/>
      <c r="K96" s="690"/>
      <c r="L96" s="690"/>
      <c r="M96" s="97"/>
      <c r="N96" s="155"/>
      <c r="O96" s="155"/>
      <c r="P96" s="156"/>
      <c r="Q96" s="696" t="s">
        <v>436</v>
      </c>
      <c r="R96" s="697"/>
      <c r="S96" s="697"/>
      <c r="T96" s="697"/>
      <c r="U96" s="697"/>
      <c r="V96" s="697"/>
      <c r="W96" s="697"/>
      <c r="X96" s="697"/>
      <c r="Y96" s="697"/>
      <c r="Z96" s="697"/>
      <c r="AA96" s="697"/>
      <c r="AB96" s="697"/>
      <c r="AC96" s="697"/>
      <c r="AD96" s="697"/>
      <c r="AE96" s="697"/>
      <c r="AF96" s="697"/>
      <c r="AG96" s="697"/>
      <c r="AH96" s="697"/>
      <c r="AI96" s="697"/>
      <c r="AJ96" s="698"/>
      <c r="AK96" s="85"/>
    </row>
    <row r="97" spans="2:48" ht="15" customHeight="1">
      <c r="B97" s="146"/>
      <c r="C97" s="141"/>
      <c r="D97" s="691"/>
      <c r="E97" s="692"/>
      <c r="F97" s="692"/>
      <c r="G97" s="692"/>
      <c r="H97" s="692"/>
      <c r="I97" s="692"/>
      <c r="J97" s="692"/>
      <c r="K97" s="692"/>
      <c r="L97" s="693"/>
      <c r="M97" s="699" t="s">
        <v>142</v>
      </c>
      <c r="N97" s="699"/>
      <c r="O97" s="699"/>
      <c r="P97" s="699"/>
      <c r="Q97" s="700" t="str">
        <f>Tbl!$Q$2</f>
        <v>令和７年度
(2025年度)</v>
      </c>
      <c r="R97" s="701"/>
      <c r="S97" s="701"/>
      <c r="T97" s="702"/>
      <c r="U97" s="700" t="str">
        <f>Tbl!$Q$3</f>
        <v>令和８年度
(2026年度)</v>
      </c>
      <c r="V97" s="701"/>
      <c r="W97" s="701"/>
      <c r="X97" s="702"/>
      <c r="Y97" s="700" t="str">
        <f>Tbl!$Q$4</f>
        <v>令和９年度
(2027年度)</v>
      </c>
      <c r="Z97" s="701"/>
      <c r="AA97" s="701"/>
      <c r="AB97" s="702"/>
      <c r="AC97" s="700" t="str">
        <f>Tbl!$Q$5</f>
        <v>令和10年度
(2028年度)</v>
      </c>
      <c r="AD97" s="701"/>
      <c r="AE97" s="701"/>
      <c r="AF97" s="702"/>
      <c r="AG97" s="700" t="str">
        <f>Tbl!$Q$6</f>
        <v>令和11年度
(2029年度)</v>
      </c>
      <c r="AH97" s="701"/>
      <c r="AI97" s="701"/>
      <c r="AJ97" s="702"/>
      <c r="AK97" s="85"/>
    </row>
    <row r="98" spans="2:48" ht="15" customHeight="1">
      <c r="B98" s="146"/>
      <c r="C98" s="141"/>
      <c r="D98" s="694"/>
      <c r="E98" s="688"/>
      <c r="F98" s="688"/>
      <c r="G98" s="688"/>
      <c r="H98" s="688"/>
      <c r="I98" s="688"/>
      <c r="J98" s="688"/>
      <c r="K98" s="688"/>
      <c r="L98" s="695"/>
      <c r="M98" s="699"/>
      <c r="N98" s="699"/>
      <c r="O98" s="699"/>
      <c r="P98" s="699"/>
      <c r="Q98" s="703"/>
      <c r="R98" s="704"/>
      <c r="S98" s="704"/>
      <c r="T98" s="705"/>
      <c r="U98" s="703"/>
      <c r="V98" s="704"/>
      <c r="W98" s="704"/>
      <c r="X98" s="705"/>
      <c r="Y98" s="703"/>
      <c r="Z98" s="704"/>
      <c r="AA98" s="704"/>
      <c r="AB98" s="705"/>
      <c r="AC98" s="703"/>
      <c r="AD98" s="704"/>
      <c r="AE98" s="704"/>
      <c r="AF98" s="705"/>
      <c r="AG98" s="703"/>
      <c r="AH98" s="704"/>
      <c r="AI98" s="704"/>
      <c r="AJ98" s="705"/>
      <c r="AK98" s="85"/>
    </row>
    <row r="99" spans="2:48" ht="30" customHeight="1">
      <c r="B99" s="146"/>
      <c r="C99" s="141"/>
      <c r="D99" s="674" t="s">
        <v>471</v>
      </c>
      <c r="E99" s="667"/>
      <c r="F99" s="667"/>
      <c r="G99" s="667"/>
      <c r="H99" s="667"/>
      <c r="I99" s="667"/>
      <c r="J99" s="667"/>
      <c r="K99" s="667"/>
      <c r="L99" s="668"/>
      <c r="M99" s="675" t="str">
        <f>IF($AD$24="","",$AD$24)</f>
        <v/>
      </c>
      <c r="N99" s="676"/>
      <c r="O99" s="676"/>
      <c r="P99" s="677"/>
      <c r="Q99" s="678" t="str">
        <f>IFERROR(IF(Q$81="","",Q$81/Q$102),"")</f>
        <v/>
      </c>
      <c r="R99" s="679"/>
      <c r="S99" s="679"/>
      <c r="T99" s="680"/>
      <c r="U99" s="678" t="str">
        <f t="shared" ref="U99" si="11">IFERROR(IF(U$81="","",U$81/U$102),"")</f>
        <v/>
      </c>
      <c r="V99" s="679"/>
      <c r="W99" s="679"/>
      <c r="X99" s="680"/>
      <c r="Y99" s="678" t="str">
        <f t="shared" ref="Y99" si="12">IFERROR(IF(Y$81="","",Y$81/Y$102),"")</f>
        <v/>
      </c>
      <c r="Z99" s="679"/>
      <c r="AA99" s="679"/>
      <c r="AB99" s="680"/>
      <c r="AC99" s="678" t="str">
        <f t="shared" ref="AC99" si="13">IFERROR(IF(AC$81="","",AC$81/AC$102),"")</f>
        <v/>
      </c>
      <c r="AD99" s="679"/>
      <c r="AE99" s="679"/>
      <c r="AF99" s="680"/>
      <c r="AG99" s="678" t="str">
        <f t="shared" ref="AG99" si="14">IFERROR(IF(AG$81="","",AG$81/AG$102),"")</f>
        <v/>
      </c>
      <c r="AH99" s="679"/>
      <c r="AI99" s="679"/>
      <c r="AJ99" s="680"/>
      <c r="AK99" s="85"/>
    </row>
    <row r="100" spans="2:48" ht="30" customHeight="1">
      <c r="B100" s="146"/>
      <c r="C100" s="141"/>
      <c r="D100" s="161"/>
      <c r="E100" s="685" t="s">
        <v>645</v>
      </c>
      <c r="F100" s="685"/>
      <c r="G100" s="685"/>
      <c r="H100" s="685"/>
      <c r="I100" s="685"/>
      <c r="J100" s="685"/>
      <c r="K100" s="685"/>
      <c r="L100" s="685"/>
      <c r="M100" s="685"/>
      <c r="N100" s="685"/>
      <c r="O100" s="685"/>
      <c r="P100" s="685"/>
      <c r="Q100" s="686" t="s">
        <v>170</v>
      </c>
      <c r="R100" s="687"/>
      <c r="S100" s="687"/>
      <c r="T100" s="687"/>
      <c r="U100" s="684" t="str">
        <f>IFERROR(IF(U99="","",(U99-Q99)/Q99*100),"")</f>
        <v/>
      </c>
      <c r="V100" s="684"/>
      <c r="W100" s="684"/>
      <c r="X100" s="684"/>
      <c r="Y100" s="684" t="str">
        <f t="shared" ref="Y100" si="15">IFERROR(IF(Y99="","",(Y99-U99)/U99*100),"")</f>
        <v/>
      </c>
      <c r="Z100" s="684"/>
      <c r="AA100" s="684"/>
      <c r="AB100" s="684"/>
      <c r="AC100" s="684" t="str">
        <f t="shared" ref="AC100" si="16">IFERROR(IF(AC99="","",(AC99-Y99)/Y99*100),"")</f>
        <v/>
      </c>
      <c r="AD100" s="684"/>
      <c r="AE100" s="684"/>
      <c r="AF100" s="684"/>
      <c r="AG100" s="684" t="str">
        <f t="shared" ref="AG100" si="17">IFERROR(IF(AG99="","",(AG99-AC99)/AC99*100),"")</f>
        <v/>
      </c>
      <c r="AH100" s="684"/>
      <c r="AI100" s="684"/>
      <c r="AJ100" s="684"/>
      <c r="AK100" s="85"/>
    </row>
    <row r="101" spans="2:48" ht="30" customHeight="1">
      <c r="B101" s="146"/>
      <c r="C101" s="141"/>
      <c r="D101" s="162"/>
      <c r="E101" s="681" t="s">
        <v>148</v>
      </c>
      <c r="F101" s="682"/>
      <c r="G101" s="682"/>
      <c r="H101" s="682"/>
      <c r="I101" s="682"/>
      <c r="J101" s="682"/>
      <c r="K101" s="682"/>
      <c r="L101" s="682"/>
      <c r="M101" s="682"/>
      <c r="N101" s="682"/>
      <c r="O101" s="682"/>
      <c r="P101" s="683"/>
      <c r="Q101" s="684" t="str">
        <f>IFERROR(IF(Q99="","",($M$99-Q99)/$M$99)*100,"")</f>
        <v/>
      </c>
      <c r="R101" s="684"/>
      <c r="S101" s="684"/>
      <c r="T101" s="684"/>
      <c r="U101" s="684" t="str">
        <f t="shared" ref="U101" si="18">IFERROR(IF(U99="","",($M$99-U99)/$M$99)*100,"")</f>
        <v/>
      </c>
      <c r="V101" s="684"/>
      <c r="W101" s="684"/>
      <c r="X101" s="684"/>
      <c r="Y101" s="684" t="str">
        <f t="shared" ref="Y101" si="19">IFERROR(IF(Y99="","",($M$99-Y99)/$M$99)*100,"")</f>
        <v/>
      </c>
      <c r="Z101" s="684"/>
      <c r="AA101" s="684"/>
      <c r="AB101" s="684"/>
      <c r="AC101" s="684" t="str">
        <f t="shared" ref="AC101" si="20">IFERROR(IF(AC99="","",($M$99-AC99)/$M$99)*100,"")</f>
        <v/>
      </c>
      <c r="AD101" s="684"/>
      <c r="AE101" s="684"/>
      <c r="AF101" s="684"/>
      <c r="AG101" s="684" t="str">
        <f t="shared" ref="AG101" si="21">IFERROR(IF(AG99="","",($M$99-AG99)/$M$99)*100,"")</f>
        <v/>
      </c>
      <c r="AH101" s="684"/>
      <c r="AI101" s="684"/>
      <c r="AJ101" s="684"/>
      <c r="AK101" s="85"/>
    </row>
    <row r="102" spans="2:48" ht="15" customHeight="1">
      <c r="B102" s="146"/>
      <c r="C102" s="141"/>
      <c r="D102" s="672" t="s">
        <v>149</v>
      </c>
      <c r="E102" s="672"/>
      <c r="F102" s="672"/>
      <c r="G102" s="672"/>
      <c r="H102" s="672"/>
      <c r="I102" s="672"/>
      <c r="J102" s="672"/>
      <c r="K102" s="672"/>
      <c r="L102" s="672"/>
      <c r="M102" s="673" t="s">
        <v>150</v>
      </c>
      <c r="N102" s="673"/>
      <c r="O102" s="673"/>
      <c r="P102" s="673"/>
      <c r="Q102" s="658"/>
      <c r="R102" s="659"/>
      <c r="S102" s="659"/>
      <c r="T102" s="660"/>
      <c r="U102" s="658"/>
      <c r="V102" s="659"/>
      <c r="W102" s="659"/>
      <c r="X102" s="660"/>
      <c r="Y102" s="658"/>
      <c r="Z102" s="659"/>
      <c r="AA102" s="659"/>
      <c r="AB102" s="660"/>
      <c r="AC102" s="658"/>
      <c r="AD102" s="659"/>
      <c r="AE102" s="659"/>
      <c r="AF102" s="660"/>
      <c r="AG102" s="658"/>
      <c r="AH102" s="659"/>
      <c r="AI102" s="659"/>
      <c r="AJ102" s="660"/>
      <c r="AK102" s="85"/>
    </row>
    <row r="103" spans="2:48" ht="17.100000000000001" customHeight="1">
      <c r="B103" s="146"/>
      <c r="C103" s="141"/>
      <c r="D103" s="664"/>
      <c r="E103" s="664"/>
      <c r="F103" s="664"/>
      <c r="G103" s="664"/>
      <c r="H103" s="664"/>
      <c r="I103" s="664"/>
      <c r="J103" s="664"/>
      <c r="K103" s="664"/>
      <c r="L103" s="664"/>
      <c r="M103" s="665"/>
      <c r="N103" s="665"/>
      <c r="O103" s="665"/>
      <c r="P103" s="665"/>
      <c r="Q103" s="661"/>
      <c r="R103" s="662"/>
      <c r="S103" s="662"/>
      <c r="T103" s="663"/>
      <c r="U103" s="661"/>
      <c r="V103" s="662"/>
      <c r="W103" s="662"/>
      <c r="X103" s="663"/>
      <c r="Y103" s="661"/>
      <c r="Z103" s="662"/>
      <c r="AA103" s="662"/>
      <c r="AB103" s="663"/>
      <c r="AC103" s="661"/>
      <c r="AD103" s="662"/>
      <c r="AE103" s="662"/>
      <c r="AF103" s="663"/>
      <c r="AG103" s="661"/>
      <c r="AH103" s="662"/>
      <c r="AI103" s="662"/>
      <c r="AJ103" s="663"/>
      <c r="AK103" s="163"/>
      <c r="AL103" s="32" t="str">
        <f>IF(OR($D$103="",$M$103=""),"← 指標と単位を入力してください。","")</f>
        <v>← 指標と単位を入力してください。</v>
      </c>
      <c r="AM103" s="11"/>
    </row>
    <row r="104" spans="2:48" ht="12" customHeight="1">
      <c r="B104" s="225"/>
      <c r="C104" s="142"/>
      <c r="D104" s="228"/>
      <c r="E104" s="228"/>
      <c r="F104" s="228"/>
      <c r="G104" s="228"/>
      <c r="H104" s="228"/>
      <c r="I104" s="228"/>
      <c r="J104" s="228"/>
      <c r="K104" s="228"/>
      <c r="L104" s="228"/>
      <c r="M104" s="229"/>
      <c r="N104" s="229"/>
      <c r="O104" s="229"/>
      <c r="P104" s="229"/>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112"/>
    </row>
    <row r="105" spans="2:48" ht="21" customHeight="1">
      <c r="B105" s="141"/>
      <c r="C105" s="141"/>
      <c r="D105" s="164"/>
      <c r="E105" s="164"/>
      <c r="F105" s="164"/>
      <c r="G105" s="165"/>
      <c r="H105" s="165"/>
      <c r="I105" s="166"/>
      <c r="J105" s="166"/>
      <c r="K105" s="166"/>
      <c r="L105" s="166"/>
      <c r="M105" s="167"/>
      <c r="N105" s="167"/>
      <c r="O105" s="167"/>
      <c r="P105" s="167"/>
      <c r="Q105" s="168"/>
      <c r="R105" s="168"/>
      <c r="S105" s="168"/>
      <c r="T105" s="168"/>
      <c r="U105" s="168"/>
      <c r="V105" s="168"/>
      <c r="W105" s="168"/>
      <c r="X105" s="168"/>
      <c r="Y105" s="168"/>
      <c r="Z105" s="168"/>
      <c r="AA105" s="168"/>
      <c r="AB105" s="168"/>
      <c r="AC105" s="168"/>
      <c r="AD105" s="169"/>
      <c r="AE105" s="168"/>
      <c r="AF105" s="168"/>
      <c r="AG105" s="168"/>
      <c r="AH105" s="168"/>
      <c r="AI105" s="168"/>
      <c r="AJ105" s="34"/>
      <c r="AK105" s="58" t="s">
        <v>38</v>
      </c>
    </row>
    <row r="106" spans="2:48">
      <c r="B106" s="141"/>
      <c r="C106" s="141"/>
      <c r="D106" s="141"/>
      <c r="E106" s="141"/>
      <c r="F106" s="141"/>
      <c r="G106" s="141"/>
      <c r="H106" s="141"/>
      <c r="I106" s="141"/>
      <c r="J106" s="141"/>
      <c r="K106" s="141"/>
      <c r="L106" s="141"/>
      <c r="M106" s="34"/>
      <c r="N106" s="34"/>
      <c r="O106" s="141"/>
      <c r="P106" s="34"/>
      <c r="Q106" s="34"/>
      <c r="R106" s="34"/>
      <c r="S106" s="34"/>
      <c r="T106" s="34"/>
      <c r="U106" s="34"/>
      <c r="V106" s="34"/>
      <c r="W106" s="34"/>
      <c r="X106" s="34"/>
      <c r="Y106" s="666" t="s">
        <v>78</v>
      </c>
      <c r="Z106" s="667"/>
      <c r="AA106" s="667"/>
      <c r="AB106" s="668"/>
      <c r="AC106" s="669" t="str">
        <f>IF($AC$4="","",$AC$4)</f>
        <v/>
      </c>
      <c r="AD106" s="670"/>
      <c r="AE106" s="670"/>
      <c r="AF106" s="670"/>
      <c r="AG106" s="670"/>
      <c r="AH106" s="670"/>
      <c r="AI106" s="670"/>
      <c r="AJ106" s="671"/>
      <c r="AK106" s="34"/>
    </row>
    <row r="107" spans="2:48" ht="21" customHeight="1">
      <c r="B107" s="142"/>
      <c r="C107" s="142" t="s">
        <v>121</v>
      </c>
      <c r="D107" s="142"/>
      <c r="E107" s="142"/>
      <c r="F107" s="142"/>
      <c r="G107" s="142"/>
      <c r="H107" s="142"/>
      <c r="I107" s="142"/>
      <c r="J107" s="142"/>
      <c r="K107" s="142"/>
      <c r="L107" s="142"/>
      <c r="M107" s="142"/>
      <c r="N107" s="142"/>
      <c r="O107" s="142"/>
      <c r="P107" s="142"/>
      <c r="Q107" s="142"/>
      <c r="R107" s="142"/>
      <c r="S107" s="142"/>
      <c r="T107" s="142"/>
      <c r="U107" s="142"/>
      <c r="V107" s="142"/>
      <c r="W107" s="111"/>
      <c r="X107" s="111"/>
      <c r="Y107" s="111"/>
      <c r="Z107" s="111"/>
      <c r="AA107" s="111"/>
      <c r="AB107" s="111"/>
      <c r="AC107" s="111"/>
      <c r="AD107" s="111"/>
      <c r="AE107" s="143" t="str">
        <f>IF($E$10="A","Ａ事業所（３）",IF($E$10="Bテナント等","Bテナント等事業所（３）",""))</f>
        <v/>
      </c>
      <c r="AF107" s="34"/>
      <c r="AG107" s="111"/>
      <c r="AH107" s="111"/>
      <c r="AI107" s="111"/>
      <c r="AJ107" s="111"/>
      <c r="AK107" s="111"/>
    </row>
    <row r="108" spans="2:48">
      <c r="B108" s="144"/>
      <c r="C108" s="159"/>
      <c r="D108" s="170"/>
      <c r="E108" s="170"/>
      <c r="F108" s="170"/>
      <c r="G108" s="170"/>
      <c r="H108" s="171"/>
      <c r="I108" s="172"/>
      <c r="J108" s="173"/>
      <c r="K108" s="173"/>
      <c r="L108" s="173"/>
      <c r="M108" s="173"/>
      <c r="N108" s="173"/>
      <c r="O108" s="159"/>
      <c r="P108" s="97"/>
      <c r="Q108" s="97"/>
      <c r="R108" s="97"/>
      <c r="S108" s="97"/>
      <c r="T108" s="97"/>
      <c r="U108" s="97"/>
      <c r="V108" s="97"/>
      <c r="W108" s="97"/>
      <c r="X108" s="97"/>
      <c r="Y108" s="97"/>
      <c r="Z108" s="97"/>
      <c r="AA108" s="97"/>
      <c r="AB108" s="97"/>
      <c r="AC108" s="97"/>
      <c r="AD108" s="173"/>
      <c r="AE108" s="97"/>
      <c r="AF108" s="97"/>
      <c r="AG108" s="97"/>
      <c r="AH108" s="97"/>
      <c r="AI108" s="97"/>
      <c r="AJ108" s="97"/>
      <c r="AK108" s="98"/>
    </row>
    <row r="109" spans="2:48">
      <c r="B109" s="146"/>
      <c r="C109" s="141" t="s">
        <v>467</v>
      </c>
      <c r="D109" s="174"/>
      <c r="E109" s="174"/>
      <c r="F109" s="174"/>
      <c r="G109" s="174"/>
      <c r="H109" s="175"/>
      <c r="I109" s="176"/>
      <c r="J109" s="169"/>
      <c r="K109" s="169"/>
      <c r="L109" s="169"/>
      <c r="M109" s="169"/>
      <c r="N109" s="169"/>
      <c r="O109" s="141"/>
      <c r="P109" s="34"/>
      <c r="Q109" s="34"/>
      <c r="R109" s="34"/>
      <c r="S109" s="34"/>
      <c r="T109" s="34"/>
      <c r="U109" s="34"/>
      <c r="V109" s="34"/>
      <c r="W109" s="34"/>
      <c r="X109" s="34"/>
      <c r="Y109" s="34"/>
      <c r="Z109" s="34"/>
      <c r="AA109" s="34"/>
      <c r="AB109" s="34"/>
      <c r="AC109" s="34"/>
      <c r="AD109" s="169"/>
      <c r="AE109" s="34"/>
      <c r="AF109" s="34"/>
      <c r="AG109" s="34"/>
      <c r="AH109" s="34"/>
      <c r="AI109" s="34"/>
      <c r="AJ109" s="34"/>
      <c r="AK109" s="85"/>
    </row>
    <row r="110" spans="2:48" ht="18" customHeight="1">
      <c r="B110" s="146"/>
      <c r="C110" s="141"/>
      <c r="D110" s="656" t="str">
        <f>Tbl!$Q$2</f>
        <v>令和７年度
(2025年度)</v>
      </c>
      <c r="E110" s="656"/>
      <c r="F110" s="656"/>
      <c r="G110" s="656"/>
      <c r="H110" s="657"/>
      <c r="I110" s="657"/>
      <c r="J110" s="657"/>
      <c r="K110" s="657"/>
      <c r="L110" s="657"/>
      <c r="M110" s="657"/>
      <c r="N110" s="657"/>
      <c r="O110" s="657"/>
      <c r="P110" s="657"/>
      <c r="Q110" s="657"/>
      <c r="R110" s="657"/>
      <c r="S110" s="657"/>
      <c r="T110" s="657"/>
      <c r="U110" s="657"/>
      <c r="V110" s="657"/>
      <c r="W110" s="657"/>
      <c r="X110" s="657"/>
      <c r="Y110" s="657"/>
      <c r="Z110" s="657"/>
      <c r="AA110" s="657"/>
      <c r="AB110" s="657"/>
      <c r="AC110" s="657"/>
      <c r="AD110" s="657"/>
      <c r="AE110" s="657"/>
      <c r="AF110" s="657"/>
      <c r="AG110" s="657"/>
      <c r="AH110" s="657"/>
      <c r="AI110" s="657"/>
      <c r="AJ110" s="657"/>
      <c r="AK110" s="85"/>
      <c r="AL110" s="835" t="str">
        <f>IF(AND($H110="",VALUE(MID($D110,3,1))&lt;様式１号!$D$16),"← ＣＯ2排出量の前年度に対する増減要因を分析
　  して入力してください。 (例)削減対策の実施
　 状況、生産量・営業時間等の増減など","")</f>
        <v>← ＣＯ2排出量の前年度に対する増減要因を分析
　  して入力してください。 (例)削減対策の実施
　 状況、生産量・営業時間等の増減など</v>
      </c>
      <c r="AM110" s="836"/>
      <c r="AN110" s="836"/>
      <c r="AO110" s="836"/>
      <c r="AP110" s="836"/>
      <c r="AQ110" s="836"/>
      <c r="AR110" s="836"/>
      <c r="AS110" s="836"/>
      <c r="AT110" s="836"/>
      <c r="AU110" s="836"/>
      <c r="AV110" s="836"/>
    </row>
    <row r="111" spans="2:48" ht="18" customHeight="1">
      <c r="B111" s="146"/>
      <c r="C111" s="141"/>
      <c r="D111" s="656"/>
      <c r="E111" s="656"/>
      <c r="F111" s="656"/>
      <c r="G111" s="656"/>
      <c r="H111" s="657"/>
      <c r="I111" s="657"/>
      <c r="J111" s="657"/>
      <c r="K111" s="657"/>
      <c r="L111" s="657"/>
      <c r="M111" s="657"/>
      <c r="N111" s="657"/>
      <c r="O111" s="657"/>
      <c r="P111" s="657"/>
      <c r="Q111" s="657"/>
      <c r="R111" s="657"/>
      <c r="S111" s="657"/>
      <c r="T111" s="657"/>
      <c r="U111" s="657"/>
      <c r="V111" s="657"/>
      <c r="W111" s="657"/>
      <c r="X111" s="657"/>
      <c r="Y111" s="657"/>
      <c r="Z111" s="657"/>
      <c r="AA111" s="657"/>
      <c r="AB111" s="657"/>
      <c r="AC111" s="657"/>
      <c r="AD111" s="657"/>
      <c r="AE111" s="657"/>
      <c r="AF111" s="657"/>
      <c r="AG111" s="657"/>
      <c r="AH111" s="657"/>
      <c r="AI111" s="657"/>
      <c r="AJ111" s="657"/>
      <c r="AK111" s="85"/>
      <c r="AL111" s="835"/>
      <c r="AM111" s="836"/>
      <c r="AN111" s="836"/>
      <c r="AO111" s="836"/>
      <c r="AP111" s="836"/>
      <c r="AQ111" s="836"/>
      <c r="AR111" s="836"/>
      <c r="AS111" s="836"/>
      <c r="AT111" s="836"/>
      <c r="AU111" s="836"/>
      <c r="AV111" s="836"/>
    </row>
    <row r="112" spans="2:48" ht="18" customHeight="1">
      <c r="B112" s="146"/>
      <c r="C112" s="141"/>
      <c r="D112" s="656"/>
      <c r="E112" s="656"/>
      <c r="F112" s="656"/>
      <c r="G112" s="656"/>
      <c r="H112" s="657"/>
      <c r="I112" s="657"/>
      <c r="J112" s="657"/>
      <c r="K112" s="657"/>
      <c r="L112" s="657"/>
      <c r="M112" s="657"/>
      <c r="N112" s="657"/>
      <c r="O112" s="657"/>
      <c r="P112" s="657"/>
      <c r="Q112" s="657"/>
      <c r="R112" s="657"/>
      <c r="S112" s="657"/>
      <c r="T112" s="657"/>
      <c r="U112" s="657"/>
      <c r="V112" s="657"/>
      <c r="W112" s="657"/>
      <c r="X112" s="657"/>
      <c r="Y112" s="657"/>
      <c r="Z112" s="657"/>
      <c r="AA112" s="657"/>
      <c r="AB112" s="657"/>
      <c r="AC112" s="657"/>
      <c r="AD112" s="657"/>
      <c r="AE112" s="657"/>
      <c r="AF112" s="657"/>
      <c r="AG112" s="657"/>
      <c r="AH112" s="657"/>
      <c r="AI112" s="657"/>
      <c r="AJ112" s="657"/>
      <c r="AK112" s="85"/>
      <c r="AL112" s="835"/>
      <c r="AM112" s="836"/>
      <c r="AN112" s="836"/>
      <c r="AO112" s="836"/>
      <c r="AP112" s="836"/>
      <c r="AQ112" s="836"/>
      <c r="AR112" s="836"/>
      <c r="AS112" s="836"/>
      <c r="AT112" s="836"/>
      <c r="AU112" s="836"/>
      <c r="AV112" s="836"/>
    </row>
    <row r="113" spans="2:48" ht="18" customHeight="1">
      <c r="B113" s="146"/>
      <c r="C113" s="141"/>
      <c r="D113" s="656"/>
      <c r="E113" s="656"/>
      <c r="F113" s="656"/>
      <c r="G113" s="656"/>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85"/>
      <c r="AL113" s="835"/>
      <c r="AM113" s="836"/>
      <c r="AN113" s="836"/>
      <c r="AO113" s="836"/>
      <c r="AP113" s="836"/>
      <c r="AQ113" s="836"/>
      <c r="AR113" s="836"/>
      <c r="AS113" s="836"/>
      <c r="AT113" s="836"/>
      <c r="AU113" s="836"/>
      <c r="AV113" s="836"/>
    </row>
    <row r="114" spans="2:48" ht="18" customHeight="1">
      <c r="B114" s="146"/>
      <c r="C114" s="141"/>
      <c r="D114" s="656"/>
      <c r="E114" s="656"/>
      <c r="F114" s="656"/>
      <c r="G114" s="656"/>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85"/>
      <c r="AL114" s="835"/>
      <c r="AM114" s="836"/>
      <c r="AN114" s="836"/>
      <c r="AO114" s="836"/>
      <c r="AP114" s="836"/>
      <c r="AQ114" s="836"/>
      <c r="AR114" s="836"/>
      <c r="AS114" s="836"/>
      <c r="AT114" s="836"/>
      <c r="AU114" s="836"/>
      <c r="AV114" s="836"/>
    </row>
    <row r="115" spans="2:48" ht="18" customHeight="1">
      <c r="B115" s="146"/>
      <c r="C115" s="141"/>
      <c r="D115" s="656"/>
      <c r="E115" s="656"/>
      <c r="F115" s="656"/>
      <c r="G115" s="656"/>
      <c r="H115" s="657"/>
      <c r="I115" s="657"/>
      <c r="J115" s="657"/>
      <c r="K115" s="657"/>
      <c r="L115" s="657"/>
      <c r="M115" s="657"/>
      <c r="N115" s="657"/>
      <c r="O115" s="657"/>
      <c r="P115" s="657"/>
      <c r="Q115" s="657"/>
      <c r="R115" s="657"/>
      <c r="S115" s="657"/>
      <c r="T115" s="657"/>
      <c r="U115" s="657"/>
      <c r="V115" s="657"/>
      <c r="W115" s="657"/>
      <c r="X115" s="657"/>
      <c r="Y115" s="657"/>
      <c r="Z115" s="657"/>
      <c r="AA115" s="657"/>
      <c r="AB115" s="657"/>
      <c r="AC115" s="657"/>
      <c r="AD115" s="657"/>
      <c r="AE115" s="657"/>
      <c r="AF115" s="657"/>
      <c r="AG115" s="657"/>
      <c r="AH115" s="657"/>
      <c r="AI115" s="657"/>
      <c r="AJ115" s="657"/>
      <c r="AK115" s="85"/>
      <c r="AL115" s="835"/>
      <c r="AM115" s="836"/>
      <c r="AN115" s="836"/>
      <c r="AO115" s="836"/>
      <c r="AP115" s="836"/>
      <c r="AQ115" s="836"/>
      <c r="AR115" s="836"/>
      <c r="AS115" s="836"/>
      <c r="AT115" s="836"/>
      <c r="AU115" s="836"/>
      <c r="AV115" s="836"/>
    </row>
    <row r="116" spans="2:48" ht="18" customHeight="1">
      <c r="B116" s="146"/>
      <c r="C116" s="141"/>
      <c r="D116" s="656"/>
      <c r="E116" s="656"/>
      <c r="F116" s="656"/>
      <c r="G116" s="656"/>
      <c r="H116" s="657"/>
      <c r="I116" s="657"/>
      <c r="J116" s="657"/>
      <c r="K116" s="657"/>
      <c r="L116" s="657"/>
      <c r="M116" s="657"/>
      <c r="N116" s="657"/>
      <c r="O116" s="657"/>
      <c r="P116" s="657"/>
      <c r="Q116" s="657"/>
      <c r="R116" s="657"/>
      <c r="S116" s="657"/>
      <c r="T116" s="657"/>
      <c r="U116" s="657"/>
      <c r="V116" s="657"/>
      <c r="W116" s="657"/>
      <c r="X116" s="657"/>
      <c r="Y116" s="657"/>
      <c r="Z116" s="657"/>
      <c r="AA116" s="657"/>
      <c r="AB116" s="657"/>
      <c r="AC116" s="657"/>
      <c r="AD116" s="657"/>
      <c r="AE116" s="657"/>
      <c r="AF116" s="657"/>
      <c r="AG116" s="657"/>
      <c r="AH116" s="657"/>
      <c r="AI116" s="657"/>
      <c r="AJ116" s="657"/>
      <c r="AK116" s="85"/>
      <c r="AL116" s="835"/>
      <c r="AM116" s="836"/>
      <c r="AN116" s="836"/>
      <c r="AO116" s="836"/>
      <c r="AP116" s="836"/>
      <c r="AQ116" s="836"/>
      <c r="AR116" s="836"/>
      <c r="AS116" s="836"/>
      <c r="AT116" s="836"/>
      <c r="AU116" s="836"/>
      <c r="AV116" s="836"/>
    </row>
    <row r="117" spans="2:48" ht="18" customHeight="1">
      <c r="B117" s="146"/>
      <c r="C117" s="141"/>
      <c r="D117" s="656"/>
      <c r="E117" s="656"/>
      <c r="F117" s="656"/>
      <c r="G117" s="656"/>
      <c r="H117" s="657"/>
      <c r="I117" s="657"/>
      <c r="J117" s="657"/>
      <c r="K117" s="657"/>
      <c r="L117" s="657"/>
      <c r="M117" s="657"/>
      <c r="N117" s="657"/>
      <c r="O117" s="657"/>
      <c r="P117" s="657"/>
      <c r="Q117" s="657"/>
      <c r="R117" s="657"/>
      <c r="S117" s="657"/>
      <c r="T117" s="657"/>
      <c r="U117" s="657"/>
      <c r="V117" s="657"/>
      <c r="W117" s="657"/>
      <c r="X117" s="657"/>
      <c r="Y117" s="657"/>
      <c r="Z117" s="657"/>
      <c r="AA117" s="657"/>
      <c r="AB117" s="657"/>
      <c r="AC117" s="657"/>
      <c r="AD117" s="657"/>
      <c r="AE117" s="657"/>
      <c r="AF117" s="657"/>
      <c r="AG117" s="657"/>
      <c r="AH117" s="657"/>
      <c r="AI117" s="657"/>
      <c r="AJ117" s="657"/>
      <c r="AK117" s="85"/>
      <c r="AL117" s="835"/>
      <c r="AM117" s="836"/>
      <c r="AN117" s="836"/>
      <c r="AO117" s="836"/>
      <c r="AP117" s="836"/>
      <c r="AQ117" s="836"/>
      <c r="AR117" s="836"/>
      <c r="AS117" s="836"/>
      <c r="AT117" s="836"/>
      <c r="AU117" s="836"/>
      <c r="AV117" s="836"/>
    </row>
    <row r="118" spans="2:48" ht="18" customHeight="1">
      <c r="B118" s="146"/>
      <c r="C118" s="141"/>
      <c r="D118" s="656" t="str">
        <f>Tbl!$Q$3</f>
        <v>令和８年度
(2026年度)</v>
      </c>
      <c r="E118" s="656"/>
      <c r="F118" s="656"/>
      <c r="G118" s="656"/>
      <c r="H118" s="657"/>
      <c r="I118" s="657"/>
      <c r="J118" s="657"/>
      <c r="K118" s="657"/>
      <c r="L118" s="657"/>
      <c r="M118" s="657"/>
      <c r="N118" s="657"/>
      <c r="O118" s="657"/>
      <c r="P118" s="657"/>
      <c r="Q118" s="657"/>
      <c r="R118" s="657"/>
      <c r="S118" s="657"/>
      <c r="T118" s="657"/>
      <c r="U118" s="657"/>
      <c r="V118" s="657"/>
      <c r="W118" s="657"/>
      <c r="X118" s="657"/>
      <c r="Y118" s="657"/>
      <c r="Z118" s="657"/>
      <c r="AA118" s="657"/>
      <c r="AB118" s="657"/>
      <c r="AC118" s="657"/>
      <c r="AD118" s="657"/>
      <c r="AE118" s="657"/>
      <c r="AF118" s="657"/>
      <c r="AG118" s="657"/>
      <c r="AH118" s="657"/>
      <c r="AI118" s="657"/>
      <c r="AJ118" s="657"/>
      <c r="AK118" s="85"/>
      <c r="AL118" s="835" t="str">
        <f>IF(AND($H118="",VALUE(MID($D118,3,1))&lt;様式１号!$D$16),"← ＣＯ2排出量の前年度に対する増減要因を分析
　  して入力してください。 (例)削減対策の実施
　 状況、生産量・営業時間等の増減など","")</f>
        <v/>
      </c>
      <c r="AM118" s="836"/>
      <c r="AN118" s="836"/>
      <c r="AO118" s="836"/>
      <c r="AP118" s="836"/>
      <c r="AQ118" s="836"/>
      <c r="AR118" s="836"/>
      <c r="AS118" s="836"/>
      <c r="AT118" s="836"/>
      <c r="AU118" s="836"/>
      <c r="AV118" s="836"/>
    </row>
    <row r="119" spans="2:48" ht="18" customHeight="1">
      <c r="B119" s="146"/>
      <c r="C119" s="141"/>
      <c r="D119" s="656"/>
      <c r="E119" s="656"/>
      <c r="F119" s="656"/>
      <c r="G119" s="656"/>
      <c r="H119" s="657"/>
      <c r="I119" s="657"/>
      <c r="J119" s="657"/>
      <c r="K119" s="657"/>
      <c r="L119" s="657"/>
      <c r="M119" s="657"/>
      <c r="N119" s="657"/>
      <c r="O119" s="657"/>
      <c r="P119" s="657"/>
      <c r="Q119" s="657"/>
      <c r="R119" s="657"/>
      <c r="S119" s="657"/>
      <c r="T119" s="657"/>
      <c r="U119" s="657"/>
      <c r="V119" s="657"/>
      <c r="W119" s="657"/>
      <c r="X119" s="657"/>
      <c r="Y119" s="657"/>
      <c r="Z119" s="657"/>
      <c r="AA119" s="657"/>
      <c r="AB119" s="657"/>
      <c r="AC119" s="657"/>
      <c r="AD119" s="657"/>
      <c r="AE119" s="657"/>
      <c r="AF119" s="657"/>
      <c r="AG119" s="657"/>
      <c r="AH119" s="657"/>
      <c r="AI119" s="657"/>
      <c r="AJ119" s="657"/>
      <c r="AK119" s="85"/>
      <c r="AL119" s="835"/>
      <c r="AM119" s="836"/>
      <c r="AN119" s="836"/>
      <c r="AO119" s="836"/>
      <c r="AP119" s="836"/>
      <c r="AQ119" s="836"/>
      <c r="AR119" s="836"/>
      <c r="AS119" s="836"/>
      <c r="AT119" s="836"/>
      <c r="AU119" s="836"/>
      <c r="AV119" s="836"/>
    </row>
    <row r="120" spans="2:48" ht="18" customHeight="1">
      <c r="B120" s="146"/>
      <c r="C120" s="141"/>
      <c r="D120" s="656"/>
      <c r="E120" s="656"/>
      <c r="F120" s="656"/>
      <c r="G120" s="656"/>
      <c r="H120" s="657"/>
      <c r="I120" s="657"/>
      <c r="J120" s="657"/>
      <c r="K120" s="657"/>
      <c r="L120" s="657"/>
      <c r="M120" s="657"/>
      <c r="N120" s="657"/>
      <c r="O120" s="657"/>
      <c r="P120" s="657"/>
      <c r="Q120" s="657"/>
      <c r="R120" s="657"/>
      <c r="S120" s="657"/>
      <c r="T120" s="657"/>
      <c r="U120" s="657"/>
      <c r="V120" s="657"/>
      <c r="W120" s="657"/>
      <c r="X120" s="657"/>
      <c r="Y120" s="657"/>
      <c r="Z120" s="657"/>
      <c r="AA120" s="657"/>
      <c r="AB120" s="657"/>
      <c r="AC120" s="657"/>
      <c r="AD120" s="657"/>
      <c r="AE120" s="657"/>
      <c r="AF120" s="657"/>
      <c r="AG120" s="657"/>
      <c r="AH120" s="657"/>
      <c r="AI120" s="657"/>
      <c r="AJ120" s="657"/>
      <c r="AK120" s="85"/>
      <c r="AL120" s="835"/>
      <c r="AM120" s="836"/>
      <c r="AN120" s="836"/>
      <c r="AO120" s="836"/>
      <c r="AP120" s="836"/>
      <c r="AQ120" s="836"/>
      <c r="AR120" s="836"/>
      <c r="AS120" s="836"/>
      <c r="AT120" s="836"/>
      <c r="AU120" s="836"/>
      <c r="AV120" s="836"/>
    </row>
    <row r="121" spans="2:48" ht="18" customHeight="1">
      <c r="B121" s="146"/>
      <c r="C121" s="141"/>
      <c r="D121" s="656"/>
      <c r="E121" s="656"/>
      <c r="F121" s="656"/>
      <c r="G121" s="656"/>
      <c r="H121" s="657"/>
      <c r="I121" s="657"/>
      <c r="J121" s="657"/>
      <c r="K121" s="657"/>
      <c r="L121" s="657"/>
      <c r="M121" s="657"/>
      <c r="N121" s="657"/>
      <c r="O121" s="657"/>
      <c r="P121" s="657"/>
      <c r="Q121" s="657"/>
      <c r="R121" s="657"/>
      <c r="S121" s="657"/>
      <c r="T121" s="657"/>
      <c r="U121" s="657"/>
      <c r="V121" s="657"/>
      <c r="W121" s="657"/>
      <c r="X121" s="657"/>
      <c r="Y121" s="657"/>
      <c r="Z121" s="657"/>
      <c r="AA121" s="657"/>
      <c r="AB121" s="657"/>
      <c r="AC121" s="657"/>
      <c r="AD121" s="657"/>
      <c r="AE121" s="657"/>
      <c r="AF121" s="657"/>
      <c r="AG121" s="657"/>
      <c r="AH121" s="657"/>
      <c r="AI121" s="657"/>
      <c r="AJ121" s="657"/>
      <c r="AK121" s="85"/>
      <c r="AL121" s="835"/>
      <c r="AM121" s="836"/>
      <c r="AN121" s="836"/>
      <c r="AO121" s="836"/>
      <c r="AP121" s="836"/>
      <c r="AQ121" s="836"/>
      <c r="AR121" s="836"/>
      <c r="AS121" s="836"/>
      <c r="AT121" s="836"/>
      <c r="AU121" s="836"/>
      <c r="AV121" s="836"/>
    </row>
    <row r="122" spans="2:48" ht="18" customHeight="1">
      <c r="B122" s="146"/>
      <c r="C122" s="141"/>
      <c r="D122" s="656"/>
      <c r="E122" s="656"/>
      <c r="F122" s="656"/>
      <c r="G122" s="656"/>
      <c r="H122" s="657"/>
      <c r="I122" s="657"/>
      <c r="J122" s="657"/>
      <c r="K122" s="657"/>
      <c r="L122" s="657"/>
      <c r="M122" s="657"/>
      <c r="N122" s="657"/>
      <c r="O122" s="657"/>
      <c r="P122" s="657"/>
      <c r="Q122" s="657"/>
      <c r="R122" s="657"/>
      <c r="S122" s="657"/>
      <c r="T122" s="657"/>
      <c r="U122" s="657"/>
      <c r="V122" s="657"/>
      <c r="W122" s="657"/>
      <c r="X122" s="657"/>
      <c r="Y122" s="657"/>
      <c r="Z122" s="657"/>
      <c r="AA122" s="657"/>
      <c r="AB122" s="657"/>
      <c r="AC122" s="657"/>
      <c r="AD122" s="657"/>
      <c r="AE122" s="657"/>
      <c r="AF122" s="657"/>
      <c r="AG122" s="657"/>
      <c r="AH122" s="657"/>
      <c r="AI122" s="657"/>
      <c r="AJ122" s="657"/>
      <c r="AK122" s="85"/>
      <c r="AL122" s="835"/>
      <c r="AM122" s="836"/>
      <c r="AN122" s="836"/>
      <c r="AO122" s="836"/>
      <c r="AP122" s="836"/>
      <c r="AQ122" s="836"/>
      <c r="AR122" s="836"/>
      <c r="AS122" s="836"/>
      <c r="AT122" s="836"/>
      <c r="AU122" s="836"/>
      <c r="AV122" s="836"/>
    </row>
    <row r="123" spans="2:48" ht="18" customHeight="1">
      <c r="B123" s="146"/>
      <c r="C123" s="141"/>
      <c r="D123" s="656"/>
      <c r="E123" s="656"/>
      <c r="F123" s="656"/>
      <c r="G123" s="656"/>
      <c r="H123" s="657"/>
      <c r="I123" s="657"/>
      <c r="J123" s="657"/>
      <c r="K123" s="657"/>
      <c r="L123" s="657"/>
      <c r="M123" s="657"/>
      <c r="N123" s="657"/>
      <c r="O123" s="657"/>
      <c r="P123" s="657"/>
      <c r="Q123" s="657"/>
      <c r="R123" s="657"/>
      <c r="S123" s="657"/>
      <c r="T123" s="657"/>
      <c r="U123" s="657"/>
      <c r="V123" s="657"/>
      <c r="W123" s="657"/>
      <c r="X123" s="657"/>
      <c r="Y123" s="657"/>
      <c r="Z123" s="657"/>
      <c r="AA123" s="657"/>
      <c r="AB123" s="657"/>
      <c r="AC123" s="657"/>
      <c r="AD123" s="657"/>
      <c r="AE123" s="657"/>
      <c r="AF123" s="657"/>
      <c r="AG123" s="657"/>
      <c r="AH123" s="657"/>
      <c r="AI123" s="657"/>
      <c r="AJ123" s="657"/>
      <c r="AK123" s="85"/>
      <c r="AL123" s="835"/>
      <c r="AM123" s="836"/>
      <c r="AN123" s="836"/>
      <c r="AO123" s="836"/>
      <c r="AP123" s="836"/>
      <c r="AQ123" s="836"/>
      <c r="AR123" s="836"/>
      <c r="AS123" s="836"/>
      <c r="AT123" s="836"/>
      <c r="AU123" s="836"/>
      <c r="AV123" s="836"/>
    </row>
    <row r="124" spans="2:48" ht="18" customHeight="1">
      <c r="B124" s="146"/>
      <c r="C124" s="141"/>
      <c r="D124" s="656"/>
      <c r="E124" s="656"/>
      <c r="F124" s="656"/>
      <c r="G124" s="656"/>
      <c r="H124" s="657"/>
      <c r="I124" s="657"/>
      <c r="J124" s="657"/>
      <c r="K124" s="657"/>
      <c r="L124" s="657"/>
      <c r="M124" s="657"/>
      <c r="N124" s="657"/>
      <c r="O124" s="657"/>
      <c r="P124" s="657"/>
      <c r="Q124" s="657"/>
      <c r="R124" s="657"/>
      <c r="S124" s="657"/>
      <c r="T124" s="657"/>
      <c r="U124" s="657"/>
      <c r="V124" s="657"/>
      <c r="W124" s="657"/>
      <c r="X124" s="657"/>
      <c r="Y124" s="657"/>
      <c r="Z124" s="657"/>
      <c r="AA124" s="657"/>
      <c r="AB124" s="657"/>
      <c r="AC124" s="657"/>
      <c r="AD124" s="657"/>
      <c r="AE124" s="657"/>
      <c r="AF124" s="657"/>
      <c r="AG124" s="657"/>
      <c r="AH124" s="657"/>
      <c r="AI124" s="657"/>
      <c r="AJ124" s="657"/>
      <c r="AK124" s="85"/>
      <c r="AL124" s="835"/>
      <c r="AM124" s="836"/>
      <c r="AN124" s="836"/>
      <c r="AO124" s="836"/>
      <c r="AP124" s="836"/>
      <c r="AQ124" s="836"/>
      <c r="AR124" s="836"/>
      <c r="AS124" s="836"/>
      <c r="AT124" s="836"/>
      <c r="AU124" s="836"/>
      <c r="AV124" s="836"/>
    </row>
    <row r="125" spans="2:48" ht="18" customHeight="1">
      <c r="B125" s="146"/>
      <c r="C125" s="141"/>
      <c r="D125" s="656"/>
      <c r="E125" s="656"/>
      <c r="F125" s="656"/>
      <c r="G125" s="656"/>
      <c r="H125" s="657"/>
      <c r="I125" s="657"/>
      <c r="J125" s="657"/>
      <c r="K125" s="657"/>
      <c r="L125" s="657"/>
      <c r="M125" s="657"/>
      <c r="N125" s="657"/>
      <c r="O125" s="657"/>
      <c r="P125" s="657"/>
      <c r="Q125" s="657"/>
      <c r="R125" s="657"/>
      <c r="S125" s="657"/>
      <c r="T125" s="657"/>
      <c r="U125" s="657"/>
      <c r="V125" s="657"/>
      <c r="W125" s="657"/>
      <c r="X125" s="657"/>
      <c r="Y125" s="657"/>
      <c r="Z125" s="657"/>
      <c r="AA125" s="657"/>
      <c r="AB125" s="657"/>
      <c r="AC125" s="657"/>
      <c r="AD125" s="657"/>
      <c r="AE125" s="657"/>
      <c r="AF125" s="657"/>
      <c r="AG125" s="657"/>
      <c r="AH125" s="657"/>
      <c r="AI125" s="657"/>
      <c r="AJ125" s="657"/>
      <c r="AK125" s="85"/>
      <c r="AL125" s="835"/>
      <c r="AM125" s="836"/>
      <c r="AN125" s="836"/>
      <c r="AO125" s="836"/>
      <c r="AP125" s="836"/>
      <c r="AQ125" s="836"/>
      <c r="AR125" s="836"/>
      <c r="AS125" s="836"/>
      <c r="AT125" s="836"/>
      <c r="AU125" s="836"/>
      <c r="AV125" s="836"/>
    </row>
    <row r="126" spans="2:48" ht="18" customHeight="1">
      <c r="B126" s="146"/>
      <c r="C126" s="141"/>
      <c r="D126" s="656" t="str">
        <f>Tbl!$Q$4</f>
        <v>令和９年度
(2027年度)</v>
      </c>
      <c r="E126" s="656"/>
      <c r="F126" s="656"/>
      <c r="G126" s="656"/>
      <c r="H126" s="657"/>
      <c r="I126" s="657"/>
      <c r="J126" s="657"/>
      <c r="K126" s="657"/>
      <c r="L126" s="657"/>
      <c r="M126" s="657"/>
      <c r="N126" s="657"/>
      <c r="O126" s="657"/>
      <c r="P126" s="657"/>
      <c r="Q126" s="657"/>
      <c r="R126" s="657"/>
      <c r="S126" s="657"/>
      <c r="T126" s="657"/>
      <c r="U126" s="657"/>
      <c r="V126" s="657"/>
      <c r="W126" s="657"/>
      <c r="X126" s="657"/>
      <c r="Y126" s="657"/>
      <c r="Z126" s="657"/>
      <c r="AA126" s="657"/>
      <c r="AB126" s="657"/>
      <c r="AC126" s="657"/>
      <c r="AD126" s="657"/>
      <c r="AE126" s="657"/>
      <c r="AF126" s="657"/>
      <c r="AG126" s="657"/>
      <c r="AH126" s="657"/>
      <c r="AI126" s="657"/>
      <c r="AJ126" s="657"/>
      <c r="AK126" s="85"/>
      <c r="AL126" s="835" t="str">
        <f>IF(AND($H126="",VALUE(MID($D126,3,1))&lt;様式１号!$D$16),"← ＣＯ2排出量の前年度に対する増減要因を分析
　  して入力してください。 (例)削減対策の実施
　 状況、生産量・営業時間等の増減など","")</f>
        <v/>
      </c>
      <c r="AM126" s="836"/>
      <c r="AN126" s="836"/>
      <c r="AO126" s="836"/>
      <c r="AP126" s="836"/>
      <c r="AQ126" s="836"/>
      <c r="AR126" s="836"/>
      <c r="AS126" s="836"/>
      <c r="AT126" s="836"/>
      <c r="AU126" s="836"/>
      <c r="AV126" s="836"/>
    </row>
    <row r="127" spans="2:48" ht="18" customHeight="1">
      <c r="B127" s="146"/>
      <c r="C127" s="141"/>
      <c r="D127" s="656"/>
      <c r="E127" s="656"/>
      <c r="F127" s="656"/>
      <c r="G127" s="656"/>
      <c r="H127" s="657"/>
      <c r="I127" s="657"/>
      <c r="J127" s="657"/>
      <c r="K127" s="657"/>
      <c r="L127" s="657"/>
      <c r="M127" s="657"/>
      <c r="N127" s="657"/>
      <c r="O127" s="657"/>
      <c r="P127" s="657"/>
      <c r="Q127" s="657"/>
      <c r="R127" s="657"/>
      <c r="S127" s="657"/>
      <c r="T127" s="657"/>
      <c r="U127" s="657"/>
      <c r="V127" s="657"/>
      <c r="W127" s="657"/>
      <c r="X127" s="657"/>
      <c r="Y127" s="657"/>
      <c r="Z127" s="657"/>
      <c r="AA127" s="657"/>
      <c r="AB127" s="657"/>
      <c r="AC127" s="657"/>
      <c r="AD127" s="657"/>
      <c r="AE127" s="657"/>
      <c r="AF127" s="657"/>
      <c r="AG127" s="657"/>
      <c r="AH127" s="657"/>
      <c r="AI127" s="657"/>
      <c r="AJ127" s="657"/>
      <c r="AK127" s="85"/>
      <c r="AL127" s="835"/>
      <c r="AM127" s="836"/>
      <c r="AN127" s="836"/>
      <c r="AO127" s="836"/>
      <c r="AP127" s="836"/>
      <c r="AQ127" s="836"/>
      <c r="AR127" s="836"/>
      <c r="AS127" s="836"/>
      <c r="AT127" s="836"/>
      <c r="AU127" s="836"/>
      <c r="AV127" s="836"/>
    </row>
    <row r="128" spans="2:48" ht="18" customHeight="1">
      <c r="B128" s="146"/>
      <c r="C128" s="141"/>
      <c r="D128" s="656"/>
      <c r="E128" s="656"/>
      <c r="F128" s="656"/>
      <c r="G128" s="656"/>
      <c r="H128" s="657"/>
      <c r="I128" s="657"/>
      <c r="J128" s="657"/>
      <c r="K128" s="657"/>
      <c r="L128" s="657"/>
      <c r="M128" s="657"/>
      <c r="N128" s="657"/>
      <c r="O128" s="657"/>
      <c r="P128" s="657"/>
      <c r="Q128" s="657"/>
      <c r="R128" s="657"/>
      <c r="S128" s="657"/>
      <c r="T128" s="657"/>
      <c r="U128" s="657"/>
      <c r="V128" s="657"/>
      <c r="W128" s="657"/>
      <c r="X128" s="657"/>
      <c r="Y128" s="657"/>
      <c r="Z128" s="657"/>
      <c r="AA128" s="657"/>
      <c r="AB128" s="657"/>
      <c r="AC128" s="657"/>
      <c r="AD128" s="657"/>
      <c r="AE128" s="657"/>
      <c r="AF128" s="657"/>
      <c r="AG128" s="657"/>
      <c r="AH128" s="657"/>
      <c r="AI128" s="657"/>
      <c r="AJ128" s="657"/>
      <c r="AK128" s="85"/>
      <c r="AL128" s="835"/>
      <c r="AM128" s="836"/>
      <c r="AN128" s="836"/>
      <c r="AO128" s="836"/>
      <c r="AP128" s="836"/>
      <c r="AQ128" s="836"/>
      <c r="AR128" s="836"/>
      <c r="AS128" s="836"/>
      <c r="AT128" s="836"/>
      <c r="AU128" s="836"/>
      <c r="AV128" s="836"/>
    </row>
    <row r="129" spans="2:48" ht="18" customHeight="1">
      <c r="B129" s="146"/>
      <c r="C129" s="141"/>
      <c r="D129" s="656"/>
      <c r="E129" s="656"/>
      <c r="F129" s="656"/>
      <c r="G129" s="656"/>
      <c r="H129" s="657"/>
      <c r="I129" s="657"/>
      <c r="J129" s="657"/>
      <c r="K129" s="657"/>
      <c r="L129" s="657"/>
      <c r="M129" s="657"/>
      <c r="N129" s="657"/>
      <c r="O129" s="657"/>
      <c r="P129" s="657"/>
      <c r="Q129" s="657"/>
      <c r="R129" s="657"/>
      <c r="S129" s="657"/>
      <c r="T129" s="657"/>
      <c r="U129" s="657"/>
      <c r="V129" s="657"/>
      <c r="W129" s="657"/>
      <c r="X129" s="657"/>
      <c r="Y129" s="657"/>
      <c r="Z129" s="657"/>
      <c r="AA129" s="657"/>
      <c r="AB129" s="657"/>
      <c r="AC129" s="657"/>
      <c r="AD129" s="657"/>
      <c r="AE129" s="657"/>
      <c r="AF129" s="657"/>
      <c r="AG129" s="657"/>
      <c r="AH129" s="657"/>
      <c r="AI129" s="657"/>
      <c r="AJ129" s="657"/>
      <c r="AK129" s="85"/>
      <c r="AL129" s="835"/>
      <c r="AM129" s="836"/>
      <c r="AN129" s="836"/>
      <c r="AO129" s="836"/>
      <c r="AP129" s="836"/>
      <c r="AQ129" s="836"/>
      <c r="AR129" s="836"/>
      <c r="AS129" s="836"/>
      <c r="AT129" s="836"/>
      <c r="AU129" s="836"/>
      <c r="AV129" s="836"/>
    </row>
    <row r="130" spans="2:48" ht="18" customHeight="1">
      <c r="B130" s="146"/>
      <c r="C130" s="141"/>
      <c r="D130" s="656"/>
      <c r="E130" s="656"/>
      <c r="F130" s="656"/>
      <c r="G130" s="656"/>
      <c r="H130" s="657"/>
      <c r="I130" s="657"/>
      <c r="J130" s="657"/>
      <c r="K130" s="657"/>
      <c r="L130" s="657"/>
      <c r="M130" s="657"/>
      <c r="N130" s="657"/>
      <c r="O130" s="657"/>
      <c r="P130" s="657"/>
      <c r="Q130" s="657"/>
      <c r="R130" s="657"/>
      <c r="S130" s="657"/>
      <c r="T130" s="657"/>
      <c r="U130" s="657"/>
      <c r="V130" s="657"/>
      <c r="W130" s="657"/>
      <c r="X130" s="657"/>
      <c r="Y130" s="657"/>
      <c r="Z130" s="657"/>
      <c r="AA130" s="657"/>
      <c r="AB130" s="657"/>
      <c r="AC130" s="657"/>
      <c r="AD130" s="657"/>
      <c r="AE130" s="657"/>
      <c r="AF130" s="657"/>
      <c r="AG130" s="657"/>
      <c r="AH130" s="657"/>
      <c r="AI130" s="657"/>
      <c r="AJ130" s="657"/>
      <c r="AK130" s="85"/>
      <c r="AL130" s="835"/>
      <c r="AM130" s="836"/>
      <c r="AN130" s="836"/>
      <c r="AO130" s="836"/>
      <c r="AP130" s="836"/>
      <c r="AQ130" s="836"/>
      <c r="AR130" s="836"/>
      <c r="AS130" s="836"/>
      <c r="AT130" s="836"/>
      <c r="AU130" s="836"/>
      <c r="AV130" s="836"/>
    </row>
    <row r="131" spans="2:48" ht="18" customHeight="1">
      <c r="B131" s="146"/>
      <c r="C131" s="141"/>
      <c r="D131" s="656"/>
      <c r="E131" s="656"/>
      <c r="F131" s="656"/>
      <c r="G131" s="656"/>
      <c r="H131" s="657"/>
      <c r="I131" s="657"/>
      <c r="J131" s="657"/>
      <c r="K131" s="657"/>
      <c r="L131" s="657"/>
      <c r="M131" s="657"/>
      <c r="N131" s="657"/>
      <c r="O131" s="657"/>
      <c r="P131" s="657"/>
      <c r="Q131" s="657"/>
      <c r="R131" s="657"/>
      <c r="S131" s="657"/>
      <c r="T131" s="657"/>
      <c r="U131" s="657"/>
      <c r="V131" s="657"/>
      <c r="W131" s="657"/>
      <c r="X131" s="657"/>
      <c r="Y131" s="657"/>
      <c r="Z131" s="657"/>
      <c r="AA131" s="657"/>
      <c r="AB131" s="657"/>
      <c r="AC131" s="657"/>
      <c r="AD131" s="657"/>
      <c r="AE131" s="657"/>
      <c r="AF131" s="657"/>
      <c r="AG131" s="657"/>
      <c r="AH131" s="657"/>
      <c r="AI131" s="657"/>
      <c r="AJ131" s="657"/>
      <c r="AK131" s="85"/>
      <c r="AL131" s="835"/>
      <c r="AM131" s="836"/>
      <c r="AN131" s="836"/>
      <c r="AO131" s="836"/>
      <c r="AP131" s="836"/>
      <c r="AQ131" s="836"/>
      <c r="AR131" s="836"/>
      <c r="AS131" s="836"/>
      <c r="AT131" s="836"/>
      <c r="AU131" s="836"/>
      <c r="AV131" s="836"/>
    </row>
    <row r="132" spans="2:48" ht="18" customHeight="1">
      <c r="B132" s="146"/>
      <c r="C132" s="141"/>
      <c r="D132" s="656"/>
      <c r="E132" s="656"/>
      <c r="F132" s="656"/>
      <c r="G132" s="656"/>
      <c r="H132" s="657"/>
      <c r="I132" s="657"/>
      <c r="J132" s="657"/>
      <c r="K132" s="657"/>
      <c r="L132" s="657"/>
      <c r="M132" s="657"/>
      <c r="N132" s="657"/>
      <c r="O132" s="657"/>
      <c r="P132" s="657"/>
      <c r="Q132" s="657"/>
      <c r="R132" s="657"/>
      <c r="S132" s="657"/>
      <c r="T132" s="657"/>
      <c r="U132" s="657"/>
      <c r="V132" s="657"/>
      <c r="W132" s="657"/>
      <c r="X132" s="657"/>
      <c r="Y132" s="657"/>
      <c r="Z132" s="657"/>
      <c r="AA132" s="657"/>
      <c r="AB132" s="657"/>
      <c r="AC132" s="657"/>
      <c r="AD132" s="657"/>
      <c r="AE132" s="657"/>
      <c r="AF132" s="657"/>
      <c r="AG132" s="657"/>
      <c r="AH132" s="657"/>
      <c r="AI132" s="657"/>
      <c r="AJ132" s="657"/>
      <c r="AK132" s="85"/>
      <c r="AL132" s="835"/>
      <c r="AM132" s="836"/>
      <c r="AN132" s="836"/>
      <c r="AO132" s="836"/>
      <c r="AP132" s="836"/>
      <c r="AQ132" s="836"/>
      <c r="AR132" s="836"/>
      <c r="AS132" s="836"/>
      <c r="AT132" s="836"/>
      <c r="AU132" s="836"/>
      <c r="AV132" s="836"/>
    </row>
    <row r="133" spans="2:48" ht="18" customHeight="1">
      <c r="B133" s="146"/>
      <c r="C133" s="141"/>
      <c r="D133" s="656"/>
      <c r="E133" s="656"/>
      <c r="F133" s="656"/>
      <c r="G133" s="656"/>
      <c r="H133" s="657"/>
      <c r="I133" s="657"/>
      <c r="J133" s="657"/>
      <c r="K133" s="657"/>
      <c r="L133" s="657"/>
      <c r="M133" s="657"/>
      <c r="N133" s="657"/>
      <c r="O133" s="657"/>
      <c r="P133" s="657"/>
      <c r="Q133" s="657"/>
      <c r="R133" s="657"/>
      <c r="S133" s="657"/>
      <c r="T133" s="657"/>
      <c r="U133" s="657"/>
      <c r="V133" s="657"/>
      <c r="W133" s="657"/>
      <c r="X133" s="657"/>
      <c r="Y133" s="657"/>
      <c r="Z133" s="657"/>
      <c r="AA133" s="657"/>
      <c r="AB133" s="657"/>
      <c r="AC133" s="657"/>
      <c r="AD133" s="657"/>
      <c r="AE133" s="657"/>
      <c r="AF133" s="657"/>
      <c r="AG133" s="657"/>
      <c r="AH133" s="657"/>
      <c r="AI133" s="657"/>
      <c r="AJ133" s="657"/>
      <c r="AK133" s="85"/>
      <c r="AL133" s="835"/>
      <c r="AM133" s="836"/>
      <c r="AN133" s="836"/>
      <c r="AO133" s="836"/>
      <c r="AP133" s="836"/>
      <c r="AQ133" s="836"/>
      <c r="AR133" s="836"/>
      <c r="AS133" s="836"/>
      <c r="AT133" s="836"/>
      <c r="AU133" s="836"/>
      <c r="AV133" s="836"/>
    </row>
    <row r="134" spans="2:48" ht="18" customHeight="1">
      <c r="B134" s="146"/>
      <c r="C134" s="141"/>
      <c r="D134" s="656" t="str">
        <f>Tbl!$Q$5</f>
        <v>令和10年度
(2028年度)</v>
      </c>
      <c r="E134" s="656"/>
      <c r="F134" s="656"/>
      <c r="G134" s="656"/>
      <c r="H134" s="657"/>
      <c r="I134" s="657"/>
      <c r="J134" s="657"/>
      <c r="K134" s="657"/>
      <c r="L134" s="657"/>
      <c r="M134" s="657"/>
      <c r="N134" s="657"/>
      <c r="O134" s="657"/>
      <c r="P134" s="657"/>
      <c r="Q134" s="657"/>
      <c r="R134" s="657"/>
      <c r="S134" s="657"/>
      <c r="T134" s="657"/>
      <c r="U134" s="657"/>
      <c r="V134" s="657"/>
      <c r="W134" s="657"/>
      <c r="X134" s="657"/>
      <c r="Y134" s="657"/>
      <c r="Z134" s="657"/>
      <c r="AA134" s="657"/>
      <c r="AB134" s="657"/>
      <c r="AC134" s="657"/>
      <c r="AD134" s="657"/>
      <c r="AE134" s="657"/>
      <c r="AF134" s="657"/>
      <c r="AG134" s="657"/>
      <c r="AH134" s="657"/>
      <c r="AI134" s="657"/>
      <c r="AJ134" s="657"/>
      <c r="AK134" s="85"/>
      <c r="AL134" s="835" t="str">
        <f>IF(AND($H134="",VALUE(MID($D134,3,2))&lt;様式１号!$D$16),"← ＣＯ2排出量の前年度に対する増減要因を分析
　  して入力してください。 (例)削減対策の実施
　 状況、生産量・営業時間等の増減など","")</f>
        <v/>
      </c>
      <c r="AM134" s="836"/>
      <c r="AN134" s="836"/>
      <c r="AO134" s="836"/>
      <c r="AP134" s="836"/>
      <c r="AQ134" s="836"/>
      <c r="AR134" s="836"/>
      <c r="AS134" s="836"/>
      <c r="AT134" s="836"/>
      <c r="AU134" s="836"/>
      <c r="AV134" s="836"/>
    </row>
    <row r="135" spans="2:48" ht="18" customHeight="1">
      <c r="B135" s="146"/>
      <c r="C135" s="141"/>
      <c r="D135" s="656"/>
      <c r="E135" s="656"/>
      <c r="F135" s="656"/>
      <c r="G135" s="656"/>
      <c r="H135" s="657"/>
      <c r="I135" s="657"/>
      <c r="J135" s="657"/>
      <c r="K135" s="657"/>
      <c r="L135" s="657"/>
      <c r="M135" s="657"/>
      <c r="N135" s="657"/>
      <c r="O135" s="657"/>
      <c r="P135" s="657"/>
      <c r="Q135" s="657"/>
      <c r="R135" s="657"/>
      <c r="S135" s="657"/>
      <c r="T135" s="657"/>
      <c r="U135" s="657"/>
      <c r="V135" s="657"/>
      <c r="W135" s="657"/>
      <c r="X135" s="657"/>
      <c r="Y135" s="657"/>
      <c r="Z135" s="657"/>
      <c r="AA135" s="657"/>
      <c r="AB135" s="657"/>
      <c r="AC135" s="657"/>
      <c r="AD135" s="657"/>
      <c r="AE135" s="657"/>
      <c r="AF135" s="657"/>
      <c r="AG135" s="657"/>
      <c r="AH135" s="657"/>
      <c r="AI135" s="657"/>
      <c r="AJ135" s="657"/>
      <c r="AK135" s="85"/>
      <c r="AL135" s="835"/>
      <c r="AM135" s="836"/>
      <c r="AN135" s="836"/>
      <c r="AO135" s="836"/>
      <c r="AP135" s="836"/>
      <c r="AQ135" s="836"/>
      <c r="AR135" s="836"/>
      <c r="AS135" s="836"/>
      <c r="AT135" s="836"/>
      <c r="AU135" s="836"/>
      <c r="AV135" s="836"/>
    </row>
    <row r="136" spans="2:48" ht="18" customHeight="1">
      <c r="B136" s="146"/>
      <c r="C136" s="141"/>
      <c r="D136" s="656"/>
      <c r="E136" s="656"/>
      <c r="F136" s="656"/>
      <c r="G136" s="656"/>
      <c r="H136" s="657"/>
      <c r="I136" s="657"/>
      <c r="J136" s="657"/>
      <c r="K136" s="657"/>
      <c r="L136" s="657"/>
      <c r="M136" s="657"/>
      <c r="N136" s="657"/>
      <c r="O136" s="657"/>
      <c r="P136" s="657"/>
      <c r="Q136" s="657"/>
      <c r="R136" s="657"/>
      <c r="S136" s="657"/>
      <c r="T136" s="657"/>
      <c r="U136" s="657"/>
      <c r="V136" s="657"/>
      <c r="W136" s="657"/>
      <c r="X136" s="657"/>
      <c r="Y136" s="657"/>
      <c r="Z136" s="657"/>
      <c r="AA136" s="657"/>
      <c r="AB136" s="657"/>
      <c r="AC136" s="657"/>
      <c r="AD136" s="657"/>
      <c r="AE136" s="657"/>
      <c r="AF136" s="657"/>
      <c r="AG136" s="657"/>
      <c r="AH136" s="657"/>
      <c r="AI136" s="657"/>
      <c r="AJ136" s="657"/>
      <c r="AK136" s="85"/>
      <c r="AL136" s="835"/>
      <c r="AM136" s="836"/>
      <c r="AN136" s="836"/>
      <c r="AO136" s="836"/>
      <c r="AP136" s="836"/>
      <c r="AQ136" s="836"/>
      <c r="AR136" s="836"/>
      <c r="AS136" s="836"/>
      <c r="AT136" s="836"/>
      <c r="AU136" s="836"/>
      <c r="AV136" s="836"/>
    </row>
    <row r="137" spans="2:48" ht="18" customHeight="1">
      <c r="B137" s="146"/>
      <c r="C137" s="141"/>
      <c r="D137" s="656"/>
      <c r="E137" s="656"/>
      <c r="F137" s="656"/>
      <c r="G137" s="656"/>
      <c r="H137" s="657"/>
      <c r="I137" s="657"/>
      <c r="J137" s="657"/>
      <c r="K137" s="657"/>
      <c r="L137" s="657"/>
      <c r="M137" s="657"/>
      <c r="N137" s="657"/>
      <c r="O137" s="657"/>
      <c r="P137" s="657"/>
      <c r="Q137" s="657"/>
      <c r="R137" s="657"/>
      <c r="S137" s="657"/>
      <c r="T137" s="657"/>
      <c r="U137" s="657"/>
      <c r="V137" s="657"/>
      <c r="W137" s="657"/>
      <c r="X137" s="657"/>
      <c r="Y137" s="657"/>
      <c r="Z137" s="657"/>
      <c r="AA137" s="657"/>
      <c r="AB137" s="657"/>
      <c r="AC137" s="657"/>
      <c r="AD137" s="657"/>
      <c r="AE137" s="657"/>
      <c r="AF137" s="657"/>
      <c r="AG137" s="657"/>
      <c r="AH137" s="657"/>
      <c r="AI137" s="657"/>
      <c r="AJ137" s="657"/>
      <c r="AK137" s="85"/>
      <c r="AL137" s="835"/>
      <c r="AM137" s="836"/>
      <c r="AN137" s="836"/>
      <c r="AO137" s="836"/>
      <c r="AP137" s="836"/>
      <c r="AQ137" s="836"/>
      <c r="AR137" s="836"/>
      <c r="AS137" s="836"/>
      <c r="AT137" s="836"/>
      <c r="AU137" s="836"/>
      <c r="AV137" s="836"/>
    </row>
    <row r="138" spans="2:48" ht="18" customHeight="1">
      <c r="B138" s="146"/>
      <c r="C138" s="141"/>
      <c r="D138" s="656"/>
      <c r="E138" s="656"/>
      <c r="F138" s="656"/>
      <c r="G138" s="656"/>
      <c r="H138" s="657"/>
      <c r="I138" s="657"/>
      <c r="J138" s="657"/>
      <c r="K138" s="657"/>
      <c r="L138" s="657"/>
      <c r="M138" s="657"/>
      <c r="N138" s="657"/>
      <c r="O138" s="657"/>
      <c r="P138" s="657"/>
      <c r="Q138" s="657"/>
      <c r="R138" s="657"/>
      <c r="S138" s="657"/>
      <c r="T138" s="657"/>
      <c r="U138" s="657"/>
      <c r="V138" s="657"/>
      <c r="W138" s="657"/>
      <c r="X138" s="657"/>
      <c r="Y138" s="657"/>
      <c r="Z138" s="657"/>
      <c r="AA138" s="657"/>
      <c r="AB138" s="657"/>
      <c r="AC138" s="657"/>
      <c r="AD138" s="657"/>
      <c r="AE138" s="657"/>
      <c r="AF138" s="657"/>
      <c r="AG138" s="657"/>
      <c r="AH138" s="657"/>
      <c r="AI138" s="657"/>
      <c r="AJ138" s="657"/>
      <c r="AK138" s="85"/>
      <c r="AL138" s="835"/>
      <c r="AM138" s="836"/>
      <c r="AN138" s="836"/>
      <c r="AO138" s="836"/>
      <c r="AP138" s="836"/>
      <c r="AQ138" s="836"/>
      <c r="AR138" s="836"/>
      <c r="AS138" s="836"/>
      <c r="AT138" s="836"/>
      <c r="AU138" s="836"/>
      <c r="AV138" s="836"/>
    </row>
    <row r="139" spans="2:48" ht="18" customHeight="1">
      <c r="B139" s="146"/>
      <c r="C139" s="141"/>
      <c r="D139" s="656"/>
      <c r="E139" s="656"/>
      <c r="F139" s="656"/>
      <c r="G139" s="656"/>
      <c r="H139" s="657"/>
      <c r="I139" s="657"/>
      <c r="J139" s="657"/>
      <c r="K139" s="657"/>
      <c r="L139" s="657"/>
      <c r="M139" s="657"/>
      <c r="N139" s="657"/>
      <c r="O139" s="657"/>
      <c r="P139" s="657"/>
      <c r="Q139" s="657"/>
      <c r="R139" s="657"/>
      <c r="S139" s="657"/>
      <c r="T139" s="657"/>
      <c r="U139" s="657"/>
      <c r="V139" s="657"/>
      <c r="W139" s="657"/>
      <c r="X139" s="657"/>
      <c r="Y139" s="657"/>
      <c r="Z139" s="657"/>
      <c r="AA139" s="657"/>
      <c r="AB139" s="657"/>
      <c r="AC139" s="657"/>
      <c r="AD139" s="657"/>
      <c r="AE139" s="657"/>
      <c r="AF139" s="657"/>
      <c r="AG139" s="657"/>
      <c r="AH139" s="657"/>
      <c r="AI139" s="657"/>
      <c r="AJ139" s="657"/>
      <c r="AK139" s="85"/>
      <c r="AL139" s="835"/>
      <c r="AM139" s="836"/>
      <c r="AN139" s="836"/>
      <c r="AO139" s="836"/>
      <c r="AP139" s="836"/>
      <c r="AQ139" s="836"/>
      <c r="AR139" s="836"/>
      <c r="AS139" s="836"/>
      <c r="AT139" s="836"/>
      <c r="AU139" s="836"/>
      <c r="AV139" s="836"/>
    </row>
    <row r="140" spans="2:48" ht="18" customHeight="1">
      <c r="B140" s="146"/>
      <c r="C140" s="141"/>
      <c r="D140" s="656"/>
      <c r="E140" s="656"/>
      <c r="F140" s="656"/>
      <c r="G140" s="656"/>
      <c r="H140" s="657"/>
      <c r="I140" s="657"/>
      <c r="J140" s="657"/>
      <c r="K140" s="657"/>
      <c r="L140" s="657"/>
      <c r="M140" s="657"/>
      <c r="N140" s="657"/>
      <c r="O140" s="657"/>
      <c r="P140" s="657"/>
      <c r="Q140" s="657"/>
      <c r="R140" s="657"/>
      <c r="S140" s="657"/>
      <c r="T140" s="657"/>
      <c r="U140" s="657"/>
      <c r="V140" s="657"/>
      <c r="W140" s="657"/>
      <c r="X140" s="657"/>
      <c r="Y140" s="657"/>
      <c r="Z140" s="657"/>
      <c r="AA140" s="657"/>
      <c r="AB140" s="657"/>
      <c r="AC140" s="657"/>
      <c r="AD140" s="657"/>
      <c r="AE140" s="657"/>
      <c r="AF140" s="657"/>
      <c r="AG140" s="657"/>
      <c r="AH140" s="657"/>
      <c r="AI140" s="657"/>
      <c r="AJ140" s="657"/>
      <c r="AK140" s="85"/>
      <c r="AL140" s="835"/>
      <c r="AM140" s="836"/>
      <c r="AN140" s="836"/>
      <c r="AO140" s="836"/>
      <c r="AP140" s="836"/>
      <c r="AQ140" s="836"/>
      <c r="AR140" s="836"/>
      <c r="AS140" s="836"/>
      <c r="AT140" s="836"/>
      <c r="AU140" s="836"/>
      <c r="AV140" s="836"/>
    </row>
    <row r="141" spans="2:48" ht="18" customHeight="1">
      <c r="B141" s="146"/>
      <c r="C141" s="141"/>
      <c r="D141" s="656"/>
      <c r="E141" s="656"/>
      <c r="F141" s="656"/>
      <c r="G141" s="656"/>
      <c r="H141" s="657"/>
      <c r="I141" s="657"/>
      <c r="J141" s="657"/>
      <c r="K141" s="657"/>
      <c r="L141" s="657"/>
      <c r="M141" s="657"/>
      <c r="N141" s="657"/>
      <c r="O141" s="657"/>
      <c r="P141" s="657"/>
      <c r="Q141" s="657"/>
      <c r="R141" s="657"/>
      <c r="S141" s="657"/>
      <c r="T141" s="657"/>
      <c r="U141" s="657"/>
      <c r="V141" s="657"/>
      <c r="W141" s="657"/>
      <c r="X141" s="657"/>
      <c r="Y141" s="657"/>
      <c r="Z141" s="657"/>
      <c r="AA141" s="657"/>
      <c r="AB141" s="657"/>
      <c r="AC141" s="657"/>
      <c r="AD141" s="657"/>
      <c r="AE141" s="657"/>
      <c r="AF141" s="657"/>
      <c r="AG141" s="657"/>
      <c r="AH141" s="657"/>
      <c r="AI141" s="657"/>
      <c r="AJ141" s="657"/>
      <c r="AK141" s="85"/>
      <c r="AL141" s="835"/>
      <c r="AM141" s="836"/>
      <c r="AN141" s="836"/>
      <c r="AO141" s="836"/>
      <c r="AP141" s="836"/>
      <c r="AQ141" s="836"/>
      <c r="AR141" s="836"/>
      <c r="AS141" s="836"/>
      <c r="AT141" s="836"/>
      <c r="AU141" s="836"/>
      <c r="AV141" s="836"/>
    </row>
    <row r="142" spans="2:48" ht="18" customHeight="1">
      <c r="B142" s="146"/>
      <c r="C142" s="141"/>
      <c r="D142" s="656" t="str">
        <f>Tbl!$Q$6</f>
        <v>令和11年度
(2029年度)</v>
      </c>
      <c r="E142" s="656"/>
      <c r="F142" s="656"/>
      <c r="G142" s="656"/>
      <c r="H142" s="657"/>
      <c r="I142" s="657"/>
      <c r="J142" s="657"/>
      <c r="K142" s="657"/>
      <c r="L142" s="657"/>
      <c r="M142" s="657"/>
      <c r="N142" s="657"/>
      <c r="O142" s="657"/>
      <c r="P142" s="657"/>
      <c r="Q142" s="657"/>
      <c r="R142" s="657"/>
      <c r="S142" s="657"/>
      <c r="T142" s="657"/>
      <c r="U142" s="657"/>
      <c r="V142" s="657"/>
      <c r="W142" s="657"/>
      <c r="X142" s="657"/>
      <c r="Y142" s="657"/>
      <c r="Z142" s="657"/>
      <c r="AA142" s="657"/>
      <c r="AB142" s="657"/>
      <c r="AC142" s="657"/>
      <c r="AD142" s="657"/>
      <c r="AE142" s="657"/>
      <c r="AF142" s="657"/>
      <c r="AG142" s="657"/>
      <c r="AH142" s="657"/>
      <c r="AI142" s="657"/>
      <c r="AJ142" s="657"/>
      <c r="AK142" s="85"/>
      <c r="AL142" s="835" t="str">
        <f>IF(AND($H142="",VALUE(MID($D142,3,2))&lt;様式１号!$D$16),"← ＣＯ2排出量の前年度に対する増減要因を分析
　  して入力してください。 (例)削減対策の実施
　 状況、生産量・営業時間等の増減など","")</f>
        <v/>
      </c>
      <c r="AM142" s="836"/>
      <c r="AN142" s="836"/>
      <c r="AO142" s="836"/>
      <c r="AP142" s="836"/>
      <c r="AQ142" s="836"/>
      <c r="AR142" s="836"/>
      <c r="AS142" s="836"/>
      <c r="AT142" s="836"/>
      <c r="AU142" s="836"/>
      <c r="AV142" s="836"/>
    </row>
    <row r="143" spans="2:48" ht="18" customHeight="1">
      <c r="B143" s="146"/>
      <c r="C143" s="141"/>
      <c r="D143" s="656"/>
      <c r="E143" s="656"/>
      <c r="F143" s="656"/>
      <c r="G143" s="656"/>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c r="AJ143" s="657"/>
      <c r="AK143" s="85"/>
      <c r="AL143" s="835"/>
      <c r="AM143" s="836"/>
      <c r="AN143" s="836"/>
      <c r="AO143" s="836"/>
      <c r="AP143" s="836"/>
      <c r="AQ143" s="836"/>
      <c r="AR143" s="836"/>
      <c r="AS143" s="836"/>
      <c r="AT143" s="836"/>
      <c r="AU143" s="836"/>
      <c r="AV143" s="836"/>
    </row>
    <row r="144" spans="2:48" ht="18" customHeight="1">
      <c r="B144" s="146"/>
      <c r="C144" s="141"/>
      <c r="D144" s="656"/>
      <c r="E144" s="656"/>
      <c r="F144" s="656"/>
      <c r="G144" s="656"/>
      <c r="H144" s="657"/>
      <c r="I144" s="657"/>
      <c r="J144" s="657"/>
      <c r="K144" s="657"/>
      <c r="L144" s="657"/>
      <c r="M144" s="657"/>
      <c r="N144" s="657"/>
      <c r="O144" s="657"/>
      <c r="P144" s="657"/>
      <c r="Q144" s="657"/>
      <c r="R144" s="657"/>
      <c r="S144" s="657"/>
      <c r="T144" s="657"/>
      <c r="U144" s="657"/>
      <c r="V144" s="657"/>
      <c r="W144" s="657"/>
      <c r="X144" s="657"/>
      <c r="Y144" s="657"/>
      <c r="Z144" s="657"/>
      <c r="AA144" s="657"/>
      <c r="AB144" s="657"/>
      <c r="AC144" s="657"/>
      <c r="AD144" s="657"/>
      <c r="AE144" s="657"/>
      <c r="AF144" s="657"/>
      <c r="AG144" s="657"/>
      <c r="AH144" s="657"/>
      <c r="AI144" s="657"/>
      <c r="AJ144" s="657"/>
      <c r="AK144" s="85"/>
      <c r="AL144" s="835"/>
      <c r="AM144" s="836"/>
      <c r="AN144" s="836"/>
      <c r="AO144" s="836"/>
      <c r="AP144" s="836"/>
      <c r="AQ144" s="836"/>
      <c r="AR144" s="836"/>
      <c r="AS144" s="836"/>
      <c r="AT144" s="836"/>
      <c r="AU144" s="836"/>
      <c r="AV144" s="836"/>
    </row>
    <row r="145" spans="2:49" ht="18" customHeight="1">
      <c r="B145" s="146"/>
      <c r="C145" s="141"/>
      <c r="D145" s="656"/>
      <c r="E145" s="656"/>
      <c r="F145" s="656"/>
      <c r="G145" s="656"/>
      <c r="H145" s="657"/>
      <c r="I145" s="657"/>
      <c r="J145" s="657"/>
      <c r="K145" s="657"/>
      <c r="L145" s="657"/>
      <c r="M145" s="657"/>
      <c r="N145" s="657"/>
      <c r="O145" s="657"/>
      <c r="P145" s="657"/>
      <c r="Q145" s="657"/>
      <c r="R145" s="657"/>
      <c r="S145" s="657"/>
      <c r="T145" s="657"/>
      <c r="U145" s="657"/>
      <c r="V145" s="657"/>
      <c r="W145" s="657"/>
      <c r="X145" s="657"/>
      <c r="Y145" s="657"/>
      <c r="Z145" s="657"/>
      <c r="AA145" s="657"/>
      <c r="AB145" s="657"/>
      <c r="AC145" s="657"/>
      <c r="AD145" s="657"/>
      <c r="AE145" s="657"/>
      <c r="AF145" s="657"/>
      <c r="AG145" s="657"/>
      <c r="AH145" s="657"/>
      <c r="AI145" s="657"/>
      <c r="AJ145" s="657"/>
      <c r="AK145" s="85"/>
      <c r="AL145" s="835"/>
      <c r="AM145" s="836"/>
      <c r="AN145" s="836"/>
      <c r="AO145" s="836"/>
      <c r="AP145" s="836"/>
      <c r="AQ145" s="836"/>
      <c r="AR145" s="836"/>
      <c r="AS145" s="836"/>
      <c r="AT145" s="836"/>
      <c r="AU145" s="836"/>
      <c r="AV145" s="836"/>
    </row>
    <row r="146" spans="2:49" ht="18" customHeight="1">
      <c r="B146" s="146"/>
      <c r="C146" s="141"/>
      <c r="D146" s="656"/>
      <c r="E146" s="656"/>
      <c r="F146" s="656"/>
      <c r="G146" s="656"/>
      <c r="H146" s="657"/>
      <c r="I146" s="657"/>
      <c r="J146" s="657"/>
      <c r="K146" s="657"/>
      <c r="L146" s="657"/>
      <c r="M146" s="657"/>
      <c r="N146" s="657"/>
      <c r="O146" s="657"/>
      <c r="P146" s="657"/>
      <c r="Q146" s="657"/>
      <c r="R146" s="657"/>
      <c r="S146" s="657"/>
      <c r="T146" s="657"/>
      <c r="U146" s="657"/>
      <c r="V146" s="657"/>
      <c r="W146" s="657"/>
      <c r="X146" s="657"/>
      <c r="Y146" s="657"/>
      <c r="Z146" s="657"/>
      <c r="AA146" s="657"/>
      <c r="AB146" s="657"/>
      <c r="AC146" s="657"/>
      <c r="AD146" s="657"/>
      <c r="AE146" s="657"/>
      <c r="AF146" s="657"/>
      <c r="AG146" s="657"/>
      <c r="AH146" s="657"/>
      <c r="AI146" s="657"/>
      <c r="AJ146" s="657"/>
      <c r="AK146" s="85"/>
      <c r="AL146" s="835"/>
      <c r="AM146" s="836"/>
      <c r="AN146" s="836"/>
      <c r="AO146" s="836"/>
      <c r="AP146" s="836"/>
      <c r="AQ146" s="836"/>
      <c r="AR146" s="836"/>
      <c r="AS146" s="836"/>
      <c r="AT146" s="836"/>
      <c r="AU146" s="836"/>
      <c r="AV146" s="836"/>
    </row>
    <row r="147" spans="2:49" ht="18" customHeight="1">
      <c r="B147" s="146"/>
      <c r="C147" s="141"/>
      <c r="D147" s="656"/>
      <c r="E147" s="656"/>
      <c r="F147" s="656"/>
      <c r="G147" s="656"/>
      <c r="H147" s="657"/>
      <c r="I147" s="657"/>
      <c r="J147" s="657"/>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c r="AK147" s="85"/>
      <c r="AL147" s="835"/>
      <c r="AM147" s="836"/>
      <c r="AN147" s="836"/>
      <c r="AO147" s="836"/>
      <c r="AP147" s="836"/>
      <c r="AQ147" s="836"/>
      <c r="AR147" s="836"/>
      <c r="AS147" s="836"/>
      <c r="AT147" s="836"/>
      <c r="AU147" s="836"/>
      <c r="AV147" s="836"/>
    </row>
    <row r="148" spans="2:49" ht="18" customHeight="1">
      <c r="B148" s="146"/>
      <c r="C148" s="141"/>
      <c r="D148" s="656"/>
      <c r="E148" s="656"/>
      <c r="F148" s="656"/>
      <c r="G148" s="656"/>
      <c r="H148" s="657"/>
      <c r="I148" s="657"/>
      <c r="J148" s="657"/>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c r="AK148" s="85"/>
      <c r="AL148" s="835"/>
      <c r="AM148" s="836"/>
      <c r="AN148" s="836"/>
      <c r="AO148" s="836"/>
      <c r="AP148" s="836"/>
      <c r="AQ148" s="836"/>
      <c r="AR148" s="836"/>
      <c r="AS148" s="836"/>
      <c r="AT148" s="836"/>
      <c r="AU148" s="836"/>
      <c r="AV148" s="836"/>
    </row>
    <row r="149" spans="2:49" ht="18" customHeight="1">
      <c r="B149" s="146"/>
      <c r="C149" s="141"/>
      <c r="D149" s="656"/>
      <c r="E149" s="656"/>
      <c r="F149" s="656"/>
      <c r="G149" s="656"/>
      <c r="H149" s="657"/>
      <c r="I149" s="657"/>
      <c r="J149" s="657"/>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c r="AK149" s="85"/>
      <c r="AL149" s="835"/>
      <c r="AM149" s="836"/>
      <c r="AN149" s="836"/>
      <c r="AO149" s="836"/>
      <c r="AP149" s="836"/>
      <c r="AQ149" s="836"/>
      <c r="AR149" s="836"/>
      <c r="AS149" s="836"/>
      <c r="AT149" s="836"/>
      <c r="AU149" s="836"/>
      <c r="AV149" s="836"/>
    </row>
    <row r="150" spans="2:49" ht="15" customHeight="1">
      <c r="B150" s="225"/>
      <c r="C150" s="142"/>
      <c r="D150" s="226"/>
      <c r="E150" s="226"/>
      <c r="F150" s="226"/>
      <c r="G150" s="22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36"/>
      <c r="AI150" s="236"/>
      <c r="AJ150" s="236"/>
      <c r="AK150" s="112"/>
    </row>
    <row r="151" spans="2:49" ht="21" customHeight="1">
      <c r="B151" s="141"/>
      <c r="C151" s="141"/>
      <c r="D151" s="174"/>
      <c r="E151" s="174"/>
      <c r="F151" s="174"/>
      <c r="G151" s="174"/>
      <c r="H151" s="177"/>
      <c r="I151" s="178"/>
      <c r="J151" s="179"/>
      <c r="K151" s="179"/>
      <c r="L151" s="179"/>
      <c r="M151" s="179"/>
      <c r="N151" s="179"/>
      <c r="O151" s="180"/>
      <c r="P151" s="181"/>
      <c r="Q151" s="181"/>
      <c r="R151" s="181"/>
      <c r="S151" s="181"/>
      <c r="T151" s="181"/>
      <c r="U151" s="181"/>
      <c r="V151" s="181"/>
      <c r="W151" s="181"/>
      <c r="X151" s="181"/>
      <c r="Y151" s="181"/>
      <c r="Z151" s="181"/>
      <c r="AA151" s="181"/>
      <c r="AB151" s="181"/>
      <c r="AC151" s="181"/>
      <c r="AD151" s="179"/>
      <c r="AE151" s="181"/>
      <c r="AF151" s="181"/>
      <c r="AG151" s="181"/>
      <c r="AH151" s="181"/>
      <c r="AI151" s="181"/>
      <c r="AJ151" s="34"/>
      <c r="AK151" s="58" t="s">
        <v>38</v>
      </c>
      <c r="AM151" s="9"/>
      <c r="AN151" s="9"/>
      <c r="AO151" s="9"/>
      <c r="AP151" s="9"/>
      <c r="AQ151" s="9"/>
      <c r="AR151" s="9"/>
      <c r="AS151" s="9"/>
      <c r="AT151" s="9"/>
      <c r="AU151" s="9"/>
      <c r="AV151" s="9"/>
      <c r="AW151" s="9"/>
    </row>
    <row r="152" spans="2:49" s="9" customFormat="1">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613" t="s">
        <v>78</v>
      </c>
      <c r="Z152" s="613"/>
      <c r="AA152" s="613"/>
      <c r="AB152" s="613"/>
      <c r="AC152" s="614" t="str">
        <f>IF($AC$4="","",$AC$4)</f>
        <v/>
      </c>
      <c r="AD152" s="614"/>
      <c r="AE152" s="614"/>
      <c r="AF152" s="614"/>
      <c r="AG152" s="614"/>
      <c r="AH152" s="614"/>
      <c r="AI152" s="614"/>
      <c r="AJ152" s="614"/>
      <c r="AK152" s="34"/>
      <c r="AL152" s="8"/>
      <c r="AM152" s="8"/>
      <c r="AN152" s="8"/>
      <c r="AO152" s="8"/>
      <c r="AP152" s="8"/>
      <c r="AQ152" s="8"/>
      <c r="AR152" s="8"/>
      <c r="AS152" s="8"/>
      <c r="AT152" s="8"/>
      <c r="AU152" s="8"/>
      <c r="AV152" s="8"/>
      <c r="AW152" s="8"/>
    </row>
    <row r="153" spans="2:49">
      <c r="B153" s="141"/>
      <c r="C153" s="141" t="s">
        <v>472</v>
      </c>
      <c r="D153" s="141"/>
      <c r="E153" s="141"/>
      <c r="F153" s="141"/>
      <c r="G153" s="141"/>
      <c r="H153" s="141"/>
      <c r="I153" s="141"/>
      <c r="J153" s="141"/>
      <c r="K153" s="141"/>
      <c r="L153" s="141"/>
      <c r="M153" s="141"/>
      <c r="N153" s="141"/>
      <c r="O153" s="141"/>
      <c r="P153" s="141"/>
      <c r="Q153" s="141"/>
      <c r="R153" s="141"/>
      <c r="S153" s="141"/>
      <c r="T153" s="141"/>
      <c r="U153" s="141"/>
      <c r="V153" s="34"/>
      <c r="W153" s="34"/>
      <c r="X153" s="34"/>
      <c r="Y153" s="34"/>
      <c r="Z153" s="34"/>
      <c r="AA153" s="34"/>
      <c r="AB153" s="34"/>
      <c r="AC153" s="34"/>
      <c r="AD153" s="34"/>
      <c r="AE153" s="182" t="str">
        <f>IF($E$10="Bテナント等","Bテナント等事業所 （４）",IF($E$10="A","A事業所（４）",""))</f>
        <v/>
      </c>
      <c r="AF153" s="183"/>
      <c r="AG153" s="34"/>
      <c r="AH153" s="34"/>
      <c r="AI153" s="34"/>
      <c r="AJ153" s="34"/>
      <c r="AK153" s="34"/>
    </row>
    <row r="154" spans="2:49" ht="8.25" customHeight="1">
      <c r="B154" s="144"/>
      <c r="C154" s="145"/>
      <c r="D154" s="145"/>
      <c r="E154" s="145"/>
      <c r="F154" s="145"/>
      <c r="G154" s="145"/>
      <c r="H154" s="145"/>
      <c r="I154" s="145"/>
      <c r="J154" s="145"/>
      <c r="K154" s="145"/>
      <c r="L154" s="145"/>
      <c r="M154" s="145"/>
      <c r="N154" s="145"/>
      <c r="O154" s="145"/>
      <c r="P154" s="145"/>
      <c r="Q154" s="145"/>
      <c r="R154" s="145"/>
      <c r="S154" s="145"/>
      <c r="T154" s="145"/>
      <c r="U154" s="145"/>
      <c r="V154" s="97"/>
      <c r="W154" s="97"/>
      <c r="X154" s="97"/>
      <c r="Y154" s="97"/>
      <c r="Z154" s="97"/>
      <c r="AA154" s="97"/>
      <c r="AB154" s="97"/>
      <c r="AC154" s="97"/>
      <c r="AD154" s="97"/>
      <c r="AE154" s="97"/>
      <c r="AF154" s="97"/>
      <c r="AG154" s="97"/>
      <c r="AH154" s="97"/>
      <c r="AI154" s="97"/>
      <c r="AJ154" s="97"/>
      <c r="AK154" s="98"/>
      <c r="AM154" s="9"/>
      <c r="AN154" s="9"/>
      <c r="AO154" s="9"/>
      <c r="AP154" s="9"/>
      <c r="AQ154" s="9"/>
      <c r="AR154" s="9"/>
      <c r="AS154" s="9"/>
      <c r="AT154" s="9"/>
      <c r="AU154" s="9"/>
      <c r="AV154" s="9"/>
      <c r="AW154" s="9"/>
    </row>
    <row r="155" spans="2:49" s="9" customFormat="1" ht="21" customHeight="1">
      <c r="B155" s="109"/>
      <c r="C155" s="34" t="s">
        <v>152</v>
      </c>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85"/>
      <c r="AL155" s="8"/>
    </row>
    <row r="156" spans="2:49" s="9" customFormat="1">
      <c r="B156" s="109"/>
      <c r="C156" s="34"/>
      <c r="D156" s="34"/>
      <c r="E156" s="34"/>
      <c r="F156" s="34"/>
      <c r="G156" s="34"/>
      <c r="H156" s="638">
        <v>0</v>
      </c>
      <c r="I156" s="638"/>
      <c r="J156" s="638"/>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85"/>
      <c r="AL156" s="8"/>
    </row>
    <row r="157" spans="2:49" s="9" customFormat="1" ht="10.5" customHeight="1">
      <c r="B157" s="109"/>
      <c r="C157" s="639" t="s">
        <v>153</v>
      </c>
      <c r="D157" s="640"/>
      <c r="E157" s="645" t="s">
        <v>154</v>
      </c>
      <c r="F157" s="646"/>
      <c r="G157" s="646"/>
      <c r="H157" s="646"/>
      <c r="I157" s="646"/>
      <c r="J157" s="646"/>
      <c r="K157" s="646"/>
      <c r="L157" s="646"/>
      <c r="M157" s="646"/>
      <c r="N157" s="646"/>
      <c r="O157" s="646"/>
      <c r="P157" s="646"/>
      <c r="Q157" s="647"/>
      <c r="R157" s="639" t="s">
        <v>437</v>
      </c>
      <c r="S157" s="654"/>
      <c r="T157" s="654"/>
      <c r="U157" s="654"/>
      <c r="V157" s="654"/>
      <c r="W157" s="654"/>
      <c r="X157" s="654"/>
      <c r="Y157" s="654"/>
      <c r="Z157" s="654"/>
      <c r="AA157" s="654"/>
      <c r="AB157" s="654"/>
      <c r="AC157" s="640"/>
      <c r="AD157" s="627" t="s">
        <v>155</v>
      </c>
      <c r="AE157" s="627"/>
      <c r="AF157" s="627" t="s">
        <v>156</v>
      </c>
      <c r="AG157" s="627"/>
      <c r="AH157" s="628" t="s">
        <v>524</v>
      </c>
      <c r="AI157" s="628"/>
      <c r="AJ157" s="628"/>
      <c r="AK157" s="85"/>
      <c r="AL157" s="8"/>
    </row>
    <row r="158" spans="2:49" s="9" customFormat="1" ht="10.5" customHeight="1">
      <c r="B158" s="109"/>
      <c r="C158" s="641"/>
      <c r="D158" s="642"/>
      <c r="E158" s="648"/>
      <c r="F158" s="649"/>
      <c r="G158" s="649"/>
      <c r="H158" s="649"/>
      <c r="I158" s="649"/>
      <c r="J158" s="649"/>
      <c r="K158" s="649"/>
      <c r="L158" s="649"/>
      <c r="M158" s="649"/>
      <c r="N158" s="649"/>
      <c r="O158" s="649"/>
      <c r="P158" s="649"/>
      <c r="Q158" s="650"/>
      <c r="R158" s="641"/>
      <c r="S158" s="310"/>
      <c r="T158" s="310"/>
      <c r="U158" s="310"/>
      <c r="V158" s="310"/>
      <c r="W158" s="310"/>
      <c r="X158" s="310"/>
      <c r="Y158" s="310"/>
      <c r="Z158" s="310"/>
      <c r="AA158" s="310"/>
      <c r="AB158" s="310"/>
      <c r="AC158" s="642"/>
      <c r="AD158" s="627"/>
      <c r="AE158" s="627"/>
      <c r="AF158" s="627"/>
      <c r="AG158" s="627"/>
      <c r="AH158" s="628"/>
      <c r="AI158" s="628"/>
      <c r="AJ158" s="628"/>
      <c r="AK158" s="85"/>
      <c r="AL158" s="8"/>
    </row>
    <row r="159" spans="2:49" s="9" customFormat="1" ht="10.5" customHeight="1">
      <c r="B159" s="109"/>
      <c r="C159" s="641"/>
      <c r="D159" s="642"/>
      <c r="E159" s="651"/>
      <c r="F159" s="652"/>
      <c r="G159" s="652"/>
      <c r="H159" s="652"/>
      <c r="I159" s="652"/>
      <c r="J159" s="652"/>
      <c r="K159" s="652"/>
      <c r="L159" s="652"/>
      <c r="M159" s="652"/>
      <c r="N159" s="652"/>
      <c r="O159" s="652"/>
      <c r="P159" s="652"/>
      <c r="Q159" s="653"/>
      <c r="R159" s="641"/>
      <c r="S159" s="310"/>
      <c r="T159" s="310"/>
      <c r="U159" s="310"/>
      <c r="V159" s="310"/>
      <c r="W159" s="310"/>
      <c r="X159" s="310"/>
      <c r="Y159" s="310"/>
      <c r="Z159" s="310"/>
      <c r="AA159" s="310"/>
      <c r="AB159" s="310"/>
      <c r="AC159" s="642"/>
      <c r="AD159" s="627"/>
      <c r="AE159" s="627"/>
      <c r="AF159" s="627"/>
      <c r="AG159" s="627"/>
      <c r="AH159" s="628"/>
      <c r="AI159" s="628"/>
      <c r="AJ159" s="628"/>
      <c r="AK159" s="85"/>
      <c r="AL159" s="8"/>
    </row>
    <row r="160" spans="2:49" s="9" customFormat="1" ht="27.75" customHeight="1">
      <c r="B160" s="109"/>
      <c r="C160" s="641"/>
      <c r="D160" s="642"/>
      <c r="E160" s="629" t="s">
        <v>157</v>
      </c>
      <c r="F160" s="630"/>
      <c r="G160" s="631"/>
      <c r="H160" s="635" t="s">
        <v>158</v>
      </c>
      <c r="I160" s="636"/>
      <c r="J160" s="636"/>
      <c r="K160" s="636"/>
      <c r="L160" s="636"/>
      <c r="M160" s="636"/>
      <c r="N160" s="636"/>
      <c r="O160" s="636"/>
      <c r="P160" s="636"/>
      <c r="Q160" s="637"/>
      <c r="R160" s="641"/>
      <c r="S160" s="310"/>
      <c r="T160" s="310"/>
      <c r="U160" s="310"/>
      <c r="V160" s="310"/>
      <c r="W160" s="310"/>
      <c r="X160" s="310"/>
      <c r="Y160" s="310"/>
      <c r="Z160" s="310"/>
      <c r="AA160" s="310"/>
      <c r="AB160" s="310"/>
      <c r="AC160" s="642"/>
      <c r="AD160" s="627"/>
      <c r="AE160" s="627"/>
      <c r="AF160" s="627"/>
      <c r="AG160" s="627"/>
      <c r="AH160" s="628"/>
      <c r="AI160" s="628"/>
      <c r="AJ160" s="628"/>
      <c r="AK160" s="85"/>
      <c r="AL160" s="8"/>
    </row>
    <row r="161" spans="2:49" s="9" customFormat="1" ht="27.75" customHeight="1">
      <c r="B161" s="109"/>
      <c r="C161" s="643"/>
      <c r="D161" s="644"/>
      <c r="E161" s="632"/>
      <c r="F161" s="633"/>
      <c r="G161" s="634"/>
      <c r="H161" s="635" t="s">
        <v>159</v>
      </c>
      <c r="I161" s="636"/>
      <c r="J161" s="636"/>
      <c r="K161" s="637"/>
      <c r="L161" s="635" t="s">
        <v>160</v>
      </c>
      <c r="M161" s="636"/>
      <c r="N161" s="636"/>
      <c r="O161" s="636"/>
      <c r="P161" s="636"/>
      <c r="Q161" s="637"/>
      <c r="R161" s="643"/>
      <c r="S161" s="655"/>
      <c r="T161" s="655"/>
      <c r="U161" s="655"/>
      <c r="V161" s="655"/>
      <c r="W161" s="655"/>
      <c r="X161" s="655"/>
      <c r="Y161" s="655"/>
      <c r="Z161" s="655"/>
      <c r="AA161" s="655"/>
      <c r="AB161" s="655"/>
      <c r="AC161" s="644"/>
      <c r="AD161" s="627"/>
      <c r="AE161" s="627"/>
      <c r="AF161" s="627"/>
      <c r="AG161" s="627"/>
      <c r="AH161" s="628"/>
      <c r="AI161" s="628"/>
      <c r="AJ161" s="628"/>
      <c r="AK161" s="85"/>
      <c r="AL161" s="8"/>
    </row>
    <row r="162" spans="2:49" s="9" customFormat="1" ht="42" customHeight="1">
      <c r="B162" s="109"/>
      <c r="C162" s="615">
        <v>1</v>
      </c>
      <c r="D162" s="616"/>
      <c r="E162" s="496" t="str">
        <f ca="1">IFERROR(INDIRECT("Tbl!"&amp;ADDRESS(MATCH($L162,Tbl!$AC:$AC,0),27)),"")</f>
        <v/>
      </c>
      <c r="F162" s="497"/>
      <c r="G162" s="498"/>
      <c r="H162" s="617" t="str">
        <f ca="1">IFERROR(INDIRECT("Tbl!"&amp;ADDRESS(MATCH($L162,Tbl!$AC:$AC,0),28)),"")</f>
        <v/>
      </c>
      <c r="I162" s="618"/>
      <c r="J162" s="618"/>
      <c r="K162" s="619"/>
      <c r="L162" s="620"/>
      <c r="M162" s="621"/>
      <c r="N162" s="621"/>
      <c r="O162" s="621"/>
      <c r="P162" s="621"/>
      <c r="Q162" s="622"/>
      <c r="R162" s="625"/>
      <c r="S162" s="626"/>
      <c r="T162" s="626"/>
      <c r="U162" s="626"/>
      <c r="V162" s="626"/>
      <c r="W162" s="626"/>
      <c r="X162" s="626"/>
      <c r="Y162" s="626"/>
      <c r="Z162" s="626"/>
      <c r="AA162" s="626"/>
      <c r="AB162" s="626"/>
      <c r="AC162" s="626"/>
      <c r="AD162" s="608"/>
      <c r="AE162" s="608"/>
      <c r="AF162" s="608"/>
      <c r="AG162" s="608"/>
      <c r="AH162" s="609"/>
      <c r="AI162" s="610"/>
      <c r="AJ162" s="611"/>
      <c r="AK162" s="85"/>
      <c r="AL162" s="842" t="s">
        <v>631</v>
      </c>
      <c r="AM162" s="843"/>
      <c r="AN162" s="843"/>
      <c r="AO162" s="843"/>
      <c r="AP162" s="843"/>
      <c r="AQ162" s="843"/>
      <c r="AR162" s="843"/>
      <c r="AS162" s="843"/>
      <c r="AT162" s="843"/>
      <c r="AU162" s="843"/>
      <c r="AV162" s="843"/>
    </row>
    <row r="163" spans="2:49" s="9" customFormat="1" ht="42" customHeight="1">
      <c r="B163" s="109"/>
      <c r="C163" s="615">
        <v>2</v>
      </c>
      <c r="D163" s="616"/>
      <c r="E163" s="496" t="str" cm="1">
        <f t="array" aca="1" ref="E163" ca="1">IFERROR(INDIRECT("Tbl!"&amp;ADDRESS(MATCH($L163,Tbl!$AC:$AC,0),27)),"")</f>
        <v/>
      </c>
      <c r="F163" s="497"/>
      <c r="G163" s="498"/>
      <c r="H163" s="617" t="str" cm="1">
        <f t="array" aca="1" ref="H163" ca="1">IFERROR(INDIRECT("Tbl!"&amp;ADDRESS(MATCH($L163,Tbl!$AC:$AC,0),28)),"")</f>
        <v/>
      </c>
      <c r="I163" s="618"/>
      <c r="J163" s="618"/>
      <c r="K163" s="619"/>
      <c r="L163" s="620"/>
      <c r="M163" s="621"/>
      <c r="N163" s="621"/>
      <c r="O163" s="621"/>
      <c r="P163" s="621"/>
      <c r="Q163" s="622"/>
      <c r="R163" s="623"/>
      <c r="S163" s="624"/>
      <c r="T163" s="624"/>
      <c r="U163" s="624"/>
      <c r="V163" s="624"/>
      <c r="W163" s="624"/>
      <c r="X163" s="624"/>
      <c r="Y163" s="624"/>
      <c r="Z163" s="624"/>
      <c r="AA163" s="624"/>
      <c r="AB163" s="624"/>
      <c r="AC163" s="624"/>
      <c r="AD163" s="608"/>
      <c r="AE163" s="608"/>
      <c r="AF163" s="608"/>
      <c r="AG163" s="608"/>
      <c r="AH163" s="609"/>
      <c r="AI163" s="610"/>
      <c r="AJ163" s="611"/>
      <c r="AK163" s="85"/>
      <c r="AL163" s="8"/>
    </row>
    <row r="164" spans="2:49" s="9" customFormat="1" ht="42" customHeight="1">
      <c r="B164" s="109"/>
      <c r="C164" s="615">
        <v>3</v>
      </c>
      <c r="D164" s="616"/>
      <c r="E164" s="496" t="str" cm="1">
        <f t="array" aca="1" ref="E164" ca="1">IFERROR(INDIRECT("Tbl!"&amp;ADDRESS(MATCH($L164,Tbl!$AC:$AC,0),27)),"")</f>
        <v/>
      </c>
      <c r="F164" s="497"/>
      <c r="G164" s="498"/>
      <c r="H164" s="617" t="str" cm="1">
        <f t="array" aca="1" ref="H164" ca="1">IFERROR(INDIRECT("Tbl!"&amp;ADDRESS(MATCH($L164,Tbl!$AC:$AC,0),28)),"")</f>
        <v/>
      </c>
      <c r="I164" s="618"/>
      <c r="J164" s="618"/>
      <c r="K164" s="619"/>
      <c r="L164" s="620"/>
      <c r="M164" s="621"/>
      <c r="N164" s="621"/>
      <c r="O164" s="621"/>
      <c r="P164" s="621"/>
      <c r="Q164" s="622"/>
      <c r="R164" s="623"/>
      <c r="S164" s="624"/>
      <c r="T164" s="624"/>
      <c r="U164" s="624"/>
      <c r="V164" s="624"/>
      <c r="W164" s="624"/>
      <c r="X164" s="624"/>
      <c r="Y164" s="624"/>
      <c r="Z164" s="624"/>
      <c r="AA164" s="624"/>
      <c r="AB164" s="624"/>
      <c r="AC164" s="624"/>
      <c r="AD164" s="608"/>
      <c r="AE164" s="608"/>
      <c r="AF164" s="608"/>
      <c r="AG164" s="608"/>
      <c r="AH164" s="609"/>
      <c r="AI164" s="610"/>
      <c r="AJ164" s="611"/>
      <c r="AK164" s="85"/>
      <c r="AL164" s="8"/>
    </row>
    <row r="165" spans="2:49" s="9" customFormat="1" ht="42" customHeight="1">
      <c r="B165" s="109"/>
      <c r="C165" s="615">
        <v>4</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620"/>
      <c r="M165" s="621"/>
      <c r="N165" s="621"/>
      <c r="O165" s="621"/>
      <c r="P165" s="621"/>
      <c r="Q165" s="62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8"/>
    </row>
    <row r="166" spans="2:49" s="9" customFormat="1" ht="42" customHeight="1">
      <c r="B166" s="109"/>
      <c r="C166" s="615">
        <v>5</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620"/>
      <c r="M166" s="621"/>
      <c r="N166" s="621"/>
      <c r="O166" s="621"/>
      <c r="P166" s="621"/>
      <c r="Q166" s="62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8"/>
    </row>
    <row r="167" spans="2:49" s="9" customFormat="1" ht="42" customHeight="1">
      <c r="B167" s="109"/>
      <c r="C167" s="615">
        <v>6</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620"/>
      <c r="M167" s="621"/>
      <c r="N167" s="621"/>
      <c r="O167" s="621"/>
      <c r="P167" s="621"/>
      <c r="Q167" s="62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row>
    <row r="168" spans="2:49" s="9" customFormat="1" ht="42" customHeight="1">
      <c r="B168" s="109"/>
      <c r="C168" s="615">
        <v>7</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620"/>
      <c r="M168" s="621"/>
      <c r="N168" s="621"/>
      <c r="O168" s="621"/>
      <c r="P168" s="621"/>
      <c r="Q168" s="62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row>
    <row r="169" spans="2:49" s="9" customFormat="1" ht="42" customHeight="1">
      <c r="B169" s="109"/>
      <c r="C169" s="615">
        <v>8</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620"/>
      <c r="M169" s="621"/>
      <c r="N169" s="621"/>
      <c r="O169" s="621"/>
      <c r="P169" s="621"/>
      <c r="Q169" s="62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row>
    <row r="170" spans="2:49" s="9" customFormat="1" ht="42" customHeight="1">
      <c r="B170" s="109"/>
      <c r="C170" s="615">
        <v>9</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620"/>
      <c r="M170" s="621"/>
      <c r="N170" s="621"/>
      <c r="O170" s="621"/>
      <c r="P170" s="621"/>
      <c r="Q170" s="62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row>
    <row r="171" spans="2:49" s="9" customFormat="1" ht="42" customHeight="1">
      <c r="B171" s="109"/>
      <c r="C171" s="615">
        <v>10</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620"/>
      <c r="M171" s="621"/>
      <c r="N171" s="621"/>
      <c r="O171" s="621"/>
      <c r="P171" s="621"/>
      <c r="Q171" s="62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row>
    <row r="172" spans="2:49" s="9" customFormat="1" ht="42" customHeight="1">
      <c r="B172" s="109"/>
      <c r="C172" s="615">
        <v>11</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620"/>
      <c r="M172" s="621"/>
      <c r="N172" s="621"/>
      <c r="O172" s="621"/>
      <c r="P172" s="621"/>
      <c r="Q172" s="62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row>
    <row r="173" spans="2:49" s="9" customFormat="1" ht="42" customHeight="1">
      <c r="B173" s="109"/>
      <c r="C173" s="615">
        <v>12</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620"/>
      <c r="M173" s="621"/>
      <c r="N173" s="621"/>
      <c r="O173" s="621"/>
      <c r="P173" s="621"/>
      <c r="Q173" s="62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row>
    <row r="174" spans="2:49" s="9" customFormat="1" ht="42" customHeight="1">
      <c r="B174" s="109"/>
      <c r="C174" s="615">
        <v>13</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620"/>
      <c r="M174" s="621"/>
      <c r="N174" s="621"/>
      <c r="O174" s="621"/>
      <c r="P174" s="621"/>
      <c r="Q174" s="62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row>
    <row r="175" spans="2:49" s="9" customFormat="1" ht="42" customHeight="1">
      <c r="B175" s="109"/>
      <c r="C175" s="615">
        <v>14</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620"/>
      <c r="M175" s="621"/>
      <c r="N175" s="621"/>
      <c r="O175" s="621"/>
      <c r="P175" s="621"/>
      <c r="Q175" s="62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row>
    <row r="176" spans="2:49" s="9" customFormat="1" ht="42" customHeight="1">
      <c r="B176" s="109"/>
      <c r="C176" s="615">
        <v>15</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620"/>
      <c r="M176" s="621"/>
      <c r="N176" s="621"/>
      <c r="O176" s="621"/>
      <c r="P176" s="621"/>
      <c r="Q176" s="62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8"/>
      <c r="AN176" s="8"/>
      <c r="AO176" s="8"/>
      <c r="AP176" s="8"/>
      <c r="AQ176" s="8"/>
      <c r="AR176" s="8"/>
      <c r="AS176" s="8"/>
      <c r="AT176" s="8"/>
      <c r="AU176" s="8"/>
      <c r="AV176" s="8"/>
      <c r="AW176" s="8"/>
    </row>
    <row r="177" spans="2:49" s="9" customFormat="1" ht="13.5" customHeight="1">
      <c r="B177" s="110"/>
      <c r="C177" s="597" t="s">
        <v>662</v>
      </c>
      <c r="D177" s="597"/>
      <c r="E177" s="597"/>
      <c r="F177" s="597"/>
      <c r="G177" s="597"/>
      <c r="H177" s="597"/>
      <c r="I177" s="597"/>
      <c r="J177" s="597"/>
      <c r="K177" s="597"/>
      <c r="L177" s="597"/>
      <c r="M177" s="597"/>
      <c r="N177" s="597"/>
      <c r="O177" s="597"/>
      <c r="P177" s="597"/>
      <c r="Q177" s="597"/>
      <c r="R177" s="597"/>
      <c r="S177" s="597"/>
      <c r="T177" s="597"/>
      <c r="U177" s="597"/>
      <c r="V177" s="597"/>
      <c r="W177" s="597"/>
      <c r="X177" s="597"/>
      <c r="Y177" s="597"/>
      <c r="Z177" s="597"/>
      <c r="AA177" s="597"/>
      <c r="AB177" s="597"/>
      <c r="AC177" s="597"/>
      <c r="AD177" s="597"/>
      <c r="AE177" s="597"/>
      <c r="AF177" s="597"/>
      <c r="AG177" s="597"/>
      <c r="AH177" s="597"/>
      <c r="AI177" s="597"/>
      <c r="AJ177" s="597"/>
      <c r="AK177" s="112"/>
      <c r="AL177" s="8"/>
      <c r="AM177" s="8"/>
      <c r="AN177" s="8"/>
      <c r="AO177" s="8"/>
      <c r="AP177" s="8"/>
      <c r="AQ177" s="8"/>
      <c r="AR177" s="8"/>
      <c r="AS177" s="8"/>
      <c r="AT177" s="8"/>
      <c r="AU177" s="8"/>
      <c r="AV177" s="8"/>
      <c r="AW177" s="8"/>
    </row>
    <row r="178" spans="2:49">
      <c r="B178" s="34"/>
      <c r="C178" s="612"/>
      <c r="D178" s="612"/>
      <c r="E178" s="612"/>
      <c r="F178" s="612"/>
      <c r="G178" s="612"/>
      <c r="H178" s="612"/>
      <c r="I178" s="612"/>
      <c r="J178" s="612"/>
      <c r="K178" s="612"/>
      <c r="L178" s="612"/>
      <c r="M178" s="612"/>
      <c r="N178" s="612"/>
      <c r="O178" s="612"/>
      <c r="P178" s="612"/>
      <c r="Q178" s="612"/>
      <c r="R178" s="612"/>
      <c r="S178" s="612"/>
      <c r="T178" s="612"/>
      <c r="U178" s="612"/>
      <c r="V178" s="612"/>
      <c r="W178" s="612"/>
      <c r="X178" s="612"/>
      <c r="Y178" s="612"/>
      <c r="Z178" s="612"/>
      <c r="AA178" s="612"/>
      <c r="AB178" s="34"/>
      <c r="AC178" s="34"/>
      <c r="AD178" s="184"/>
      <c r="AE178" s="34"/>
      <c r="AF178" s="34"/>
      <c r="AG178" s="34"/>
      <c r="AH178" s="34"/>
      <c r="AI178" s="34"/>
      <c r="AJ178" s="34"/>
      <c r="AK178" s="58" t="s">
        <v>38</v>
      </c>
      <c r="AM178" s="9"/>
      <c r="AN178" s="9"/>
      <c r="AO178" s="9"/>
      <c r="AP178" s="9"/>
      <c r="AQ178" s="9"/>
      <c r="AR178" s="9"/>
      <c r="AS178" s="9"/>
      <c r="AT178" s="9"/>
      <c r="AU178" s="9"/>
      <c r="AV178" s="9"/>
      <c r="AW178" s="9"/>
    </row>
    <row r="179" spans="2:49" s="9" customFormat="1">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613" t="s">
        <v>78</v>
      </c>
      <c r="Z179" s="613"/>
      <c r="AA179" s="613"/>
      <c r="AB179" s="613"/>
      <c r="AC179" s="614" t="str">
        <f>IF($AC$4="","",$AC$4)</f>
        <v/>
      </c>
      <c r="AD179" s="614"/>
      <c r="AE179" s="614"/>
      <c r="AF179" s="614"/>
      <c r="AG179" s="614"/>
      <c r="AH179" s="614"/>
      <c r="AI179" s="614"/>
      <c r="AJ179" s="614"/>
      <c r="AK179" s="34"/>
      <c r="AL179" s="8"/>
      <c r="AM179" s="8"/>
      <c r="AN179" s="8"/>
      <c r="AO179" s="8"/>
      <c r="AP179" s="8"/>
      <c r="AQ179" s="8"/>
      <c r="AR179" s="8"/>
      <c r="AS179" s="8"/>
      <c r="AT179" s="8"/>
      <c r="AU179" s="8"/>
      <c r="AV179" s="8"/>
      <c r="AW179" s="8"/>
    </row>
    <row r="180" spans="2:49">
      <c r="B180" s="141"/>
      <c r="C180" s="141" t="s">
        <v>121</v>
      </c>
      <c r="D180" s="141"/>
      <c r="E180" s="141"/>
      <c r="F180" s="141"/>
      <c r="G180" s="141"/>
      <c r="H180" s="141"/>
      <c r="I180" s="141"/>
      <c r="J180" s="141"/>
      <c r="K180" s="141"/>
      <c r="L180" s="141"/>
      <c r="M180" s="141"/>
      <c r="N180" s="141"/>
      <c r="O180" s="141"/>
      <c r="P180" s="141"/>
      <c r="Q180" s="141"/>
      <c r="R180" s="141"/>
      <c r="S180" s="141"/>
      <c r="T180" s="141"/>
      <c r="U180" s="141"/>
      <c r="V180" s="34"/>
      <c r="W180" s="34"/>
      <c r="X180" s="34"/>
      <c r="Y180" s="34"/>
      <c r="Z180" s="34"/>
      <c r="AA180" s="34"/>
      <c r="AB180" s="34"/>
      <c r="AC180" s="34"/>
      <c r="AD180" s="34"/>
      <c r="AE180" s="184" t="str">
        <f>IF($E$10="Bテナント等","Bテナント等事業所 （５）",IF($E$10="A","A事業所（５）",""))</f>
        <v/>
      </c>
      <c r="AF180" s="34"/>
      <c r="AG180" s="34"/>
      <c r="AH180" s="34"/>
      <c r="AI180" s="34"/>
      <c r="AJ180" s="34"/>
      <c r="AK180" s="34"/>
    </row>
    <row r="181" spans="2:49" ht="8.25" customHeight="1">
      <c r="B181" s="144"/>
      <c r="C181" s="145"/>
      <c r="D181" s="145"/>
      <c r="E181" s="145"/>
      <c r="F181" s="145"/>
      <c r="G181" s="145"/>
      <c r="H181" s="145"/>
      <c r="I181" s="145"/>
      <c r="J181" s="145"/>
      <c r="K181" s="145"/>
      <c r="L181" s="145"/>
      <c r="M181" s="145"/>
      <c r="N181" s="145"/>
      <c r="O181" s="145"/>
      <c r="P181" s="145"/>
      <c r="Q181" s="145"/>
      <c r="R181" s="145"/>
      <c r="S181" s="145"/>
      <c r="T181" s="145"/>
      <c r="U181" s="145"/>
      <c r="V181" s="97"/>
      <c r="W181" s="97"/>
      <c r="X181" s="97"/>
      <c r="Y181" s="97"/>
      <c r="Z181" s="97"/>
      <c r="AA181" s="97"/>
      <c r="AB181" s="97"/>
      <c r="AC181" s="97"/>
      <c r="AD181" s="97"/>
      <c r="AE181" s="97"/>
      <c r="AF181" s="97"/>
      <c r="AG181" s="97"/>
      <c r="AH181" s="97"/>
      <c r="AI181" s="97"/>
      <c r="AJ181" s="97"/>
      <c r="AK181" s="98"/>
      <c r="AM181" s="9"/>
      <c r="AN181" s="9"/>
      <c r="AO181" s="9"/>
      <c r="AP181" s="9"/>
      <c r="AQ181" s="9"/>
      <c r="AR181" s="9"/>
      <c r="AS181" s="9"/>
      <c r="AT181" s="9"/>
      <c r="AU181" s="9"/>
      <c r="AV181" s="9"/>
      <c r="AW181" s="9"/>
    </row>
    <row r="182" spans="2:49" s="9" customFormat="1">
      <c r="B182" s="140"/>
      <c r="C182" s="34" t="s">
        <v>161</v>
      </c>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85"/>
      <c r="AL182" s="8"/>
    </row>
    <row r="183" spans="2:49" s="9" customFormat="1">
      <c r="B183" s="140"/>
      <c r="C183" s="284" t="s">
        <v>162</v>
      </c>
      <c r="D183" s="284"/>
      <c r="E183" s="284"/>
      <c r="F183" s="284"/>
      <c r="G183" s="284"/>
      <c r="H183" s="284"/>
      <c r="I183" s="284"/>
      <c r="J183" s="284"/>
      <c r="K183" s="284"/>
      <c r="L183" s="284"/>
      <c r="M183" s="28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85"/>
      <c r="AL183" s="8"/>
    </row>
    <row r="184" spans="2:49" s="9" customFormat="1">
      <c r="B184" s="109"/>
      <c r="C184" s="246"/>
      <c r="D184" s="246"/>
      <c r="E184" s="246"/>
      <c r="F184" s="246"/>
      <c r="G184" s="246"/>
      <c r="H184" s="246"/>
      <c r="I184" s="246"/>
      <c r="J184" s="246"/>
      <c r="K184" s="246"/>
      <c r="L184" s="246"/>
      <c r="M184" s="246"/>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85"/>
      <c r="AL184" s="8"/>
    </row>
    <row r="185" spans="2:49" s="9" customFormat="1" ht="18">
      <c r="B185" s="140"/>
      <c r="C185" s="34" t="s">
        <v>163</v>
      </c>
      <c r="D185" s="34"/>
      <c r="E185" s="34"/>
      <c r="F185" s="34"/>
      <c r="G185" s="34"/>
      <c r="H185" s="185"/>
      <c r="I185" s="34"/>
      <c r="J185" s="186"/>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11" t="s">
        <v>632</v>
      </c>
    </row>
    <row r="186" spans="2:49" s="9" customFormat="1" ht="13.5" customHeight="1">
      <c r="B186" s="140"/>
      <c r="C186" s="599"/>
      <c r="D186" s="600"/>
      <c r="E186" s="600"/>
      <c r="F186" s="600"/>
      <c r="G186" s="600"/>
      <c r="H186" s="600"/>
      <c r="I186" s="600"/>
      <c r="J186" s="600"/>
      <c r="K186" s="600"/>
      <c r="L186" s="600"/>
      <c r="M186" s="600"/>
      <c r="N186" s="600"/>
      <c r="O186" s="600"/>
      <c r="P186" s="600"/>
      <c r="Q186" s="600"/>
      <c r="R186" s="600"/>
      <c r="S186" s="600"/>
      <c r="T186" s="600"/>
      <c r="U186" s="600"/>
      <c r="V186" s="600"/>
      <c r="W186" s="600"/>
      <c r="X186" s="600"/>
      <c r="Y186" s="600"/>
      <c r="Z186" s="600"/>
      <c r="AA186" s="600"/>
      <c r="AB186" s="600"/>
      <c r="AC186" s="600"/>
      <c r="AD186" s="600"/>
      <c r="AE186" s="600"/>
      <c r="AF186" s="600"/>
      <c r="AG186" s="600"/>
      <c r="AH186" s="600"/>
      <c r="AI186" s="600"/>
      <c r="AJ186" s="601"/>
      <c r="AK186" s="85"/>
      <c r="AL186" s="8"/>
    </row>
    <row r="187" spans="2:49" s="9" customFormat="1" ht="13.5" customHeight="1">
      <c r="B187" s="140"/>
      <c r="C187" s="602"/>
      <c r="D187" s="603"/>
      <c r="E187" s="603"/>
      <c r="F187" s="603"/>
      <c r="G187" s="603"/>
      <c r="H187" s="603"/>
      <c r="I187" s="603"/>
      <c r="J187" s="603"/>
      <c r="K187" s="603"/>
      <c r="L187" s="603"/>
      <c r="M187" s="603"/>
      <c r="N187" s="603"/>
      <c r="O187" s="603"/>
      <c r="P187" s="603"/>
      <c r="Q187" s="603"/>
      <c r="R187" s="603"/>
      <c r="S187" s="603"/>
      <c r="T187" s="603"/>
      <c r="U187" s="603"/>
      <c r="V187" s="603"/>
      <c r="W187" s="603"/>
      <c r="X187" s="603"/>
      <c r="Y187" s="603"/>
      <c r="Z187" s="603"/>
      <c r="AA187" s="603"/>
      <c r="AB187" s="603"/>
      <c r="AC187" s="603"/>
      <c r="AD187" s="603"/>
      <c r="AE187" s="603"/>
      <c r="AF187" s="603"/>
      <c r="AG187" s="603"/>
      <c r="AH187" s="603"/>
      <c r="AI187" s="603"/>
      <c r="AJ187" s="604"/>
      <c r="AK187" s="85"/>
      <c r="AL187" s="8"/>
    </row>
    <row r="188" spans="2:49" s="9" customFormat="1" ht="13.5" customHeight="1">
      <c r="B188" s="140"/>
      <c r="C188" s="602"/>
      <c r="D188" s="603"/>
      <c r="E188" s="603"/>
      <c r="F188" s="603"/>
      <c r="G188" s="603"/>
      <c r="H188" s="603"/>
      <c r="I188" s="603"/>
      <c r="J188" s="603"/>
      <c r="K188" s="603"/>
      <c r="L188" s="603"/>
      <c r="M188" s="603"/>
      <c r="N188" s="603"/>
      <c r="O188" s="603"/>
      <c r="P188" s="603"/>
      <c r="Q188" s="603"/>
      <c r="R188" s="603"/>
      <c r="S188" s="603"/>
      <c r="T188" s="603"/>
      <c r="U188" s="603"/>
      <c r="V188" s="603"/>
      <c r="W188" s="603"/>
      <c r="X188" s="603"/>
      <c r="Y188" s="603"/>
      <c r="Z188" s="603"/>
      <c r="AA188" s="603"/>
      <c r="AB188" s="603"/>
      <c r="AC188" s="603"/>
      <c r="AD188" s="603"/>
      <c r="AE188" s="603"/>
      <c r="AF188" s="603"/>
      <c r="AG188" s="603"/>
      <c r="AH188" s="603"/>
      <c r="AI188" s="603"/>
      <c r="AJ188" s="604"/>
      <c r="AK188" s="85"/>
      <c r="AL188" s="8"/>
    </row>
    <row r="189" spans="2:49" s="9" customFormat="1" ht="13.5" customHeight="1">
      <c r="B189" s="140"/>
      <c r="C189" s="602"/>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603"/>
      <c r="AF189" s="603"/>
      <c r="AG189" s="603"/>
      <c r="AH189" s="603"/>
      <c r="AI189" s="603"/>
      <c r="AJ189" s="604"/>
      <c r="AK189" s="85"/>
      <c r="AL189" s="8"/>
    </row>
    <row r="190" spans="2:49" s="9" customFormat="1" ht="13.5" customHeight="1">
      <c r="B190" s="140"/>
      <c r="C190" s="602"/>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row>
    <row r="191" spans="2:49" s="9" customFormat="1" ht="13.5" customHeight="1">
      <c r="B191" s="140"/>
      <c r="C191" s="602"/>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row>
    <row r="192" spans="2:49" s="9" customFormat="1" ht="13.5" customHeight="1">
      <c r="B192" s="140"/>
      <c r="C192" s="602"/>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row>
    <row r="193" spans="2:38" s="9" customFormat="1" ht="13.5" customHeight="1">
      <c r="B193" s="140"/>
      <c r="C193" s="602"/>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row>
    <row r="194" spans="2:38" s="9" customFormat="1" ht="13.5" customHeight="1">
      <c r="B194" s="140"/>
      <c r="C194" s="602"/>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row>
    <row r="195" spans="2:38" s="9" customFormat="1" ht="13.5" customHeight="1">
      <c r="B195" s="140"/>
      <c r="C195" s="602"/>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row>
    <row r="196" spans="2:38" s="9" customFormat="1" ht="13.5" customHeight="1">
      <c r="B196" s="140"/>
      <c r="C196" s="602"/>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row>
    <row r="197" spans="2:38" s="9" customFormat="1" ht="13.5" customHeight="1">
      <c r="B197" s="140"/>
      <c r="C197" s="602"/>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row>
    <row r="198" spans="2:38" s="9" customFormat="1" ht="13.5" customHeight="1">
      <c r="B198" s="140"/>
      <c r="C198" s="602"/>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row>
    <row r="199" spans="2:38" s="9" customFormat="1" ht="13.5" customHeight="1">
      <c r="B199" s="140"/>
      <c r="C199" s="602"/>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row>
    <row r="200" spans="2:38" s="9" customFormat="1" ht="13.5" customHeight="1">
      <c r="B200" s="140"/>
      <c r="C200" s="602"/>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row>
    <row r="201" spans="2:38" s="9" customFormat="1" ht="13.5" customHeight="1">
      <c r="B201" s="140"/>
      <c r="C201" s="602"/>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row>
    <row r="202" spans="2:38" s="9" customFormat="1" ht="13.5" customHeight="1">
      <c r="B202" s="140"/>
      <c r="C202" s="602"/>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row>
    <row r="203" spans="2:38" s="9" customFormat="1" ht="13.5" customHeight="1">
      <c r="B203" s="140"/>
      <c r="C203" s="602"/>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row>
    <row r="204" spans="2:38" s="9" customFormat="1" ht="13.5" customHeight="1">
      <c r="B204" s="140"/>
      <c r="C204" s="602"/>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row>
    <row r="205" spans="2:38" s="9" customFormat="1" ht="13.5" customHeight="1">
      <c r="B205" s="140"/>
      <c r="C205" s="602"/>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row>
    <row r="206" spans="2:38" s="9" customFormat="1" ht="13.5" customHeight="1">
      <c r="B206" s="140"/>
      <c r="C206" s="602"/>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row>
    <row r="207" spans="2:38" s="9" customFormat="1" ht="13.5" customHeight="1">
      <c r="B207" s="140"/>
      <c r="C207" s="602"/>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row>
    <row r="208" spans="2:38" s="9" customFormat="1" ht="13.5" customHeight="1">
      <c r="B208" s="140"/>
      <c r="C208" s="602"/>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row>
    <row r="209" spans="2:38" s="9" customFormat="1" ht="13.5" customHeight="1">
      <c r="B209" s="140"/>
      <c r="C209" s="602"/>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row>
    <row r="210" spans="2:38" s="9" customFormat="1" ht="13.5" customHeight="1">
      <c r="B210" s="140"/>
      <c r="C210" s="602"/>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row>
    <row r="211" spans="2:38" s="9" customFormat="1" ht="13.5" customHeight="1">
      <c r="B211" s="140"/>
      <c r="C211" s="602"/>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row>
    <row r="212" spans="2:38" s="9" customFormat="1" ht="13.5" customHeight="1">
      <c r="B212" s="140"/>
      <c r="C212" s="602"/>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row>
    <row r="213" spans="2:38" s="9" customFormat="1" ht="13.5" customHeight="1">
      <c r="B213" s="140"/>
      <c r="C213" s="602"/>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row>
    <row r="214" spans="2:38" s="9" customFormat="1" ht="13.5" customHeight="1">
      <c r="B214" s="140"/>
      <c r="C214" s="602"/>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row>
    <row r="215" spans="2:38" s="9" customFormat="1" ht="13.5" customHeight="1">
      <c r="B215" s="140"/>
      <c r="C215" s="602"/>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row>
    <row r="216" spans="2:38" s="9" customFormat="1" ht="13.5" customHeight="1">
      <c r="B216" s="140"/>
      <c r="C216" s="602"/>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row>
    <row r="217" spans="2:38" s="9" customFormat="1" ht="13.5" customHeight="1">
      <c r="B217" s="140"/>
      <c r="C217" s="602"/>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row>
    <row r="218" spans="2:38" s="9" customFormat="1" ht="13.5" customHeight="1">
      <c r="B218" s="140"/>
      <c r="C218" s="602"/>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row>
    <row r="219" spans="2:38" s="9" customFormat="1" ht="13.5" customHeight="1">
      <c r="B219" s="140"/>
      <c r="C219" s="602"/>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row>
    <row r="220" spans="2:38" s="9" customFormat="1" ht="13.5" customHeight="1">
      <c r="B220" s="140"/>
      <c r="C220" s="602"/>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row>
    <row r="221" spans="2:38" s="9" customFormat="1" ht="13.5" customHeight="1">
      <c r="B221" s="140"/>
      <c r="C221" s="602"/>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row>
    <row r="222" spans="2:38" s="9" customFormat="1" ht="13.5" customHeight="1">
      <c r="B222" s="140"/>
      <c r="C222" s="602"/>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row>
    <row r="223" spans="2:38" s="9" customFormat="1" ht="13.5" customHeight="1">
      <c r="B223" s="140"/>
      <c r="C223" s="602"/>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row>
    <row r="224" spans="2:38" s="9" customFormat="1" ht="13.5" customHeight="1">
      <c r="B224" s="140"/>
      <c r="C224" s="602"/>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row>
    <row r="225" spans="2:49" s="9" customFormat="1" ht="13.5" customHeight="1">
      <c r="B225" s="140"/>
      <c r="C225" s="602"/>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row>
    <row r="226" spans="2:49" s="9" customFormat="1" ht="13.5" customHeight="1">
      <c r="B226" s="140"/>
      <c r="C226" s="602"/>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row>
    <row r="227" spans="2:49" s="9" customFormat="1" ht="13.5" customHeight="1">
      <c r="B227" s="140"/>
      <c r="C227" s="602"/>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row>
    <row r="228" spans="2:49" s="9" customFormat="1" ht="13.5" customHeight="1">
      <c r="B228" s="140"/>
      <c r="C228" s="602"/>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row>
    <row r="229" spans="2:49" s="9" customFormat="1" ht="13.5" customHeight="1">
      <c r="B229" s="140"/>
      <c r="C229" s="602"/>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row>
    <row r="230" spans="2:49" s="9" customFormat="1" ht="13.5" customHeight="1">
      <c r="B230" s="140"/>
      <c r="C230" s="602"/>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row>
    <row r="231" spans="2:49" s="9" customFormat="1" ht="13.5" customHeight="1">
      <c r="B231" s="140"/>
      <c r="C231" s="602"/>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row>
    <row r="232" spans="2:49" s="9" customFormat="1" ht="13.5" customHeight="1">
      <c r="B232" s="140"/>
      <c r="C232" s="602"/>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row>
    <row r="233" spans="2:49" s="9" customFormat="1" ht="13.5" customHeight="1">
      <c r="B233" s="140"/>
      <c r="C233" s="602"/>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row>
    <row r="234" spans="2:49" s="9" customFormat="1" ht="13.5" customHeight="1">
      <c r="B234" s="140"/>
      <c r="C234" s="602"/>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row>
    <row r="235" spans="2:49" s="9" customFormat="1" ht="13.5" customHeight="1">
      <c r="B235" s="140"/>
      <c r="C235" s="605"/>
      <c r="D235" s="606"/>
      <c r="E235" s="606"/>
      <c r="F235" s="606"/>
      <c r="G235" s="606"/>
      <c r="H235" s="606"/>
      <c r="I235" s="606"/>
      <c r="J235" s="606"/>
      <c r="K235" s="606"/>
      <c r="L235" s="606"/>
      <c r="M235" s="606"/>
      <c r="N235" s="606"/>
      <c r="O235" s="606"/>
      <c r="P235" s="606"/>
      <c r="Q235" s="606"/>
      <c r="R235" s="606"/>
      <c r="S235" s="606"/>
      <c r="T235" s="606"/>
      <c r="U235" s="606"/>
      <c r="V235" s="606"/>
      <c r="W235" s="606"/>
      <c r="X235" s="606"/>
      <c r="Y235" s="606"/>
      <c r="Z235" s="606"/>
      <c r="AA235" s="606"/>
      <c r="AB235" s="606"/>
      <c r="AC235" s="606"/>
      <c r="AD235" s="606"/>
      <c r="AE235" s="606"/>
      <c r="AF235" s="606"/>
      <c r="AG235" s="606"/>
      <c r="AH235" s="606"/>
      <c r="AI235" s="606"/>
      <c r="AJ235" s="607"/>
      <c r="AK235" s="85"/>
      <c r="AL235" s="8"/>
    </row>
    <row r="236" spans="2:49" s="9" customFormat="1" ht="6" customHeight="1">
      <c r="B236" s="110"/>
      <c r="C236" s="187"/>
      <c r="D236" s="187"/>
      <c r="E236" s="187"/>
      <c r="F236" s="187"/>
      <c r="G236" s="187"/>
      <c r="H236" s="187"/>
      <c r="I236" s="187"/>
      <c r="J236" s="187"/>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2"/>
      <c r="AL236" s="8"/>
    </row>
    <row r="237" spans="2:49" s="9" customFormat="1">
      <c r="B237" s="34"/>
      <c r="C237" s="34"/>
      <c r="D237" s="34"/>
      <c r="E237" s="34"/>
      <c r="F237" s="34"/>
      <c r="G237" s="34"/>
      <c r="H237" s="34"/>
      <c r="I237" s="182"/>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101"/>
      <c r="AI237" s="34"/>
      <c r="AJ237" s="34"/>
      <c r="AK237" s="58" t="s">
        <v>38</v>
      </c>
      <c r="AL237" s="8"/>
      <c r="AM237" s="8"/>
      <c r="AN237" s="8"/>
      <c r="AO237" s="8"/>
      <c r="AP237" s="8"/>
      <c r="AQ237" s="8"/>
      <c r="AR237" s="8"/>
      <c r="AS237" s="8"/>
      <c r="AT237" s="8"/>
      <c r="AU237" s="8"/>
      <c r="AV237" s="8"/>
      <c r="AW237" s="8"/>
    </row>
    <row r="239" spans="2:49" ht="17.25" customHeight="1"/>
  </sheetData>
  <sheetProtection algorithmName="SHA-512" hashValue="URC3gFU3ulO/HDDDqTaPVz95t3aVVy/QLZ4ecOzF4/U8lhnihmT6g5zURYvWTUCFN/9o+5mraxa0n+FmzSENEQ==" saltValue="x6jeUcGYHz87UQWYteu7cg==" spinCount="100000" sheet="1" objects="1" scenarios="1"/>
  <mergeCells count="434">
    <mergeCell ref="C183:M183"/>
    <mergeCell ref="C186:AJ235"/>
    <mergeCell ref="AF176:AG176"/>
    <mergeCell ref="AH176:AJ176"/>
    <mergeCell ref="C177:AJ177"/>
    <mergeCell ref="C178:AA178"/>
    <mergeCell ref="Y179:AB179"/>
    <mergeCell ref="AC179:AJ179"/>
    <mergeCell ref="C176:D176"/>
    <mergeCell ref="E176:G176"/>
    <mergeCell ref="H176:K176"/>
    <mergeCell ref="L176:Q176"/>
    <mergeCell ref="R176:AC176"/>
    <mergeCell ref="AD176:AE176"/>
    <mergeCell ref="AF174:AG174"/>
    <mergeCell ref="AH174:AJ174"/>
    <mergeCell ref="C175:D175"/>
    <mergeCell ref="E175:G175"/>
    <mergeCell ref="H175:K175"/>
    <mergeCell ref="L175:Q175"/>
    <mergeCell ref="R175:AC175"/>
    <mergeCell ref="AD175:AE175"/>
    <mergeCell ref="AF175:AG175"/>
    <mergeCell ref="AH175:AJ175"/>
    <mergeCell ref="C174:D174"/>
    <mergeCell ref="E174:G174"/>
    <mergeCell ref="H174:K174"/>
    <mergeCell ref="L174:Q174"/>
    <mergeCell ref="R174:AC174"/>
    <mergeCell ref="AD174:AE174"/>
    <mergeCell ref="AF172:AG172"/>
    <mergeCell ref="AH172:AJ172"/>
    <mergeCell ref="C173:D173"/>
    <mergeCell ref="E173:G173"/>
    <mergeCell ref="H173:K173"/>
    <mergeCell ref="L173:Q173"/>
    <mergeCell ref="R173:AC173"/>
    <mergeCell ref="AD173:AE173"/>
    <mergeCell ref="AF173:AG173"/>
    <mergeCell ref="AH173:AJ173"/>
    <mergeCell ref="C172:D172"/>
    <mergeCell ref="E172:G172"/>
    <mergeCell ref="H172:K172"/>
    <mergeCell ref="L172:Q172"/>
    <mergeCell ref="R172:AC172"/>
    <mergeCell ref="AD172:AE172"/>
    <mergeCell ref="AF170:AG170"/>
    <mergeCell ref="AH170:AJ170"/>
    <mergeCell ref="C171:D171"/>
    <mergeCell ref="E171:G171"/>
    <mergeCell ref="H171:K171"/>
    <mergeCell ref="L171:Q171"/>
    <mergeCell ref="R171:AC171"/>
    <mergeCell ref="AD171:AE171"/>
    <mergeCell ref="AF171:AG171"/>
    <mergeCell ref="AH171:AJ171"/>
    <mergeCell ref="C170:D170"/>
    <mergeCell ref="E170:G170"/>
    <mergeCell ref="H170:K170"/>
    <mergeCell ref="L170:Q170"/>
    <mergeCell ref="R170:AC170"/>
    <mergeCell ref="AD170:AE170"/>
    <mergeCell ref="AF168:AG168"/>
    <mergeCell ref="AH168:AJ168"/>
    <mergeCell ref="C169:D169"/>
    <mergeCell ref="E169:G169"/>
    <mergeCell ref="H169:K169"/>
    <mergeCell ref="L169:Q169"/>
    <mergeCell ref="R169:AC169"/>
    <mergeCell ref="AD169:AE169"/>
    <mergeCell ref="AF169:AG169"/>
    <mergeCell ref="AH169:AJ169"/>
    <mergeCell ref="C168:D168"/>
    <mergeCell ref="E168:G168"/>
    <mergeCell ref="H168:K168"/>
    <mergeCell ref="L168:Q168"/>
    <mergeCell ref="R168:AC168"/>
    <mergeCell ref="AD168:AE168"/>
    <mergeCell ref="AF166:AG166"/>
    <mergeCell ref="AH166:AJ166"/>
    <mergeCell ref="C167:D167"/>
    <mergeCell ref="E167:G167"/>
    <mergeCell ref="H167:K167"/>
    <mergeCell ref="L167:Q167"/>
    <mergeCell ref="R167:AC167"/>
    <mergeCell ref="AD167:AE167"/>
    <mergeCell ref="AF167:AG167"/>
    <mergeCell ref="AH167:AJ167"/>
    <mergeCell ref="C166:D166"/>
    <mergeCell ref="E166:G166"/>
    <mergeCell ref="H166:K166"/>
    <mergeCell ref="L166:Q166"/>
    <mergeCell ref="R166:AC166"/>
    <mergeCell ref="AD166:AE166"/>
    <mergeCell ref="C164:D164"/>
    <mergeCell ref="E164:G164"/>
    <mergeCell ref="H164:K164"/>
    <mergeCell ref="L164:Q164"/>
    <mergeCell ref="R164:AC164"/>
    <mergeCell ref="AD164:AE164"/>
    <mergeCell ref="AF164:AG164"/>
    <mergeCell ref="AH164:AJ164"/>
    <mergeCell ref="C165:D165"/>
    <mergeCell ref="E165:G165"/>
    <mergeCell ref="H165:K165"/>
    <mergeCell ref="L165:Q165"/>
    <mergeCell ref="R165:AC165"/>
    <mergeCell ref="AD165:AE165"/>
    <mergeCell ref="AF165:AG165"/>
    <mergeCell ref="AH165:AJ165"/>
    <mergeCell ref="AL162:AV162"/>
    <mergeCell ref="C163:D163"/>
    <mergeCell ref="E163:G163"/>
    <mergeCell ref="H163:K163"/>
    <mergeCell ref="L163:Q163"/>
    <mergeCell ref="R163:AC163"/>
    <mergeCell ref="AD163:AE163"/>
    <mergeCell ref="AF163:AG163"/>
    <mergeCell ref="AH163:AJ163"/>
    <mergeCell ref="H160:Q160"/>
    <mergeCell ref="H161:K161"/>
    <mergeCell ref="L161:Q161"/>
    <mergeCell ref="C162:D162"/>
    <mergeCell ref="E162:G162"/>
    <mergeCell ref="H162:K162"/>
    <mergeCell ref="L162:Q162"/>
    <mergeCell ref="Y152:AB152"/>
    <mergeCell ref="AC152:AJ152"/>
    <mergeCell ref="H156:J156"/>
    <mergeCell ref="C157:D161"/>
    <mergeCell ref="E157:Q159"/>
    <mergeCell ref="R157:AC161"/>
    <mergeCell ref="AD157:AE161"/>
    <mergeCell ref="AF157:AG161"/>
    <mergeCell ref="AH157:AJ161"/>
    <mergeCell ref="E160:G161"/>
    <mergeCell ref="R162:AC162"/>
    <mergeCell ref="AD162:AE162"/>
    <mergeCell ref="AF162:AG162"/>
    <mergeCell ref="AH162:AJ162"/>
    <mergeCell ref="D134:G141"/>
    <mergeCell ref="H134:AJ141"/>
    <mergeCell ref="AL134:AV141"/>
    <mergeCell ref="D142:G149"/>
    <mergeCell ref="H142:AJ149"/>
    <mergeCell ref="AL142:AV149"/>
    <mergeCell ref="AL110:AV117"/>
    <mergeCell ref="D118:G125"/>
    <mergeCell ref="H118:AJ125"/>
    <mergeCell ref="AL118:AV125"/>
    <mergeCell ref="D126:G133"/>
    <mergeCell ref="H126:AJ133"/>
    <mergeCell ref="AL126:AV133"/>
    <mergeCell ref="AG102:AJ103"/>
    <mergeCell ref="D103:L103"/>
    <mergeCell ref="M103:P103"/>
    <mergeCell ref="Y106:AB106"/>
    <mergeCell ref="AC106:AJ106"/>
    <mergeCell ref="D110:G117"/>
    <mergeCell ref="H110:AJ117"/>
    <mergeCell ref="D102:L102"/>
    <mergeCell ref="M102:P102"/>
    <mergeCell ref="Q102:T103"/>
    <mergeCell ref="U102:X103"/>
    <mergeCell ref="Y102:AB103"/>
    <mergeCell ref="AC102:AF103"/>
    <mergeCell ref="E101:P101"/>
    <mergeCell ref="Q101:T101"/>
    <mergeCell ref="U101:X101"/>
    <mergeCell ref="Y101:AB101"/>
    <mergeCell ref="AC101:AF101"/>
    <mergeCell ref="AG101:AJ101"/>
    <mergeCell ref="AG99:AJ99"/>
    <mergeCell ref="E100:P100"/>
    <mergeCell ref="Q100:T100"/>
    <mergeCell ref="U100:X100"/>
    <mergeCell ref="Y100:AB100"/>
    <mergeCell ref="AC100:AF100"/>
    <mergeCell ref="AG100:AJ100"/>
    <mergeCell ref="D99:L99"/>
    <mergeCell ref="M99:P99"/>
    <mergeCell ref="Q99:T99"/>
    <mergeCell ref="U99:X99"/>
    <mergeCell ref="Y99:AB99"/>
    <mergeCell ref="AC99:AF99"/>
    <mergeCell ref="AC95:AJ95"/>
    <mergeCell ref="D96:L98"/>
    <mergeCell ref="Q96:AJ96"/>
    <mergeCell ref="M97:P98"/>
    <mergeCell ref="Q97:T98"/>
    <mergeCell ref="U97:X98"/>
    <mergeCell ref="Y97:AB98"/>
    <mergeCell ref="AC97:AF98"/>
    <mergeCell ref="AG97:AJ98"/>
    <mergeCell ref="D92:P92"/>
    <mergeCell ref="Q92:T92"/>
    <mergeCell ref="U92:X92"/>
    <mergeCell ref="Y92:AB92"/>
    <mergeCell ref="AC92:AF92"/>
    <mergeCell ref="AG92:AJ92"/>
    <mergeCell ref="E91:P91"/>
    <mergeCell ref="Q91:T91"/>
    <mergeCell ref="U91:X91"/>
    <mergeCell ref="Y91:AB91"/>
    <mergeCell ref="AC91:AF91"/>
    <mergeCell ref="AG91:AJ91"/>
    <mergeCell ref="AC86:AF86"/>
    <mergeCell ref="AG86:AJ86"/>
    <mergeCell ref="E87:P87"/>
    <mergeCell ref="Q87:T87"/>
    <mergeCell ref="U87:X87"/>
    <mergeCell ref="Y87:AB87"/>
    <mergeCell ref="AC87:AF87"/>
    <mergeCell ref="AG87:AJ87"/>
    <mergeCell ref="E90:P90"/>
    <mergeCell ref="Q90:T90"/>
    <mergeCell ref="U90:X90"/>
    <mergeCell ref="Y90:AB90"/>
    <mergeCell ref="AC90:AF90"/>
    <mergeCell ref="AG90:AJ90"/>
    <mergeCell ref="E89:P89"/>
    <mergeCell ref="Q89:T89"/>
    <mergeCell ref="U89:X89"/>
    <mergeCell ref="Y89:AB89"/>
    <mergeCell ref="AC89:AF89"/>
    <mergeCell ref="AG89:AJ89"/>
    <mergeCell ref="AG83:AJ84"/>
    <mergeCell ref="D85:D91"/>
    <mergeCell ref="E85:P85"/>
    <mergeCell ref="Q85:T85"/>
    <mergeCell ref="U85:X85"/>
    <mergeCell ref="Y85:AB85"/>
    <mergeCell ref="AC85:AF85"/>
    <mergeCell ref="AG85:AJ85"/>
    <mergeCell ref="E86:P86"/>
    <mergeCell ref="Q86:T86"/>
    <mergeCell ref="D83:D84"/>
    <mergeCell ref="E83:P84"/>
    <mergeCell ref="Q83:T84"/>
    <mergeCell ref="U83:X84"/>
    <mergeCell ref="Y83:AB84"/>
    <mergeCell ref="AC83:AF84"/>
    <mergeCell ref="E88:P88"/>
    <mergeCell ref="Q88:T88"/>
    <mergeCell ref="U88:X88"/>
    <mergeCell ref="Y88:AB88"/>
    <mergeCell ref="AC88:AF88"/>
    <mergeCell ref="AG88:AJ88"/>
    <mergeCell ref="U86:X86"/>
    <mergeCell ref="Y86:AB86"/>
    <mergeCell ref="AG81:AJ81"/>
    <mergeCell ref="E82:P82"/>
    <mergeCell ref="Q82:T82"/>
    <mergeCell ref="U82:X82"/>
    <mergeCell ref="Y82:AB82"/>
    <mergeCell ref="AC82:AF82"/>
    <mergeCell ref="AG82:AJ82"/>
    <mergeCell ref="D81:L81"/>
    <mergeCell ref="M81:P81"/>
    <mergeCell ref="Q81:T81"/>
    <mergeCell ref="U81:X81"/>
    <mergeCell ref="Y81:AB81"/>
    <mergeCell ref="AC81:AF81"/>
    <mergeCell ref="AC76:AJ77"/>
    <mergeCell ref="D78:L80"/>
    <mergeCell ref="Q78:AJ78"/>
    <mergeCell ref="M79:P80"/>
    <mergeCell ref="Q79:T80"/>
    <mergeCell ref="U79:X80"/>
    <mergeCell ref="Y79:AB80"/>
    <mergeCell ref="AC79:AF80"/>
    <mergeCell ref="AG79:AJ80"/>
    <mergeCell ref="D74:P74"/>
    <mergeCell ref="Q74:T74"/>
    <mergeCell ref="U74:X74"/>
    <mergeCell ref="Y74:AB74"/>
    <mergeCell ref="AC74:AF74"/>
    <mergeCell ref="AG74:AJ74"/>
    <mergeCell ref="D73:P73"/>
    <mergeCell ref="Q73:T73"/>
    <mergeCell ref="U73:X73"/>
    <mergeCell ref="Y73:AB73"/>
    <mergeCell ref="AC73:AF73"/>
    <mergeCell ref="AG73:AJ73"/>
    <mergeCell ref="C63:AJ63"/>
    <mergeCell ref="Y65:AB65"/>
    <mergeCell ref="AC65:AJ65"/>
    <mergeCell ref="Q71:AJ71"/>
    <mergeCell ref="Q72:T72"/>
    <mergeCell ref="U72:X72"/>
    <mergeCell ref="Y72:AB72"/>
    <mergeCell ref="AC72:AF72"/>
    <mergeCell ref="AG72:AJ72"/>
    <mergeCell ref="C61:E61"/>
    <mergeCell ref="F61:R61"/>
    <mergeCell ref="S61:AJ61"/>
    <mergeCell ref="C62:E62"/>
    <mergeCell ref="F62:R62"/>
    <mergeCell ref="S62:AJ62"/>
    <mergeCell ref="C59:E59"/>
    <mergeCell ref="F59:R59"/>
    <mergeCell ref="S59:AJ59"/>
    <mergeCell ref="C60:E60"/>
    <mergeCell ref="F60:R60"/>
    <mergeCell ref="S60:AJ60"/>
    <mergeCell ref="C57:E57"/>
    <mergeCell ref="F57:R57"/>
    <mergeCell ref="S57:AJ57"/>
    <mergeCell ref="C58:E58"/>
    <mergeCell ref="F58:R58"/>
    <mergeCell ref="S58:AJ58"/>
    <mergeCell ref="C55:E55"/>
    <mergeCell ref="F55:R55"/>
    <mergeCell ref="S55:AJ55"/>
    <mergeCell ref="C56:E56"/>
    <mergeCell ref="F56:R56"/>
    <mergeCell ref="S56:AJ56"/>
    <mergeCell ref="C53:E53"/>
    <mergeCell ref="F53:R53"/>
    <mergeCell ref="S53:AJ53"/>
    <mergeCell ref="C54:E54"/>
    <mergeCell ref="F54:R54"/>
    <mergeCell ref="S54:AJ54"/>
    <mergeCell ref="C51:E51"/>
    <mergeCell ref="F51:R51"/>
    <mergeCell ref="S51:AJ51"/>
    <mergeCell ref="C52:E52"/>
    <mergeCell ref="F52:R52"/>
    <mergeCell ref="S52:AJ52"/>
    <mergeCell ref="C49:E49"/>
    <mergeCell ref="F49:R49"/>
    <mergeCell ref="S49:AJ49"/>
    <mergeCell ref="C50:E50"/>
    <mergeCell ref="F50:R50"/>
    <mergeCell ref="S50:AJ50"/>
    <mergeCell ref="C47:E47"/>
    <mergeCell ref="F47:R47"/>
    <mergeCell ref="S47:AJ47"/>
    <mergeCell ref="C48:E48"/>
    <mergeCell ref="F48:R48"/>
    <mergeCell ref="S48:AJ48"/>
    <mergeCell ref="C45:E45"/>
    <mergeCell ref="F45:R45"/>
    <mergeCell ref="S45:AJ45"/>
    <mergeCell ref="C46:E46"/>
    <mergeCell ref="F46:R46"/>
    <mergeCell ref="S46:AJ46"/>
    <mergeCell ref="C43:E43"/>
    <mergeCell ref="F43:R43"/>
    <mergeCell ref="S43:AJ43"/>
    <mergeCell ref="C44:E44"/>
    <mergeCell ref="F44:R44"/>
    <mergeCell ref="S44:AJ44"/>
    <mergeCell ref="C41:E41"/>
    <mergeCell ref="F41:R41"/>
    <mergeCell ref="S41:AJ41"/>
    <mergeCell ref="C42:E42"/>
    <mergeCell ref="F42:R42"/>
    <mergeCell ref="S42:AJ42"/>
    <mergeCell ref="C39:E39"/>
    <mergeCell ref="F39:R39"/>
    <mergeCell ref="S39:AJ39"/>
    <mergeCell ref="AL39:AM40"/>
    <mergeCell ref="C40:E40"/>
    <mergeCell ref="F40:R40"/>
    <mergeCell ref="S40:AJ40"/>
    <mergeCell ref="E32:N32"/>
    <mergeCell ref="O32:AJ32"/>
    <mergeCell ref="C37:E37"/>
    <mergeCell ref="F37:R37"/>
    <mergeCell ref="S37:AJ37"/>
    <mergeCell ref="C38:E38"/>
    <mergeCell ref="F38:R38"/>
    <mergeCell ref="S38:AJ38"/>
    <mergeCell ref="D30:D32"/>
    <mergeCell ref="E30:N31"/>
    <mergeCell ref="O30:R30"/>
    <mergeCell ref="S30:V30"/>
    <mergeCell ref="W30:Y30"/>
    <mergeCell ref="Z30:AC30"/>
    <mergeCell ref="AD30:AG30"/>
    <mergeCell ref="AH30:AJ30"/>
    <mergeCell ref="O31:AJ31"/>
    <mergeCell ref="D28:S28"/>
    <mergeCell ref="D29:N29"/>
    <mergeCell ref="O29:R29"/>
    <mergeCell ref="S29:V29"/>
    <mergeCell ref="W29:Z29"/>
    <mergeCell ref="AA29:AD29"/>
    <mergeCell ref="AD24:AG24"/>
    <mergeCell ref="AH24:AJ24"/>
    <mergeCell ref="AL24:AW25"/>
    <mergeCell ref="O25:AJ25"/>
    <mergeCell ref="E26:N26"/>
    <mergeCell ref="O26:AJ26"/>
    <mergeCell ref="D24:D26"/>
    <mergeCell ref="E24:N25"/>
    <mergeCell ref="O24:R24"/>
    <mergeCell ref="S24:V24"/>
    <mergeCell ref="W24:Y24"/>
    <mergeCell ref="Z24:AC24"/>
    <mergeCell ref="AE29:AH29"/>
    <mergeCell ref="D23:N23"/>
    <mergeCell ref="O23:R23"/>
    <mergeCell ref="S23:V23"/>
    <mergeCell ref="W23:Z23"/>
    <mergeCell ref="AA23:AD23"/>
    <mergeCell ref="AE23:AH23"/>
    <mergeCell ref="E17:N17"/>
    <mergeCell ref="O17:AJ17"/>
    <mergeCell ref="E18:N18"/>
    <mergeCell ref="O18:AJ18"/>
    <mergeCell ref="E19:N19"/>
    <mergeCell ref="O19:AJ19"/>
    <mergeCell ref="E16:N16"/>
    <mergeCell ref="O16:AJ16"/>
    <mergeCell ref="E9:I9"/>
    <mergeCell ref="J9:AJ10"/>
    <mergeCell ref="E10:I10"/>
    <mergeCell ref="E13:N13"/>
    <mergeCell ref="O13:AB13"/>
    <mergeCell ref="AC13:AF13"/>
    <mergeCell ref="AG13:AJ13"/>
    <mergeCell ref="E4:G4"/>
    <mergeCell ref="S4:U4"/>
    <mergeCell ref="V4:Y4"/>
    <mergeCell ref="Z4:AB4"/>
    <mergeCell ref="AC4:AJ4"/>
    <mergeCell ref="C6:AH6"/>
    <mergeCell ref="E14:N15"/>
    <mergeCell ref="O14:R14"/>
    <mergeCell ref="S14:AJ14"/>
    <mergeCell ref="O15:R15"/>
    <mergeCell ref="S15:AJ15"/>
  </mergeCells>
  <phoneticPr fontId="2"/>
  <conditionalFormatting sqref="B35:AK62 B63:C63 AK63 B64:AK64">
    <cfRule type="expression" dxfId="195" priority="6">
      <formula>$E$10="Bテナント等"</formula>
    </cfRule>
  </conditionalFormatting>
  <conditionalFormatting sqref="C109">
    <cfRule type="expression" dxfId="194" priority="5">
      <formula>$E$10="B"</formula>
    </cfRule>
  </conditionalFormatting>
  <conditionalFormatting sqref="O16:AJ16">
    <cfRule type="expression" dxfId="193" priority="7" stopIfTrue="1">
      <formula>$E$10="A"</formula>
    </cfRule>
  </conditionalFormatting>
  <conditionalFormatting sqref="Q74:AJ74">
    <cfRule type="expression" dxfId="192" priority="1">
      <formula>$E$10="A"</formula>
    </cfRule>
  </conditionalFormatting>
  <conditionalFormatting sqref="AG13:AJ13">
    <cfRule type="expression" dxfId="191" priority="8" stopIfTrue="1">
      <formula>$E$10="Bテナント等"</formula>
    </cfRule>
    <cfRule type="expression" dxfId="190" priority="9" stopIfTrue="1">
      <formula>"$E$10=""Bテナント等"""</formula>
    </cfRule>
  </conditionalFormatting>
  <conditionalFormatting sqref="AK151">
    <cfRule type="expression" dxfId="189" priority="4">
      <formula>$E$10="Bテナント等"</formula>
    </cfRule>
  </conditionalFormatting>
  <conditionalFormatting sqref="AK178">
    <cfRule type="expression" dxfId="188" priority="3">
      <formula>$E$10="Bテナント等"</formula>
    </cfRule>
  </conditionalFormatting>
  <conditionalFormatting sqref="AK237">
    <cfRule type="expression" dxfId="187" priority="2">
      <formula>$E$10="Bテナント等"</formula>
    </cfRule>
  </conditionalFormatting>
  <dataValidations count="18">
    <dataValidation type="list" imeMode="disabled" allowBlank="1" showInputMessage="1" showErrorMessage="1" sqref="AD162:AG176" xr:uid="{41ADC2AC-C125-4C52-BDF3-33AB10F96F6C}">
      <formula1>pldn14</formula1>
    </dataValidation>
    <dataValidation type="list" imeMode="disabled" allowBlank="1" showInputMessage="1" showErrorMessage="1" sqref="L162:Q176" xr:uid="{880F6600-BBE2-434E-BE94-9856F29F06A8}">
      <formula1>pldn13</formula1>
    </dataValidation>
    <dataValidation type="whole" imeMode="disabled" operator="greaterThanOrEqual" allowBlank="1" showInputMessage="1" showErrorMessage="1" sqref="Q85:AJ91" xr:uid="{E22F6FD0-DB65-4677-8548-CD10E5A59F0E}">
      <formula1>0</formula1>
    </dataValidation>
    <dataValidation type="decimal" imeMode="disabled" operator="greaterThanOrEqual" allowBlank="1" showInputMessage="1" showErrorMessage="1" error="半角数字で少数点以下第4位まで有効です。" sqref="AD24:AG24 AD30:AG30" xr:uid="{6A4A54BC-B33D-488D-9D72-0FB8868B48ED}">
      <formula1>0.0001</formula1>
    </dataValidation>
    <dataValidation type="whole" imeMode="disabled" operator="greaterThanOrEqual" allowBlank="1" showInputMessage="1" showErrorMessage="1" error="半角数字で入力してください。" sqref="S24:V24" xr:uid="{52D49BCF-9C5C-48E9-9F79-75B8C4A770C4}">
      <formula1>1</formula1>
    </dataValidation>
    <dataValidation imeMode="on" allowBlank="1" showInputMessage="1" showErrorMessage="1" sqref="O16:AJ16 O19:AJ19 O25:AJ26 O31:AJ32 AJ110:AJ150 D103:L104 C186:AJ235 R162:AC162 H110:AI151 F39:AJ62" xr:uid="{BC37C4E7-70E4-43AA-9E75-4B10C91F1EF7}"/>
    <dataValidation type="whole" imeMode="disabled" operator="greaterThanOrEqual" allowBlank="1" showInputMessage="1" showErrorMessage="1" sqref="AG13:AJ13 S30:V30" xr:uid="{9497F987-D475-428F-97E2-63E78AE6E9BC}">
      <formula1>1</formula1>
    </dataValidation>
    <dataValidation type="whole" imeMode="disabled" allowBlank="1" showInputMessage="1" showErrorMessage="1" sqref="AC4:AJ4" xr:uid="{920B4867-702F-4C5A-B79A-3270BD124EDE}">
      <formula1>1</formula1>
      <formula2>999999</formula2>
    </dataValidation>
    <dataValidation type="list" imeMode="disabled" allowBlank="1" showInputMessage="1" showErrorMessage="1" sqref="AA23:AD23 O23:R23" xr:uid="{34E3CF7C-5AB6-4609-938D-8248C1D3E83C}">
      <formula1>pldn11</formula1>
    </dataValidation>
    <dataValidation type="list" imeMode="disabled" allowBlank="1" showInputMessage="1" showErrorMessage="1" sqref="AA29:AD29 O29:R29" xr:uid="{20E0DCBE-6531-4112-B48B-2DBD77DB5F9E}">
      <formula1>pldn12</formula1>
    </dataValidation>
    <dataValidation type="list" imeMode="disabled" allowBlank="1" showInputMessage="1" showErrorMessage="1" sqref="O17:AJ17" xr:uid="{057ABEBF-DC72-44F5-9076-65EA0AB33637}">
      <formula1>pldn4</formula1>
    </dataValidation>
    <dataValidation imeMode="disabled" allowBlank="1" showInputMessage="1" showErrorMessage="1" sqref="AC100:AC101 U100:U101 Y100:Y101 Q82:Q83 AG82:AG83 U82:U83 Y82:Y83 AE105:AI105 Q105:AC105 AG100:AG101 AC82:AC83 Q100:Q101" xr:uid="{2A2B7837-1E2B-404B-80A9-019825260BBC}"/>
    <dataValidation type="list" imeMode="disabled" allowBlank="1" showInputMessage="1" showErrorMessage="1" sqref="E10:I10" xr:uid="{672E7DD6-6B02-4D38-9521-C9277CBDBE96}">
      <formula1>pldn9</formula1>
    </dataValidation>
    <dataValidation type="custom" imeMode="disabled" operator="greaterThanOrEqual" allowBlank="1" showInputMessage="1" showErrorMessage="1" sqref="Q102:AJ104" xr:uid="{9745FF26-602C-4B7B-802D-57A2189BA53F}">
      <formula1>OR(Q102="",ISNUMBER(Q102))</formula1>
    </dataValidation>
    <dataValidation type="list" allowBlank="1" showInputMessage="1" showErrorMessage="1" sqref="G105:H105" xr:uid="{7DABDF43-98F7-4816-8B40-9644D4402F11}">
      <formula1>#REF!</formula1>
    </dataValidation>
    <dataValidation type="whole" operator="greaterThanOrEqual" allowBlank="1" showInputMessage="1" showErrorMessage="1" sqref="Q73:AJ74" xr:uid="{6BC042F8-C868-4F3F-8C35-D92ACA3138DB}">
      <formula1>0</formula1>
    </dataValidation>
    <dataValidation type="custom" allowBlank="1" showInputMessage="1" showErrorMessage="1" sqref="Q81:AJ81" xr:uid="{A260E978-5762-42E5-B9AC-DE07E58DFE13}">
      <formula1>OR(Q81="",AND(ISNUMBER(Q81),INT(Q81)=Q81))</formula1>
    </dataValidation>
    <dataValidation type="custom" imeMode="disabled" allowBlank="1" showInputMessage="1" showErrorMessage="1" sqref="AH162:AJ176" xr:uid="{2CE9143E-EFA4-4AFB-A602-4F9DA5994857}">
      <formula1>OR(AH162="",ISNUMBER(AH162))</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4" max="16383" man="1"/>
    <brk id="64" max="16383" man="1"/>
    <brk id="105" min="1" max="36" man="1"/>
    <brk id="151" min="1" max="36" man="1"/>
    <brk id="178"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3B01A-240A-424D-9547-E43A1C27B793}">
  <sheetPr>
    <tabColor rgb="FFFFD966"/>
    <pageSetUpPr fitToPage="1"/>
  </sheetPr>
  <dimension ref="B2:AW239"/>
  <sheetViews>
    <sheetView showGridLines="0" zoomScaleNormal="100" zoomScaleSheetLayoutView="100" workbookViewId="0"/>
  </sheetViews>
  <sheetFormatPr defaultColWidth="2.5" defaultRowHeight="18.75"/>
  <cols>
    <col min="1" max="1" width="2.5" style="8" customWidth="1"/>
    <col min="2" max="36" width="2.5" style="38" customWidth="1"/>
    <col min="37" max="37" width="1.5" style="38" customWidth="1"/>
    <col min="38" max="49" width="6.25" style="8" customWidth="1"/>
    <col min="50" max="16384" width="2.5" style="8"/>
  </cols>
  <sheetData>
    <row r="2" spans="2:37" ht="17.25" customHeight="1">
      <c r="B2" s="113"/>
      <c r="C2" s="113" t="s">
        <v>121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115" t="str">
        <f>IF($E$10="Bテナント等","Bテナント等事業所 （１）",IF($E$10="A","A事業所（１）",""))</f>
        <v/>
      </c>
      <c r="AF2" s="34"/>
      <c r="AG2" s="34"/>
      <c r="AH2" s="34"/>
      <c r="AI2" s="34"/>
      <c r="AJ2" s="34"/>
      <c r="AK2" s="34"/>
    </row>
    <row r="3" spans="2:37"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7" ht="23.25" customHeight="1">
      <c r="B4" s="113"/>
      <c r="C4" s="113" t="s">
        <v>11</v>
      </c>
      <c r="D4" s="113"/>
      <c r="E4" s="786">
        <f>IF(様式１号!$D$16="","",様式１号!$D$16)</f>
        <v>8</v>
      </c>
      <c r="F4" s="787"/>
      <c r="G4" s="788"/>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7" ht="9"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7" s="14" customFormat="1" ht="26.25" customHeight="1">
      <c r="B6" s="118"/>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119"/>
      <c r="AJ6" s="119"/>
      <c r="AK6" s="120"/>
    </row>
    <row r="7" spans="2:37">
      <c r="B7" s="23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7">
      <c r="B8" s="23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7" ht="16.5" customHeight="1">
      <c r="B9" s="231"/>
      <c r="C9" s="113"/>
      <c r="D9" s="122"/>
      <c r="E9" s="808" t="s">
        <v>125</v>
      </c>
      <c r="F9" s="808"/>
      <c r="G9" s="808"/>
      <c r="H9" s="808"/>
      <c r="I9" s="808"/>
      <c r="J9" s="809" t="str">
        <f>IF($E$10="A","A … 規模判定エネルギー使用量が年間1,500kL未満の事業所（合算）",IF($E$10="Bテナント等","Bテナント等  … 規模判定エネルギー使用量が年間1,500kL以上であり、他の事業所の一部である事業所",""))</f>
        <v/>
      </c>
      <c r="K9" s="810"/>
      <c r="L9" s="810"/>
      <c r="M9" s="810"/>
      <c r="N9" s="810"/>
      <c r="O9" s="810"/>
      <c r="P9" s="810"/>
      <c r="Q9" s="810"/>
      <c r="R9" s="810"/>
      <c r="S9" s="810"/>
      <c r="T9" s="810"/>
      <c r="U9" s="810"/>
      <c r="V9" s="810"/>
      <c r="W9" s="810"/>
      <c r="X9" s="810"/>
      <c r="Y9" s="810"/>
      <c r="Z9" s="810"/>
      <c r="AA9" s="810"/>
      <c r="AB9" s="810"/>
      <c r="AC9" s="810"/>
      <c r="AD9" s="810"/>
      <c r="AE9" s="810"/>
      <c r="AF9" s="810"/>
      <c r="AG9" s="810"/>
      <c r="AH9" s="810"/>
      <c r="AI9" s="810"/>
      <c r="AJ9" s="811"/>
      <c r="AK9" s="85"/>
    </row>
    <row r="10" spans="2:37" ht="28.5" customHeight="1">
      <c r="B10" s="231"/>
      <c r="C10" s="113"/>
      <c r="D10" s="122"/>
      <c r="E10" s="815"/>
      <c r="F10" s="815"/>
      <c r="G10" s="815"/>
      <c r="H10" s="815"/>
      <c r="I10" s="815"/>
      <c r="J10" s="812"/>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4"/>
      <c r="AK10" s="85"/>
    </row>
    <row r="11" spans="2:37" ht="4.5" customHeight="1">
      <c r="B11" s="23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7">
      <c r="B12" s="23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7" ht="29.25" customHeight="1">
      <c r="B13" s="231"/>
      <c r="C13" s="113"/>
      <c r="D13" s="113"/>
      <c r="E13" s="816" t="str">
        <f>IF(E10="A","代表事業所名",IF(E10="Bテナント等","事業所名",""))</f>
        <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5"/>
      <c r="AC13" s="819" t="str">
        <f>IFERROR(IF($E$10="A","前年度における事業所数",""),"")</f>
        <v/>
      </c>
      <c r="AD13" s="820"/>
      <c r="AE13" s="820"/>
      <c r="AF13" s="821"/>
      <c r="AG13" s="822"/>
      <c r="AH13" s="823"/>
      <c r="AI13" s="823"/>
      <c r="AJ13" s="824"/>
      <c r="AK13" s="85"/>
    </row>
    <row r="14" spans="2:37" ht="18.95" customHeight="1">
      <c r="B14" s="231"/>
      <c r="C14" s="113"/>
      <c r="D14" s="113"/>
      <c r="E14" s="799" t="str">
        <f>IF(E10="A","代表事業所所在地",IF(E10="Bテナント等","事業所所在地",""))</f>
        <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row>
    <row r="15" spans="2:37" ht="18.95" customHeight="1">
      <c r="B15" s="23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7" ht="24" customHeight="1">
      <c r="B16" s="231"/>
      <c r="C16" s="113"/>
      <c r="D16" s="113"/>
      <c r="E16" s="805" t="s">
        <v>516</v>
      </c>
      <c r="F16" s="806"/>
      <c r="G16" s="806"/>
      <c r="H16" s="806"/>
      <c r="I16" s="806"/>
      <c r="J16" s="806"/>
      <c r="K16" s="806"/>
      <c r="L16" s="806"/>
      <c r="M16" s="806"/>
      <c r="N16" s="807"/>
      <c r="O16" s="763"/>
      <c r="P16" s="764"/>
      <c r="Q16" s="764"/>
      <c r="R16" s="764"/>
      <c r="S16" s="764"/>
      <c r="T16" s="764"/>
      <c r="U16" s="764"/>
      <c r="V16" s="764"/>
      <c r="W16" s="764"/>
      <c r="X16" s="764"/>
      <c r="Y16" s="764"/>
      <c r="Z16" s="764"/>
      <c r="AA16" s="764"/>
      <c r="AB16" s="764"/>
      <c r="AC16" s="764"/>
      <c r="AD16" s="764"/>
      <c r="AE16" s="764"/>
      <c r="AF16" s="764"/>
      <c r="AG16" s="764"/>
      <c r="AH16" s="764"/>
      <c r="AI16" s="764"/>
      <c r="AJ16" s="765"/>
      <c r="AK16" s="85"/>
    </row>
    <row r="17" spans="2:49" ht="18.95" customHeight="1">
      <c r="B17" s="231"/>
      <c r="C17" s="113"/>
      <c r="D17" s="113"/>
      <c r="E17" s="799" t="s">
        <v>129</v>
      </c>
      <c r="F17" s="799"/>
      <c r="G17" s="799"/>
      <c r="H17" s="799"/>
      <c r="I17" s="799"/>
      <c r="J17" s="799"/>
      <c r="K17" s="799"/>
      <c r="L17" s="799"/>
      <c r="M17" s="799"/>
      <c r="N17" s="799"/>
      <c r="O17" s="825"/>
      <c r="P17" s="826"/>
      <c r="Q17" s="826"/>
      <c r="R17" s="826"/>
      <c r="S17" s="826"/>
      <c r="T17" s="826"/>
      <c r="U17" s="826"/>
      <c r="V17" s="826"/>
      <c r="W17" s="826"/>
      <c r="X17" s="826"/>
      <c r="Y17" s="826"/>
      <c r="Z17" s="826"/>
      <c r="AA17" s="826"/>
      <c r="AB17" s="826"/>
      <c r="AC17" s="826"/>
      <c r="AD17" s="826"/>
      <c r="AE17" s="826"/>
      <c r="AF17" s="826"/>
      <c r="AG17" s="826"/>
      <c r="AH17" s="826"/>
      <c r="AI17" s="826"/>
      <c r="AJ17" s="827"/>
      <c r="AK17" s="85"/>
    </row>
    <row r="18" spans="2:49" ht="18.95" customHeight="1">
      <c r="B18" s="231"/>
      <c r="C18" s="113"/>
      <c r="D18" s="113"/>
      <c r="E18" s="799" t="s">
        <v>130</v>
      </c>
      <c r="F18" s="799"/>
      <c r="G18" s="799"/>
      <c r="H18" s="799"/>
      <c r="I18" s="799"/>
      <c r="J18" s="799"/>
      <c r="K18" s="799"/>
      <c r="L18" s="799"/>
      <c r="M18" s="799"/>
      <c r="N18" s="799"/>
      <c r="O18" s="789" t="str">
        <f>LEFT($O$17,2)</f>
        <v/>
      </c>
      <c r="P18" s="790"/>
      <c r="Q18" s="790"/>
      <c r="R18" s="790"/>
      <c r="S18" s="790"/>
      <c r="T18" s="790"/>
      <c r="U18" s="790"/>
      <c r="V18" s="790"/>
      <c r="W18" s="790"/>
      <c r="X18" s="790"/>
      <c r="Y18" s="790"/>
      <c r="Z18" s="790"/>
      <c r="AA18" s="790"/>
      <c r="AB18" s="790"/>
      <c r="AC18" s="790"/>
      <c r="AD18" s="790"/>
      <c r="AE18" s="790"/>
      <c r="AF18" s="790"/>
      <c r="AG18" s="790"/>
      <c r="AH18" s="790"/>
      <c r="AI18" s="790"/>
      <c r="AJ18" s="791"/>
      <c r="AK18" s="85"/>
    </row>
    <row r="19" spans="2:49" ht="53.1" customHeight="1">
      <c r="B19" s="231"/>
      <c r="C19" s="113"/>
      <c r="D19" s="113"/>
      <c r="E19" s="828" t="s">
        <v>131</v>
      </c>
      <c r="F19" s="828"/>
      <c r="G19" s="828"/>
      <c r="H19" s="828"/>
      <c r="I19" s="828"/>
      <c r="J19" s="828"/>
      <c r="K19" s="828"/>
      <c r="L19" s="828"/>
      <c r="M19" s="828"/>
      <c r="N19" s="828"/>
      <c r="O19" s="829"/>
      <c r="P19" s="830"/>
      <c r="Q19" s="830"/>
      <c r="R19" s="830"/>
      <c r="S19" s="830"/>
      <c r="T19" s="830"/>
      <c r="U19" s="830"/>
      <c r="V19" s="830"/>
      <c r="W19" s="830"/>
      <c r="X19" s="830"/>
      <c r="Y19" s="830"/>
      <c r="Z19" s="830"/>
      <c r="AA19" s="830"/>
      <c r="AB19" s="830"/>
      <c r="AC19" s="830"/>
      <c r="AD19" s="830"/>
      <c r="AE19" s="830"/>
      <c r="AF19" s="830"/>
      <c r="AG19" s="830"/>
      <c r="AH19" s="830"/>
      <c r="AI19" s="830"/>
      <c r="AJ19" s="831"/>
      <c r="AK19" s="85"/>
      <c r="AL19" s="59" t="s">
        <v>499</v>
      </c>
    </row>
    <row r="20" spans="2:49" ht="12" customHeight="1">
      <c r="B20" s="231"/>
      <c r="C20" s="113"/>
      <c r="D20" s="113"/>
      <c r="E20" s="126"/>
      <c r="F20" s="113"/>
      <c r="G20" s="113"/>
      <c r="H20" s="113"/>
      <c r="I20" s="113"/>
      <c r="J20" s="113"/>
      <c r="K20" s="113"/>
      <c r="L20" s="113"/>
      <c r="M20" s="113"/>
      <c r="N20" s="113"/>
      <c r="O20" s="97"/>
      <c r="P20" s="34"/>
      <c r="Q20" s="34"/>
      <c r="R20" s="34"/>
      <c r="S20" s="34"/>
      <c r="T20" s="34"/>
      <c r="U20" s="34"/>
      <c r="V20" s="34"/>
      <c r="W20" s="34"/>
      <c r="X20" s="34"/>
      <c r="Y20" s="34"/>
      <c r="Z20" s="34"/>
      <c r="AA20" s="34"/>
      <c r="AB20" s="34"/>
      <c r="AC20" s="34"/>
      <c r="AD20" s="34"/>
      <c r="AE20" s="34"/>
      <c r="AF20" s="34"/>
      <c r="AG20" s="34"/>
      <c r="AH20" s="34"/>
      <c r="AI20" s="34"/>
      <c r="AJ20" s="34"/>
      <c r="AK20" s="85"/>
    </row>
    <row r="21" spans="2:49">
      <c r="B21" s="231"/>
      <c r="C21" s="113" t="s">
        <v>132</v>
      </c>
      <c r="D21" s="113"/>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49">
      <c r="B22" s="231"/>
      <c r="C22" s="113"/>
      <c r="D22" s="113" t="s">
        <v>651</v>
      </c>
      <c r="E22" s="113"/>
      <c r="F22" s="113"/>
      <c r="G22" s="113"/>
      <c r="H22" s="113"/>
      <c r="I22" s="113"/>
      <c r="J22" s="113"/>
      <c r="K22" s="113"/>
      <c r="L22" s="113"/>
      <c r="M22" s="113"/>
      <c r="N22" s="113"/>
      <c r="O22" s="34"/>
      <c r="P22" s="34"/>
      <c r="Q22" s="34"/>
      <c r="R22" s="34"/>
      <c r="S22" s="34"/>
      <c r="T22" s="34"/>
      <c r="U22" s="34"/>
      <c r="V22" s="34"/>
      <c r="W22" s="34"/>
      <c r="X22" s="34"/>
      <c r="Y22" s="34"/>
      <c r="Z22" s="34"/>
      <c r="AA22" s="34"/>
      <c r="AB22" s="34"/>
      <c r="AC22" s="34"/>
      <c r="AD22" s="34"/>
      <c r="AE22" s="34"/>
      <c r="AF22" s="34"/>
      <c r="AG22" s="34"/>
      <c r="AH22" s="34"/>
      <c r="AI22" s="34"/>
      <c r="AJ22" s="34"/>
      <c r="AK22" s="85"/>
    </row>
    <row r="23" spans="2:49" ht="24.75" customHeight="1">
      <c r="B23" s="231"/>
      <c r="C23" s="113"/>
      <c r="D23" s="832" t="s">
        <v>133</v>
      </c>
      <c r="E23" s="833"/>
      <c r="F23" s="833"/>
      <c r="G23" s="833"/>
      <c r="H23" s="833"/>
      <c r="I23" s="833"/>
      <c r="J23" s="833"/>
      <c r="K23" s="833"/>
      <c r="L23" s="833"/>
      <c r="M23" s="833"/>
      <c r="N23" s="834"/>
      <c r="O23" s="772">
        <v>7</v>
      </c>
      <c r="P23" s="773"/>
      <c r="Q23" s="773"/>
      <c r="R23" s="774"/>
      <c r="S23" s="775" t="s">
        <v>431</v>
      </c>
      <c r="T23" s="776"/>
      <c r="U23" s="776"/>
      <c r="V23" s="841"/>
      <c r="W23" s="615" t="s">
        <v>134</v>
      </c>
      <c r="X23" s="762"/>
      <c r="Y23" s="762"/>
      <c r="Z23" s="616"/>
      <c r="AA23" s="772">
        <v>11</v>
      </c>
      <c r="AB23" s="773"/>
      <c r="AC23" s="773"/>
      <c r="AD23" s="774"/>
      <c r="AE23" s="775" t="s">
        <v>432</v>
      </c>
      <c r="AF23" s="776"/>
      <c r="AG23" s="776"/>
      <c r="AH23" s="776"/>
      <c r="AI23" s="127"/>
      <c r="AJ23" s="128"/>
      <c r="AK23" s="85"/>
    </row>
    <row r="24" spans="2:49" ht="30" customHeight="1">
      <c r="B24" s="231"/>
      <c r="C24" s="113"/>
      <c r="D24" s="777" t="s">
        <v>430</v>
      </c>
      <c r="E24" s="778" t="s">
        <v>461</v>
      </c>
      <c r="F24" s="778"/>
      <c r="G24" s="778"/>
      <c r="H24" s="778"/>
      <c r="I24" s="778"/>
      <c r="J24" s="778"/>
      <c r="K24" s="778"/>
      <c r="L24" s="778"/>
      <c r="M24" s="778"/>
      <c r="N24" s="779"/>
      <c r="O24" s="782" t="s">
        <v>433</v>
      </c>
      <c r="P24" s="783"/>
      <c r="Q24" s="783"/>
      <c r="R24" s="783"/>
      <c r="S24" s="784"/>
      <c r="T24" s="784"/>
      <c r="U24" s="784"/>
      <c r="V24" s="784"/>
      <c r="W24" s="785" t="s">
        <v>136</v>
      </c>
      <c r="X24" s="785"/>
      <c r="Y24" s="785"/>
      <c r="Z24" s="782" t="s">
        <v>434</v>
      </c>
      <c r="AA24" s="783"/>
      <c r="AB24" s="783"/>
      <c r="AC24" s="783"/>
      <c r="AD24" s="837"/>
      <c r="AE24" s="837"/>
      <c r="AF24" s="837"/>
      <c r="AG24" s="837"/>
      <c r="AH24" s="785" t="str">
        <f>"t-CO2/"&amp;$M$103</f>
        <v>t-CO2/</v>
      </c>
      <c r="AI24" s="785"/>
      <c r="AJ24" s="785"/>
      <c r="AK24" s="85"/>
      <c r="AL24" s="844" t="str">
        <f>IF(AND($S$24="",$AD$24=""),"← 削減状況の評価時に基準となる排出量又は原単位について、過去の実績を参考に
　 設定し、入力してください(目標欄に記載する評価方法(排出量または原単位)に
　 応じて、いずれかを記入)。","")</f>
        <v>← 削減状況の評価時に基準となる排出量又は原単位について、過去の実績を参考に
　 設定し、入力してください(目標欄に記載する評価方法(排出量または原単位)に
　 応じて、いずれかを記入)。</v>
      </c>
      <c r="AM24" s="558"/>
      <c r="AN24" s="558"/>
      <c r="AO24" s="558"/>
      <c r="AP24" s="558"/>
      <c r="AQ24" s="558"/>
      <c r="AR24" s="558"/>
      <c r="AS24" s="558"/>
      <c r="AT24" s="558"/>
      <c r="AU24" s="558"/>
      <c r="AV24" s="558"/>
      <c r="AW24" s="558"/>
    </row>
    <row r="25" spans="2:49" ht="65.099999999999994" customHeight="1">
      <c r="B25" s="231"/>
      <c r="C25" s="113"/>
      <c r="D25" s="777"/>
      <c r="E25" s="780"/>
      <c r="F25" s="780"/>
      <c r="G25" s="780"/>
      <c r="H25" s="780"/>
      <c r="I25" s="780"/>
      <c r="J25" s="780"/>
      <c r="K25" s="780"/>
      <c r="L25" s="780"/>
      <c r="M25" s="780"/>
      <c r="N25" s="781"/>
      <c r="O25" s="829"/>
      <c r="P25" s="830"/>
      <c r="Q25" s="830"/>
      <c r="R25" s="830"/>
      <c r="S25" s="830"/>
      <c r="T25" s="830"/>
      <c r="U25" s="830"/>
      <c r="V25" s="830"/>
      <c r="W25" s="830"/>
      <c r="X25" s="830"/>
      <c r="Y25" s="830"/>
      <c r="Z25" s="830"/>
      <c r="AA25" s="830"/>
      <c r="AB25" s="830"/>
      <c r="AC25" s="830"/>
      <c r="AD25" s="830"/>
      <c r="AE25" s="830"/>
      <c r="AF25" s="830"/>
      <c r="AG25" s="830"/>
      <c r="AH25" s="830"/>
      <c r="AI25" s="830"/>
      <c r="AJ25" s="831"/>
      <c r="AK25" s="85"/>
      <c r="AL25" s="844"/>
      <c r="AM25" s="558"/>
      <c r="AN25" s="558"/>
      <c r="AO25" s="558"/>
      <c r="AP25" s="558"/>
      <c r="AQ25" s="558"/>
      <c r="AR25" s="558"/>
      <c r="AS25" s="558"/>
      <c r="AT25" s="558"/>
      <c r="AU25" s="558"/>
      <c r="AV25" s="558"/>
      <c r="AW25" s="558"/>
    </row>
    <row r="26" spans="2:49" ht="65.099999999999994" customHeight="1">
      <c r="B26" s="231"/>
      <c r="C26" s="113"/>
      <c r="D26" s="777"/>
      <c r="E26" s="838" t="s">
        <v>137</v>
      </c>
      <c r="F26" s="838"/>
      <c r="G26" s="838"/>
      <c r="H26" s="838"/>
      <c r="I26" s="838"/>
      <c r="J26" s="838"/>
      <c r="K26" s="838"/>
      <c r="L26" s="838"/>
      <c r="M26" s="838"/>
      <c r="N26" s="839"/>
      <c r="O26" s="829"/>
      <c r="P26" s="830"/>
      <c r="Q26" s="830"/>
      <c r="R26" s="830"/>
      <c r="S26" s="830"/>
      <c r="T26" s="830"/>
      <c r="U26" s="830"/>
      <c r="V26" s="830"/>
      <c r="W26" s="830"/>
      <c r="X26" s="830"/>
      <c r="Y26" s="830"/>
      <c r="Z26" s="830"/>
      <c r="AA26" s="830"/>
      <c r="AB26" s="830"/>
      <c r="AC26" s="830"/>
      <c r="AD26" s="830"/>
      <c r="AE26" s="830"/>
      <c r="AF26" s="830"/>
      <c r="AG26" s="830"/>
      <c r="AH26" s="830"/>
      <c r="AI26" s="830"/>
      <c r="AJ26" s="831"/>
      <c r="AK26" s="85"/>
    </row>
    <row r="27" spans="2:49" ht="4.5" customHeight="1">
      <c r="B27" s="23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49" ht="13.5" customHeight="1">
      <c r="B28" s="231"/>
      <c r="C28" s="113"/>
      <c r="D28" s="840" t="s">
        <v>462</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49" ht="24.75" customHeight="1">
      <c r="B29" s="231"/>
      <c r="C29" s="113"/>
      <c r="D29" s="832" t="s">
        <v>133</v>
      </c>
      <c r="E29" s="833"/>
      <c r="F29" s="833"/>
      <c r="G29" s="833"/>
      <c r="H29" s="833"/>
      <c r="I29" s="833"/>
      <c r="J29" s="833"/>
      <c r="K29" s="833"/>
      <c r="L29" s="833"/>
      <c r="M29" s="833"/>
      <c r="N29" s="834"/>
      <c r="O29" s="852">
        <v>12</v>
      </c>
      <c r="P29" s="852"/>
      <c r="Q29" s="852"/>
      <c r="R29" s="852"/>
      <c r="S29" s="775" t="s">
        <v>431</v>
      </c>
      <c r="T29" s="776"/>
      <c r="U29" s="776"/>
      <c r="V29" s="841"/>
      <c r="W29" s="808" t="s">
        <v>138</v>
      </c>
      <c r="X29" s="808"/>
      <c r="Y29" s="808"/>
      <c r="Z29" s="808"/>
      <c r="AA29" s="852">
        <v>16</v>
      </c>
      <c r="AB29" s="852"/>
      <c r="AC29" s="852"/>
      <c r="AD29" s="852"/>
      <c r="AE29" s="775" t="s">
        <v>431</v>
      </c>
      <c r="AF29" s="776"/>
      <c r="AG29" s="776"/>
      <c r="AH29" s="776"/>
      <c r="AI29" s="135"/>
      <c r="AJ29" s="136"/>
      <c r="AK29" s="85"/>
    </row>
    <row r="30" spans="2:49" ht="30" customHeight="1">
      <c r="B30" s="231"/>
      <c r="C30" s="113"/>
      <c r="D30" s="777" t="s">
        <v>135</v>
      </c>
      <c r="E30" s="778" t="s">
        <v>461</v>
      </c>
      <c r="F30" s="778"/>
      <c r="G30" s="778"/>
      <c r="H30" s="778"/>
      <c r="I30" s="778"/>
      <c r="J30" s="778"/>
      <c r="K30" s="778"/>
      <c r="L30" s="778"/>
      <c r="M30" s="778"/>
      <c r="N30" s="779"/>
      <c r="O30" s="782" t="s">
        <v>433</v>
      </c>
      <c r="P30" s="783"/>
      <c r="Q30" s="783"/>
      <c r="R30" s="783"/>
      <c r="S30" s="784"/>
      <c r="T30" s="784"/>
      <c r="U30" s="784"/>
      <c r="V30" s="784"/>
      <c r="W30" s="785" t="s">
        <v>136</v>
      </c>
      <c r="X30" s="785"/>
      <c r="Y30" s="785"/>
      <c r="Z30" s="782" t="s">
        <v>434</v>
      </c>
      <c r="AA30" s="783"/>
      <c r="AB30" s="783"/>
      <c r="AC30" s="783"/>
      <c r="AD30" s="837"/>
      <c r="AE30" s="837"/>
      <c r="AF30" s="837"/>
      <c r="AG30" s="837"/>
      <c r="AH30" s="785" t="str">
        <f>IF(AD30="","",AH24)</f>
        <v/>
      </c>
      <c r="AI30" s="785"/>
      <c r="AJ30" s="785"/>
      <c r="AK30" s="85"/>
    </row>
    <row r="31" spans="2:49" ht="65.099999999999994" customHeight="1">
      <c r="B31" s="231"/>
      <c r="C31" s="113"/>
      <c r="D31" s="777"/>
      <c r="E31" s="780"/>
      <c r="F31" s="780"/>
      <c r="G31" s="780"/>
      <c r="H31" s="780"/>
      <c r="I31" s="780"/>
      <c r="J31" s="780"/>
      <c r="K31" s="780"/>
      <c r="L31" s="780"/>
      <c r="M31" s="780"/>
      <c r="N31" s="781"/>
      <c r="O31" s="829"/>
      <c r="P31" s="830"/>
      <c r="Q31" s="830"/>
      <c r="R31" s="830"/>
      <c r="S31" s="830"/>
      <c r="T31" s="830"/>
      <c r="U31" s="830"/>
      <c r="V31" s="830"/>
      <c r="W31" s="830"/>
      <c r="X31" s="830"/>
      <c r="Y31" s="830"/>
      <c r="Z31" s="830"/>
      <c r="AA31" s="830"/>
      <c r="AB31" s="830"/>
      <c r="AC31" s="830"/>
      <c r="AD31" s="830"/>
      <c r="AE31" s="830"/>
      <c r="AF31" s="830"/>
      <c r="AG31" s="830"/>
      <c r="AH31" s="830"/>
      <c r="AI31" s="830"/>
      <c r="AJ31" s="831"/>
      <c r="AK31" s="85"/>
      <c r="AL31" s="59" t="str">
        <f>IF(様式１号!$D$16=11,"← 11年度提出の計画書には第５計画期間の削減目標を必ず入力してください。","← 計画がある場合は入力してください。")</f>
        <v>← 計画がある場合は入力してください。</v>
      </c>
    </row>
    <row r="32" spans="2:49" ht="65.099999999999994" customHeight="1">
      <c r="B32" s="231"/>
      <c r="C32" s="113"/>
      <c r="D32" s="777"/>
      <c r="E32" s="838" t="s">
        <v>137</v>
      </c>
      <c r="F32" s="838"/>
      <c r="G32" s="838"/>
      <c r="H32" s="838"/>
      <c r="I32" s="838"/>
      <c r="J32" s="838"/>
      <c r="K32" s="838"/>
      <c r="L32" s="838"/>
      <c r="M32" s="838"/>
      <c r="N32" s="839"/>
      <c r="O32" s="829"/>
      <c r="P32" s="830"/>
      <c r="Q32" s="830"/>
      <c r="R32" s="830"/>
      <c r="S32" s="830"/>
      <c r="T32" s="830"/>
      <c r="U32" s="830"/>
      <c r="V32" s="830"/>
      <c r="W32" s="830"/>
      <c r="X32" s="830"/>
      <c r="Y32" s="830"/>
      <c r="Z32" s="830"/>
      <c r="AA32" s="830"/>
      <c r="AB32" s="830"/>
      <c r="AC32" s="830"/>
      <c r="AD32" s="830"/>
      <c r="AE32" s="830"/>
      <c r="AF32" s="830"/>
      <c r="AG32" s="830"/>
      <c r="AH32" s="830"/>
      <c r="AI32" s="830"/>
      <c r="AJ32" s="831"/>
      <c r="AK32" s="85"/>
    </row>
    <row r="33" spans="2:39" ht="5.25" customHeight="1">
      <c r="B33" s="137"/>
      <c r="C33" s="123"/>
      <c r="D33" s="123"/>
      <c r="E33" s="123"/>
      <c r="F33" s="123"/>
      <c r="G33" s="123"/>
      <c r="H33" s="123"/>
      <c r="I33" s="123"/>
      <c r="J33" s="123"/>
      <c r="K33" s="123"/>
      <c r="L33" s="123"/>
      <c r="M33" s="123"/>
      <c r="N33" s="123"/>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2"/>
    </row>
    <row r="34" spans="2:39" ht="20.25" customHeight="1">
      <c r="B34" s="113"/>
      <c r="C34" s="113"/>
      <c r="D34" s="113"/>
      <c r="E34" s="34"/>
      <c r="F34" s="138"/>
      <c r="G34" s="113"/>
      <c r="H34" s="113"/>
      <c r="I34" s="113"/>
      <c r="J34" s="113"/>
      <c r="K34" s="113"/>
      <c r="L34" s="34"/>
      <c r="M34" s="113"/>
      <c r="N34" s="113"/>
      <c r="O34" s="34"/>
      <c r="P34" s="34"/>
      <c r="Q34" s="34"/>
      <c r="R34" s="34"/>
      <c r="S34" s="34"/>
      <c r="T34" s="34"/>
      <c r="U34" s="34"/>
      <c r="V34" s="34"/>
      <c r="W34" s="34"/>
      <c r="X34" s="34"/>
      <c r="Y34" s="34"/>
      <c r="Z34" s="34"/>
      <c r="AA34" s="34"/>
      <c r="AB34" s="34"/>
      <c r="AC34" s="34"/>
      <c r="AD34" s="126"/>
      <c r="AE34" s="34"/>
      <c r="AF34" s="34"/>
      <c r="AG34" s="34"/>
      <c r="AH34" s="34"/>
      <c r="AI34" s="34"/>
      <c r="AJ34" s="34"/>
      <c r="AK34" s="44" t="s">
        <v>38</v>
      </c>
    </row>
    <row r="35" spans="2:39" s="9" customFormat="1" ht="5.25" customHeight="1">
      <c r="B35" s="108"/>
      <c r="C35" s="139"/>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8"/>
      <c r="AL35" s="8"/>
    </row>
    <row r="36" spans="2:39" s="9" customFormat="1" ht="12.95" customHeight="1">
      <c r="B36" s="109"/>
      <c r="C36" s="34"/>
      <c r="D36" s="245" t="s">
        <v>652</v>
      </c>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34"/>
      <c r="AK36" s="85"/>
      <c r="AL36" s="8"/>
    </row>
    <row r="37" spans="2:39" s="9" customFormat="1" ht="29.25" customHeight="1">
      <c r="B37" s="109"/>
      <c r="C37" s="766" t="s">
        <v>139</v>
      </c>
      <c r="D37" s="767"/>
      <c r="E37" s="768"/>
      <c r="F37" s="766" t="s">
        <v>140</v>
      </c>
      <c r="G37" s="767"/>
      <c r="H37" s="767"/>
      <c r="I37" s="767"/>
      <c r="J37" s="767"/>
      <c r="K37" s="767"/>
      <c r="L37" s="767"/>
      <c r="M37" s="767"/>
      <c r="N37" s="767"/>
      <c r="O37" s="767"/>
      <c r="P37" s="767"/>
      <c r="Q37" s="767"/>
      <c r="R37" s="768"/>
      <c r="S37" s="766" t="s">
        <v>435</v>
      </c>
      <c r="T37" s="767"/>
      <c r="U37" s="767"/>
      <c r="V37" s="767"/>
      <c r="W37" s="767"/>
      <c r="X37" s="767"/>
      <c r="Y37" s="767"/>
      <c r="Z37" s="767"/>
      <c r="AA37" s="767"/>
      <c r="AB37" s="767"/>
      <c r="AC37" s="767"/>
      <c r="AD37" s="767"/>
      <c r="AE37" s="767"/>
      <c r="AF37" s="767"/>
      <c r="AG37" s="767"/>
      <c r="AH37" s="767"/>
      <c r="AI37" s="767"/>
      <c r="AJ37" s="768"/>
      <c r="AK37" s="85"/>
      <c r="AL37" s="8"/>
    </row>
    <row r="38" spans="2:39" s="9" customFormat="1" ht="29.25" customHeight="1">
      <c r="B38" s="109"/>
      <c r="C38" s="615">
        <v>1</v>
      </c>
      <c r="D38" s="762"/>
      <c r="E38" s="616"/>
      <c r="F38" s="769" t="str">
        <f>IF($O$13="","",$O$13)</f>
        <v/>
      </c>
      <c r="G38" s="770"/>
      <c r="H38" s="770"/>
      <c r="I38" s="770"/>
      <c r="J38" s="770"/>
      <c r="K38" s="770"/>
      <c r="L38" s="770"/>
      <c r="M38" s="770"/>
      <c r="N38" s="770"/>
      <c r="O38" s="770"/>
      <c r="P38" s="770"/>
      <c r="Q38" s="770"/>
      <c r="R38" s="771"/>
      <c r="S38" s="769" t="str">
        <f>$S$14&amp;$S$15</f>
        <v/>
      </c>
      <c r="T38" s="770"/>
      <c r="U38" s="770"/>
      <c r="V38" s="770"/>
      <c r="W38" s="770"/>
      <c r="X38" s="770"/>
      <c r="Y38" s="770"/>
      <c r="Z38" s="770"/>
      <c r="AA38" s="770"/>
      <c r="AB38" s="770"/>
      <c r="AC38" s="770"/>
      <c r="AD38" s="770"/>
      <c r="AE38" s="770"/>
      <c r="AF38" s="770"/>
      <c r="AG38" s="770"/>
      <c r="AH38" s="770"/>
      <c r="AI38" s="770"/>
      <c r="AJ38" s="771"/>
      <c r="AK38" s="85"/>
      <c r="AL38" s="8"/>
    </row>
    <row r="39" spans="2:39" s="9" customFormat="1" ht="29.25" customHeight="1">
      <c r="B39" s="109"/>
      <c r="C39" s="615">
        <v>2</v>
      </c>
      <c r="D39" s="762"/>
      <c r="E39" s="616"/>
      <c r="F39" s="763"/>
      <c r="G39" s="764"/>
      <c r="H39" s="764"/>
      <c r="I39" s="764"/>
      <c r="J39" s="764"/>
      <c r="K39" s="764"/>
      <c r="L39" s="764"/>
      <c r="M39" s="764"/>
      <c r="N39" s="764"/>
      <c r="O39" s="764"/>
      <c r="P39" s="764"/>
      <c r="Q39" s="764"/>
      <c r="R39" s="765"/>
      <c r="S39" s="763"/>
      <c r="T39" s="764"/>
      <c r="U39" s="764"/>
      <c r="V39" s="764"/>
      <c r="W39" s="764"/>
      <c r="X39" s="764"/>
      <c r="Y39" s="764"/>
      <c r="Z39" s="764"/>
      <c r="AA39" s="764"/>
      <c r="AB39" s="764"/>
      <c r="AC39" s="764"/>
      <c r="AD39" s="764"/>
      <c r="AE39" s="764"/>
      <c r="AF39" s="764"/>
      <c r="AG39" s="764"/>
      <c r="AH39" s="764"/>
      <c r="AI39" s="764"/>
      <c r="AJ39" s="765"/>
      <c r="AK39" s="85"/>
      <c r="AL39" s="598"/>
      <c r="AM39" s="598"/>
    </row>
    <row r="40" spans="2:39" s="9" customFormat="1" ht="29.25" customHeight="1">
      <c r="B40" s="109"/>
      <c r="C40" s="615">
        <v>3</v>
      </c>
      <c r="D40" s="762"/>
      <c r="E40" s="616"/>
      <c r="F40" s="763"/>
      <c r="G40" s="764"/>
      <c r="H40" s="764"/>
      <c r="I40" s="764"/>
      <c r="J40" s="764"/>
      <c r="K40" s="764"/>
      <c r="L40" s="764"/>
      <c r="M40" s="764"/>
      <c r="N40" s="764"/>
      <c r="O40" s="764"/>
      <c r="P40" s="764"/>
      <c r="Q40" s="764"/>
      <c r="R40" s="765"/>
      <c r="S40" s="763"/>
      <c r="T40" s="764"/>
      <c r="U40" s="764"/>
      <c r="V40" s="764"/>
      <c r="W40" s="764"/>
      <c r="X40" s="764"/>
      <c r="Y40" s="764"/>
      <c r="Z40" s="764"/>
      <c r="AA40" s="764"/>
      <c r="AB40" s="764"/>
      <c r="AC40" s="764"/>
      <c r="AD40" s="764"/>
      <c r="AE40" s="764"/>
      <c r="AF40" s="764"/>
      <c r="AG40" s="764"/>
      <c r="AH40" s="764"/>
      <c r="AI40" s="764"/>
      <c r="AJ40" s="765"/>
      <c r="AK40" s="85"/>
      <c r="AL40" s="598"/>
      <c r="AM40" s="598"/>
    </row>
    <row r="41" spans="2:39" s="9" customFormat="1" ht="29.25" customHeight="1">
      <c r="B41" s="109"/>
      <c r="C41" s="615">
        <v>4</v>
      </c>
      <c r="D41" s="762"/>
      <c r="E41" s="616"/>
      <c r="F41" s="763"/>
      <c r="G41" s="764"/>
      <c r="H41" s="764"/>
      <c r="I41" s="764"/>
      <c r="J41" s="764"/>
      <c r="K41" s="764"/>
      <c r="L41" s="764"/>
      <c r="M41" s="764"/>
      <c r="N41" s="764"/>
      <c r="O41" s="764"/>
      <c r="P41" s="764"/>
      <c r="Q41" s="764"/>
      <c r="R41" s="765"/>
      <c r="S41" s="763"/>
      <c r="T41" s="764"/>
      <c r="U41" s="764"/>
      <c r="V41" s="764"/>
      <c r="W41" s="764"/>
      <c r="X41" s="764"/>
      <c r="Y41" s="764"/>
      <c r="Z41" s="764"/>
      <c r="AA41" s="764"/>
      <c r="AB41" s="764"/>
      <c r="AC41" s="764"/>
      <c r="AD41" s="764"/>
      <c r="AE41" s="764"/>
      <c r="AF41" s="764"/>
      <c r="AG41" s="764"/>
      <c r="AH41" s="764"/>
      <c r="AI41" s="764"/>
      <c r="AJ41" s="765"/>
      <c r="AK41" s="85"/>
      <c r="AL41" s="8"/>
    </row>
    <row r="42" spans="2:39" s="9" customFormat="1" ht="29.25" customHeight="1">
      <c r="B42" s="109"/>
      <c r="C42" s="615">
        <v>5</v>
      </c>
      <c r="D42" s="762"/>
      <c r="E42" s="616"/>
      <c r="F42" s="763"/>
      <c r="G42" s="764"/>
      <c r="H42" s="764"/>
      <c r="I42" s="764"/>
      <c r="J42" s="764"/>
      <c r="K42" s="764"/>
      <c r="L42" s="764"/>
      <c r="M42" s="764"/>
      <c r="N42" s="764"/>
      <c r="O42" s="764"/>
      <c r="P42" s="764"/>
      <c r="Q42" s="764"/>
      <c r="R42" s="765"/>
      <c r="S42" s="763"/>
      <c r="T42" s="764"/>
      <c r="U42" s="764"/>
      <c r="V42" s="764"/>
      <c r="W42" s="764"/>
      <c r="X42" s="764"/>
      <c r="Y42" s="764"/>
      <c r="Z42" s="764"/>
      <c r="AA42" s="764"/>
      <c r="AB42" s="764"/>
      <c r="AC42" s="764"/>
      <c r="AD42" s="764"/>
      <c r="AE42" s="764"/>
      <c r="AF42" s="764"/>
      <c r="AG42" s="764"/>
      <c r="AH42" s="764"/>
      <c r="AI42" s="764"/>
      <c r="AJ42" s="765"/>
      <c r="AK42" s="85"/>
      <c r="AL42" s="8"/>
    </row>
    <row r="43" spans="2:39" s="9" customFormat="1" ht="29.25" customHeight="1">
      <c r="B43" s="109"/>
      <c r="C43" s="615">
        <v>6</v>
      </c>
      <c r="D43" s="762"/>
      <c r="E43" s="616"/>
      <c r="F43" s="763"/>
      <c r="G43" s="764"/>
      <c r="H43" s="764"/>
      <c r="I43" s="764"/>
      <c r="J43" s="764"/>
      <c r="K43" s="764"/>
      <c r="L43" s="764"/>
      <c r="M43" s="764"/>
      <c r="N43" s="764"/>
      <c r="O43" s="764"/>
      <c r="P43" s="764"/>
      <c r="Q43" s="764"/>
      <c r="R43" s="765"/>
      <c r="S43" s="763"/>
      <c r="T43" s="764"/>
      <c r="U43" s="764"/>
      <c r="V43" s="764"/>
      <c r="W43" s="764"/>
      <c r="X43" s="764"/>
      <c r="Y43" s="764"/>
      <c r="Z43" s="764"/>
      <c r="AA43" s="764"/>
      <c r="AB43" s="764"/>
      <c r="AC43" s="764"/>
      <c r="AD43" s="764"/>
      <c r="AE43" s="764"/>
      <c r="AF43" s="764"/>
      <c r="AG43" s="764"/>
      <c r="AH43" s="764"/>
      <c r="AI43" s="764"/>
      <c r="AJ43" s="765"/>
      <c r="AK43" s="85"/>
      <c r="AL43" s="8"/>
    </row>
    <row r="44" spans="2:39" s="9" customFormat="1" ht="29.25" customHeight="1">
      <c r="B44" s="109"/>
      <c r="C44" s="615">
        <v>7</v>
      </c>
      <c r="D44" s="762"/>
      <c r="E44" s="616"/>
      <c r="F44" s="763"/>
      <c r="G44" s="764"/>
      <c r="H44" s="764"/>
      <c r="I44" s="764"/>
      <c r="J44" s="764"/>
      <c r="K44" s="764"/>
      <c r="L44" s="764"/>
      <c r="M44" s="764"/>
      <c r="N44" s="764"/>
      <c r="O44" s="764"/>
      <c r="P44" s="764"/>
      <c r="Q44" s="764"/>
      <c r="R44" s="765"/>
      <c r="S44" s="763"/>
      <c r="T44" s="764"/>
      <c r="U44" s="764"/>
      <c r="V44" s="764"/>
      <c r="W44" s="764"/>
      <c r="X44" s="764"/>
      <c r="Y44" s="764"/>
      <c r="Z44" s="764"/>
      <c r="AA44" s="764"/>
      <c r="AB44" s="764"/>
      <c r="AC44" s="764"/>
      <c r="AD44" s="764"/>
      <c r="AE44" s="764"/>
      <c r="AF44" s="764"/>
      <c r="AG44" s="764"/>
      <c r="AH44" s="764"/>
      <c r="AI44" s="764"/>
      <c r="AJ44" s="765"/>
      <c r="AK44" s="85"/>
      <c r="AL44" s="8"/>
    </row>
    <row r="45" spans="2:39" s="9" customFormat="1" ht="29.25" customHeight="1">
      <c r="B45" s="109"/>
      <c r="C45" s="615">
        <v>8</v>
      </c>
      <c r="D45" s="762"/>
      <c r="E45" s="616"/>
      <c r="F45" s="763"/>
      <c r="G45" s="764"/>
      <c r="H45" s="764"/>
      <c r="I45" s="764"/>
      <c r="J45" s="764"/>
      <c r="K45" s="764"/>
      <c r="L45" s="764"/>
      <c r="M45" s="764"/>
      <c r="N45" s="764"/>
      <c r="O45" s="764"/>
      <c r="P45" s="764"/>
      <c r="Q45" s="764"/>
      <c r="R45" s="765"/>
      <c r="S45" s="763"/>
      <c r="T45" s="764"/>
      <c r="U45" s="764"/>
      <c r="V45" s="764"/>
      <c r="W45" s="764"/>
      <c r="X45" s="764"/>
      <c r="Y45" s="764"/>
      <c r="Z45" s="764"/>
      <c r="AA45" s="764"/>
      <c r="AB45" s="764"/>
      <c r="AC45" s="764"/>
      <c r="AD45" s="764"/>
      <c r="AE45" s="764"/>
      <c r="AF45" s="764"/>
      <c r="AG45" s="764"/>
      <c r="AH45" s="764"/>
      <c r="AI45" s="764"/>
      <c r="AJ45" s="765"/>
      <c r="AK45" s="85"/>
      <c r="AL45" s="8"/>
    </row>
    <row r="46" spans="2:39" s="9" customFormat="1" ht="29.25" customHeight="1">
      <c r="B46" s="109"/>
      <c r="C46" s="615">
        <v>9</v>
      </c>
      <c r="D46" s="762"/>
      <c r="E46" s="616"/>
      <c r="F46" s="763"/>
      <c r="G46" s="764"/>
      <c r="H46" s="764"/>
      <c r="I46" s="764"/>
      <c r="J46" s="764"/>
      <c r="K46" s="764"/>
      <c r="L46" s="764"/>
      <c r="M46" s="764"/>
      <c r="N46" s="764"/>
      <c r="O46" s="764"/>
      <c r="P46" s="764"/>
      <c r="Q46" s="764"/>
      <c r="R46" s="765"/>
      <c r="S46" s="763"/>
      <c r="T46" s="764"/>
      <c r="U46" s="764"/>
      <c r="V46" s="764"/>
      <c r="W46" s="764"/>
      <c r="X46" s="764"/>
      <c r="Y46" s="764"/>
      <c r="Z46" s="764"/>
      <c r="AA46" s="764"/>
      <c r="AB46" s="764"/>
      <c r="AC46" s="764"/>
      <c r="AD46" s="764"/>
      <c r="AE46" s="764"/>
      <c r="AF46" s="764"/>
      <c r="AG46" s="764"/>
      <c r="AH46" s="764"/>
      <c r="AI46" s="764"/>
      <c r="AJ46" s="765"/>
      <c r="AK46" s="85"/>
      <c r="AL46" s="8"/>
    </row>
    <row r="47" spans="2:39" s="9" customFormat="1" ht="29.25" customHeight="1">
      <c r="B47" s="109"/>
      <c r="C47" s="615">
        <v>10</v>
      </c>
      <c r="D47" s="762"/>
      <c r="E47" s="616"/>
      <c r="F47" s="763"/>
      <c r="G47" s="764"/>
      <c r="H47" s="764"/>
      <c r="I47" s="764"/>
      <c r="J47" s="764"/>
      <c r="K47" s="764"/>
      <c r="L47" s="764"/>
      <c r="M47" s="764"/>
      <c r="N47" s="764"/>
      <c r="O47" s="764"/>
      <c r="P47" s="764"/>
      <c r="Q47" s="764"/>
      <c r="R47" s="765"/>
      <c r="S47" s="763"/>
      <c r="T47" s="764"/>
      <c r="U47" s="764"/>
      <c r="V47" s="764"/>
      <c r="W47" s="764"/>
      <c r="X47" s="764"/>
      <c r="Y47" s="764"/>
      <c r="Z47" s="764"/>
      <c r="AA47" s="764"/>
      <c r="AB47" s="764"/>
      <c r="AC47" s="764"/>
      <c r="AD47" s="764"/>
      <c r="AE47" s="764"/>
      <c r="AF47" s="764"/>
      <c r="AG47" s="764"/>
      <c r="AH47" s="764"/>
      <c r="AI47" s="764"/>
      <c r="AJ47" s="765"/>
      <c r="AK47" s="85"/>
      <c r="AL47" s="8"/>
    </row>
    <row r="48" spans="2:39" s="9" customFormat="1" ht="29.25" customHeight="1">
      <c r="B48" s="109"/>
      <c r="C48" s="615">
        <v>11</v>
      </c>
      <c r="D48" s="762"/>
      <c r="E48" s="616"/>
      <c r="F48" s="763"/>
      <c r="G48" s="764"/>
      <c r="H48" s="764"/>
      <c r="I48" s="764"/>
      <c r="J48" s="764"/>
      <c r="K48" s="764"/>
      <c r="L48" s="764"/>
      <c r="M48" s="764"/>
      <c r="N48" s="764"/>
      <c r="O48" s="764"/>
      <c r="P48" s="764"/>
      <c r="Q48" s="764"/>
      <c r="R48" s="765"/>
      <c r="S48" s="763"/>
      <c r="T48" s="764"/>
      <c r="U48" s="764"/>
      <c r="V48" s="764"/>
      <c r="W48" s="764"/>
      <c r="X48" s="764"/>
      <c r="Y48" s="764"/>
      <c r="Z48" s="764"/>
      <c r="AA48" s="764"/>
      <c r="AB48" s="764"/>
      <c r="AC48" s="764"/>
      <c r="AD48" s="764"/>
      <c r="AE48" s="764"/>
      <c r="AF48" s="764"/>
      <c r="AG48" s="764"/>
      <c r="AH48" s="764"/>
      <c r="AI48" s="764"/>
      <c r="AJ48" s="765"/>
      <c r="AK48" s="85"/>
      <c r="AL48" s="8"/>
    </row>
    <row r="49" spans="2:38" s="9" customFormat="1" ht="29.25" customHeight="1">
      <c r="B49" s="109"/>
      <c r="C49" s="615">
        <v>12</v>
      </c>
      <c r="D49" s="762"/>
      <c r="E49" s="616"/>
      <c r="F49" s="763"/>
      <c r="G49" s="764"/>
      <c r="H49" s="764"/>
      <c r="I49" s="764"/>
      <c r="J49" s="764"/>
      <c r="K49" s="764"/>
      <c r="L49" s="764"/>
      <c r="M49" s="764"/>
      <c r="N49" s="764"/>
      <c r="O49" s="764"/>
      <c r="P49" s="764"/>
      <c r="Q49" s="764"/>
      <c r="R49" s="765"/>
      <c r="S49" s="763"/>
      <c r="T49" s="764"/>
      <c r="U49" s="764"/>
      <c r="V49" s="764"/>
      <c r="W49" s="764"/>
      <c r="X49" s="764"/>
      <c r="Y49" s="764"/>
      <c r="Z49" s="764"/>
      <c r="AA49" s="764"/>
      <c r="AB49" s="764"/>
      <c r="AC49" s="764"/>
      <c r="AD49" s="764"/>
      <c r="AE49" s="764"/>
      <c r="AF49" s="764"/>
      <c r="AG49" s="764"/>
      <c r="AH49" s="764"/>
      <c r="AI49" s="764"/>
      <c r="AJ49" s="765"/>
      <c r="AK49" s="85"/>
      <c r="AL49" s="8"/>
    </row>
    <row r="50" spans="2:38" s="9" customFormat="1" ht="29.25" customHeight="1">
      <c r="B50" s="109"/>
      <c r="C50" s="615">
        <v>13</v>
      </c>
      <c r="D50" s="762"/>
      <c r="E50" s="616"/>
      <c r="F50" s="763"/>
      <c r="G50" s="764"/>
      <c r="H50" s="764"/>
      <c r="I50" s="764"/>
      <c r="J50" s="764"/>
      <c r="K50" s="764"/>
      <c r="L50" s="764"/>
      <c r="M50" s="764"/>
      <c r="N50" s="764"/>
      <c r="O50" s="764"/>
      <c r="P50" s="764"/>
      <c r="Q50" s="764"/>
      <c r="R50" s="765"/>
      <c r="S50" s="763"/>
      <c r="T50" s="764"/>
      <c r="U50" s="764"/>
      <c r="V50" s="764"/>
      <c r="W50" s="764"/>
      <c r="X50" s="764"/>
      <c r="Y50" s="764"/>
      <c r="Z50" s="764"/>
      <c r="AA50" s="764"/>
      <c r="AB50" s="764"/>
      <c r="AC50" s="764"/>
      <c r="AD50" s="764"/>
      <c r="AE50" s="764"/>
      <c r="AF50" s="764"/>
      <c r="AG50" s="764"/>
      <c r="AH50" s="764"/>
      <c r="AI50" s="764"/>
      <c r="AJ50" s="765"/>
      <c r="AK50" s="85"/>
      <c r="AL50" s="8"/>
    </row>
    <row r="51" spans="2:38" s="9" customFormat="1" ht="29.25" customHeight="1">
      <c r="B51" s="109"/>
      <c r="C51" s="615">
        <v>14</v>
      </c>
      <c r="D51" s="762"/>
      <c r="E51" s="616"/>
      <c r="F51" s="763"/>
      <c r="G51" s="764"/>
      <c r="H51" s="764"/>
      <c r="I51" s="764"/>
      <c r="J51" s="764"/>
      <c r="K51" s="764"/>
      <c r="L51" s="764"/>
      <c r="M51" s="764"/>
      <c r="N51" s="764"/>
      <c r="O51" s="764"/>
      <c r="P51" s="764"/>
      <c r="Q51" s="764"/>
      <c r="R51" s="765"/>
      <c r="S51" s="763"/>
      <c r="T51" s="764"/>
      <c r="U51" s="764"/>
      <c r="V51" s="764"/>
      <c r="W51" s="764"/>
      <c r="X51" s="764"/>
      <c r="Y51" s="764"/>
      <c r="Z51" s="764"/>
      <c r="AA51" s="764"/>
      <c r="AB51" s="764"/>
      <c r="AC51" s="764"/>
      <c r="AD51" s="764"/>
      <c r="AE51" s="764"/>
      <c r="AF51" s="764"/>
      <c r="AG51" s="764"/>
      <c r="AH51" s="764"/>
      <c r="AI51" s="764"/>
      <c r="AJ51" s="765"/>
      <c r="AK51" s="85"/>
      <c r="AL51" s="8"/>
    </row>
    <row r="52" spans="2:38" s="9" customFormat="1" ht="29.25" customHeight="1">
      <c r="B52" s="109"/>
      <c r="C52" s="615">
        <v>15</v>
      </c>
      <c r="D52" s="762"/>
      <c r="E52" s="616"/>
      <c r="F52" s="763"/>
      <c r="G52" s="764"/>
      <c r="H52" s="764"/>
      <c r="I52" s="764"/>
      <c r="J52" s="764"/>
      <c r="K52" s="764"/>
      <c r="L52" s="764"/>
      <c r="M52" s="764"/>
      <c r="N52" s="764"/>
      <c r="O52" s="764"/>
      <c r="P52" s="764"/>
      <c r="Q52" s="764"/>
      <c r="R52" s="765"/>
      <c r="S52" s="763"/>
      <c r="T52" s="764"/>
      <c r="U52" s="764"/>
      <c r="V52" s="764"/>
      <c r="W52" s="764"/>
      <c r="X52" s="764"/>
      <c r="Y52" s="764"/>
      <c r="Z52" s="764"/>
      <c r="AA52" s="764"/>
      <c r="AB52" s="764"/>
      <c r="AC52" s="764"/>
      <c r="AD52" s="764"/>
      <c r="AE52" s="764"/>
      <c r="AF52" s="764"/>
      <c r="AG52" s="764"/>
      <c r="AH52" s="764"/>
      <c r="AI52" s="764"/>
      <c r="AJ52" s="765"/>
      <c r="AK52" s="85"/>
      <c r="AL52" s="8"/>
    </row>
    <row r="53" spans="2:38" s="9" customFormat="1" ht="29.25" customHeight="1">
      <c r="B53" s="109"/>
      <c r="C53" s="615">
        <v>16</v>
      </c>
      <c r="D53" s="762"/>
      <c r="E53" s="616"/>
      <c r="F53" s="763"/>
      <c r="G53" s="764"/>
      <c r="H53" s="764"/>
      <c r="I53" s="764"/>
      <c r="J53" s="764"/>
      <c r="K53" s="764"/>
      <c r="L53" s="764"/>
      <c r="M53" s="764"/>
      <c r="N53" s="764"/>
      <c r="O53" s="764"/>
      <c r="P53" s="764"/>
      <c r="Q53" s="764"/>
      <c r="R53" s="765"/>
      <c r="S53" s="763"/>
      <c r="T53" s="764"/>
      <c r="U53" s="764"/>
      <c r="V53" s="764"/>
      <c r="W53" s="764"/>
      <c r="X53" s="764"/>
      <c r="Y53" s="764"/>
      <c r="Z53" s="764"/>
      <c r="AA53" s="764"/>
      <c r="AB53" s="764"/>
      <c r="AC53" s="764"/>
      <c r="AD53" s="764"/>
      <c r="AE53" s="764"/>
      <c r="AF53" s="764"/>
      <c r="AG53" s="764"/>
      <c r="AH53" s="764"/>
      <c r="AI53" s="764"/>
      <c r="AJ53" s="765"/>
      <c r="AK53" s="85"/>
      <c r="AL53" s="8"/>
    </row>
    <row r="54" spans="2:38" s="9" customFormat="1" ht="29.25" customHeight="1">
      <c r="B54" s="109"/>
      <c r="C54" s="615">
        <v>17</v>
      </c>
      <c r="D54" s="762"/>
      <c r="E54" s="616"/>
      <c r="F54" s="763"/>
      <c r="G54" s="764"/>
      <c r="H54" s="764"/>
      <c r="I54" s="764"/>
      <c r="J54" s="764"/>
      <c r="K54" s="764"/>
      <c r="L54" s="764"/>
      <c r="M54" s="764"/>
      <c r="N54" s="764"/>
      <c r="O54" s="764"/>
      <c r="P54" s="764"/>
      <c r="Q54" s="764"/>
      <c r="R54" s="765"/>
      <c r="S54" s="763"/>
      <c r="T54" s="764"/>
      <c r="U54" s="764"/>
      <c r="V54" s="764"/>
      <c r="W54" s="764"/>
      <c r="X54" s="764"/>
      <c r="Y54" s="764"/>
      <c r="Z54" s="764"/>
      <c r="AA54" s="764"/>
      <c r="AB54" s="764"/>
      <c r="AC54" s="764"/>
      <c r="AD54" s="764"/>
      <c r="AE54" s="764"/>
      <c r="AF54" s="764"/>
      <c r="AG54" s="764"/>
      <c r="AH54" s="764"/>
      <c r="AI54" s="764"/>
      <c r="AJ54" s="765"/>
      <c r="AK54" s="85"/>
      <c r="AL54" s="8"/>
    </row>
    <row r="55" spans="2:38" s="9" customFormat="1" ht="29.25" customHeight="1">
      <c r="B55" s="109"/>
      <c r="C55" s="615">
        <v>18</v>
      </c>
      <c r="D55" s="762"/>
      <c r="E55" s="616"/>
      <c r="F55" s="763"/>
      <c r="G55" s="764"/>
      <c r="H55" s="764"/>
      <c r="I55" s="764"/>
      <c r="J55" s="764"/>
      <c r="K55" s="764"/>
      <c r="L55" s="764"/>
      <c r="M55" s="764"/>
      <c r="N55" s="764"/>
      <c r="O55" s="764"/>
      <c r="P55" s="764"/>
      <c r="Q55" s="764"/>
      <c r="R55" s="765"/>
      <c r="S55" s="763"/>
      <c r="T55" s="764"/>
      <c r="U55" s="764"/>
      <c r="V55" s="764"/>
      <c r="W55" s="764"/>
      <c r="X55" s="764"/>
      <c r="Y55" s="764"/>
      <c r="Z55" s="764"/>
      <c r="AA55" s="764"/>
      <c r="AB55" s="764"/>
      <c r="AC55" s="764"/>
      <c r="AD55" s="764"/>
      <c r="AE55" s="764"/>
      <c r="AF55" s="764"/>
      <c r="AG55" s="764"/>
      <c r="AH55" s="764"/>
      <c r="AI55" s="764"/>
      <c r="AJ55" s="765"/>
      <c r="AK55" s="85"/>
      <c r="AL55" s="8"/>
    </row>
    <row r="56" spans="2:38" s="9" customFormat="1" ht="29.25" customHeight="1">
      <c r="B56" s="109"/>
      <c r="C56" s="615">
        <v>19</v>
      </c>
      <c r="D56" s="762"/>
      <c r="E56" s="616"/>
      <c r="F56" s="763"/>
      <c r="G56" s="764"/>
      <c r="H56" s="764"/>
      <c r="I56" s="764"/>
      <c r="J56" s="764"/>
      <c r="K56" s="764"/>
      <c r="L56" s="764"/>
      <c r="M56" s="764"/>
      <c r="N56" s="764"/>
      <c r="O56" s="764"/>
      <c r="P56" s="764"/>
      <c r="Q56" s="764"/>
      <c r="R56" s="765"/>
      <c r="S56" s="763"/>
      <c r="T56" s="764"/>
      <c r="U56" s="764"/>
      <c r="V56" s="764"/>
      <c r="W56" s="764"/>
      <c r="X56" s="764"/>
      <c r="Y56" s="764"/>
      <c r="Z56" s="764"/>
      <c r="AA56" s="764"/>
      <c r="AB56" s="764"/>
      <c r="AC56" s="764"/>
      <c r="AD56" s="764"/>
      <c r="AE56" s="764"/>
      <c r="AF56" s="764"/>
      <c r="AG56" s="764"/>
      <c r="AH56" s="764"/>
      <c r="AI56" s="764"/>
      <c r="AJ56" s="765"/>
      <c r="AK56" s="85"/>
      <c r="AL56" s="8"/>
    </row>
    <row r="57" spans="2:38" s="9" customFormat="1" ht="29.25" customHeight="1">
      <c r="B57" s="109"/>
      <c r="C57" s="615">
        <v>20</v>
      </c>
      <c r="D57" s="762"/>
      <c r="E57" s="616"/>
      <c r="F57" s="763"/>
      <c r="G57" s="764"/>
      <c r="H57" s="764"/>
      <c r="I57" s="764"/>
      <c r="J57" s="764"/>
      <c r="K57" s="764"/>
      <c r="L57" s="764"/>
      <c r="M57" s="764"/>
      <c r="N57" s="764"/>
      <c r="O57" s="764"/>
      <c r="P57" s="764"/>
      <c r="Q57" s="764"/>
      <c r="R57" s="765"/>
      <c r="S57" s="763"/>
      <c r="T57" s="764"/>
      <c r="U57" s="764"/>
      <c r="V57" s="764"/>
      <c r="W57" s="764"/>
      <c r="X57" s="764"/>
      <c r="Y57" s="764"/>
      <c r="Z57" s="764"/>
      <c r="AA57" s="764"/>
      <c r="AB57" s="764"/>
      <c r="AC57" s="764"/>
      <c r="AD57" s="764"/>
      <c r="AE57" s="764"/>
      <c r="AF57" s="764"/>
      <c r="AG57" s="764"/>
      <c r="AH57" s="764"/>
      <c r="AI57" s="764"/>
      <c r="AJ57" s="765"/>
      <c r="AK57" s="85"/>
      <c r="AL57" s="8"/>
    </row>
    <row r="58" spans="2:38" s="9" customFormat="1" ht="29.25" customHeight="1">
      <c r="B58" s="109"/>
      <c r="C58" s="615">
        <v>21</v>
      </c>
      <c r="D58" s="762"/>
      <c r="E58" s="616"/>
      <c r="F58" s="763"/>
      <c r="G58" s="764"/>
      <c r="H58" s="764"/>
      <c r="I58" s="764"/>
      <c r="J58" s="764"/>
      <c r="K58" s="764"/>
      <c r="L58" s="764"/>
      <c r="M58" s="764"/>
      <c r="N58" s="764"/>
      <c r="O58" s="764"/>
      <c r="P58" s="764"/>
      <c r="Q58" s="764"/>
      <c r="R58" s="765"/>
      <c r="S58" s="763"/>
      <c r="T58" s="764"/>
      <c r="U58" s="764"/>
      <c r="V58" s="764"/>
      <c r="W58" s="764"/>
      <c r="X58" s="764"/>
      <c r="Y58" s="764"/>
      <c r="Z58" s="764"/>
      <c r="AA58" s="764"/>
      <c r="AB58" s="764"/>
      <c r="AC58" s="764"/>
      <c r="AD58" s="764"/>
      <c r="AE58" s="764"/>
      <c r="AF58" s="764"/>
      <c r="AG58" s="764"/>
      <c r="AH58" s="764"/>
      <c r="AI58" s="764"/>
      <c r="AJ58" s="765"/>
      <c r="AK58" s="85"/>
      <c r="AL58" s="8"/>
    </row>
    <row r="59" spans="2:38" s="9" customFormat="1" ht="29.25" customHeight="1">
      <c r="B59" s="109"/>
      <c r="C59" s="615">
        <v>22</v>
      </c>
      <c r="D59" s="762"/>
      <c r="E59" s="616"/>
      <c r="F59" s="763"/>
      <c r="G59" s="764"/>
      <c r="H59" s="764"/>
      <c r="I59" s="764"/>
      <c r="J59" s="764"/>
      <c r="K59" s="764"/>
      <c r="L59" s="764"/>
      <c r="M59" s="764"/>
      <c r="N59" s="764"/>
      <c r="O59" s="764"/>
      <c r="P59" s="764"/>
      <c r="Q59" s="764"/>
      <c r="R59" s="765"/>
      <c r="S59" s="763"/>
      <c r="T59" s="764"/>
      <c r="U59" s="764"/>
      <c r="V59" s="764"/>
      <c r="W59" s="764"/>
      <c r="X59" s="764"/>
      <c r="Y59" s="764"/>
      <c r="Z59" s="764"/>
      <c r="AA59" s="764"/>
      <c r="AB59" s="764"/>
      <c r="AC59" s="764"/>
      <c r="AD59" s="764"/>
      <c r="AE59" s="764"/>
      <c r="AF59" s="764"/>
      <c r="AG59" s="764"/>
      <c r="AH59" s="764"/>
      <c r="AI59" s="764"/>
      <c r="AJ59" s="765"/>
      <c r="AK59" s="85"/>
      <c r="AL59" s="8"/>
    </row>
    <row r="60" spans="2:38" s="9" customFormat="1" ht="29.25" customHeight="1">
      <c r="B60" s="109"/>
      <c r="C60" s="615">
        <v>23</v>
      </c>
      <c r="D60" s="762"/>
      <c r="E60" s="616"/>
      <c r="F60" s="763"/>
      <c r="G60" s="764"/>
      <c r="H60" s="764"/>
      <c r="I60" s="764"/>
      <c r="J60" s="764"/>
      <c r="K60" s="764"/>
      <c r="L60" s="764"/>
      <c r="M60" s="764"/>
      <c r="N60" s="764"/>
      <c r="O60" s="764"/>
      <c r="P60" s="764"/>
      <c r="Q60" s="764"/>
      <c r="R60" s="765"/>
      <c r="S60" s="763"/>
      <c r="T60" s="764"/>
      <c r="U60" s="764"/>
      <c r="V60" s="764"/>
      <c r="W60" s="764"/>
      <c r="X60" s="764"/>
      <c r="Y60" s="764"/>
      <c r="Z60" s="764"/>
      <c r="AA60" s="764"/>
      <c r="AB60" s="764"/>
      <c r="AC60" s="764"/>
      <c r="AD60" s="764"/>
      <c r="AE60" s="764"/>
      <c r="AF60" s="764"/>
      <c r="AG60" s="764"/>
      <c r="AH60" s="764"/>
      <c r="AI60" s="764"/>
      <c r="AJ60" s="765"/>
      <c r="AK60" s="85"/>
      <c r="AL60" s="8"/>
    </row>
    <row r="61" spans="2:38" s="9" customFormat="1" ht="29.25" customHeight="1">
      <c r="B61" s="109"/>
      <c r="C61" s="615">
        <v>24</v>
      </c>
      <c r="D61" s="762"/>
      <c r="E61" s="616"/>
      <c r="F61" s="763"/>
      <c r="G61" s="764"/>
      <c r="H61" s="764"/>
      <c r="I61" s="764"/>
      <c r="J61" s="764"/>
      <c r="K61" s="764"/>
      <c r="L61" s="764"/>
      <c r="M61" s="764"/>
      <c r="N61" s="764"/>
      <c r="O61" s="764"/>
      <c r="P61" s="764"/>
      <c r="Q61" s="764"/>
      <c r="R61" s="765"/>
      <c r="S61" s="763"/>
      <c r="T61" s="764"/>
      <c r="U61" s="764"/>
      <c r="V61" s="764"/>
      <c r="W61" s="764"/>
      <c r="X61" s="764"/>
      <c r="Y61" s="764"/>
      <c r="Z61" s="764"/>
      <c r="AA61" s="764"/>
      <c r="AB61" s="764"/>
      <c r="AC61" s="764"/>
      <c r="AD61" s="764"/>
      <c r="AE61" s="764"/>
      <c r="AF61" s="764"/>
      <c r="AG61" s="764"/>
      <c r="AH61" s="764"/>
      <c r="AI61" s="764"/>
      <c r="AJ61" s="765"/>
      <c r="AK61" s="85"/>
      <c r="AL61" s="8"/>
    </row>
    <row r="62" spans="2:38" s="9" customFormat="1" ht="29.25" customHeight="1">
      <c r="B62" s="109"/>
      <c r="C62" s="615">
        <v>25</v>
      </c>
      <c r="D62" s="762"/>
      <c r="E62" s="616"/>
      <c r="F62" s="763"/>
      <c r="G62" s="764"/>
      <c r="H62" s="764"/>
      <c r="I62" s="764"/>
      <c r="J62" s="764"/>
      <c r="K62" s="764"/>
      <c r="L62" s="764"/>
      <c r="M62" s="764"/>
      <c r="N62" s="764"/>
      <c r="O62" s="764"/>
      <c r="P62" s="764"/>
      <c r="Q62" s="764"/>
      <c r="R62" s="765"/>
      <c r="S62" s="763"/>
      <c r="T62" s="764"/>
      <c r="U62" s="764"/>
      <c r="V62" s="764"/>
      <c r="W62" s="764"/>
      <c r="X62" s="764"/>
      <c r="Y62" s="764"/>
      <c r="Z62" s="764"/>
      <c r="AA62" s="764"/>
      <c r="AB62" s="764"/>
      <c r="AC62" s="764"/>
      <c r="AD62" s="764"/>
      <c r="AE62" s="764"/>
      <c r="AF62" s="764"/>
      <c r="AG62" s="764"/>
      <c r="AH62" s="764"/>
      <c r="AI62" s="764"/>
      <c r="AJ62" s="765"/>
      <c r="AK62" s="85"/>
      <c r="AL62" s="8"/>
    </row>
    <row r="63" spans="2:38" s="9" customFormat="1" ht="32.25" customHeight="1">
      <c r="B63" s="110"/>
      <c r="C63" s="847" t="s">
        <v>653</v>
      </c>
      <c r="D63" s="848"/>
      <c r="E63" s="848"/>
      <c r="F63" s="848"/>
      <c r="G63" s="848"/>
      <c r="H63" s="848"/>
      <c r="I63" s="848"/>
      <c r="J63" s="848"/>
      <c r="K63" s="848"/>
      <c r="L63" s="8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235"/>
      <c r="AL63" s="8"/>
    </row>
    <row r="64" spans="2:38" s="9" customFormat="1" ht="21.75" customHeight="1">
      <c r="B64" s="34"/>
      <c r="C64" s="232"/>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182"/>
      <c r="AE64" s="234"/>
      <c r="AF64" s="234"/>
      <c r="AG64" s="234"/>
      <c r="AH64" s="234"/>
      <c r="AI64" s="234"/>
      <c r="AJ64" s="34"/>
      <c r="AK64" s="58" t="s">
        <v>38</v>
      </c>
      <c r="AL64" s="8"/>
    </row>
    <row r="65" spans="2:38">
      <c r="B65" s="141"/>
      <c r="C65" s="141"/>
      <c r="D65" s="141"/>
      <c r="E65" s="141"/>
      <c r="F65" s="141"/>
      <c r="G65" s="141"/>
      <c r="H65" s="141"/>
      <c r="I65" s="141"/>
      <c r="J65" s="141"/>
      <c r="K65" s="141"/>
      <c r="L65" s="141"/>
      <c r="M65" s="34"/>
      <c r="N65" s="34"/>
      <c r="O65" s="141"/>
      <c r="P65" s="34"/>
      <c r="Q65" s="34"/>
      <c r="R65" s="34"/>
      <c r="S65" s="34"/>
      <c r="T65" s="34"/>
      <c r="U65" s="34"/>
      <c r="V65" s="34"/>
      <c r="W65" s="34"/>
      <c r="X65" s="34"/>
      <c r="Y65" s="758" t="s">
        <v>78</v>
      </c>
      <c r="Z65" s="758"/>
      <c r="AA65" s="758"/>
      <c r="AB65" s="758"/>
      <c r="AC65" s="614" t="str">
        <f>IF($AC$4="","",$AC$4)</f>
        <v/>
      </c>
      <c r="AD65" s="614"/>
      <c r="AE65" s="614"/>
      <c r="AF65" s="614"/>
      <c r="AG65" s="614"/>
      <c r="AH65" s="614"/>
      <c r="AI65" s="614"/>
      <c r="AJ65" s="614"/>
      <c r="AK65" s="34"/>
    </row>
    <row r="66" spans="2:38" ht="21" customHeight="1">
      <c r="B66" s="142"/>
      <c r="C66" s="142" t="s">
        <v>121</v>
      </c>
      <c r="D66" s="142"/>
      <c r="E66" s="142"/>
      <c r="F66" s="142"/>
      <c r="G66" s="142"/>
      <c r="H66" s="142"/>
      <c r="I66" s="142"/>
      <c r="J66" s="142"/>
      <c r="K66" s="142"/>
      <c r="L66" s="142"/>
      <c r="M66" s="142"/>
      <c r="N66" s="142"/>
      <c r="O66" s="142"/>
      <c r="P66" s="142"/>
      <c r="Q66" s="142"/>
      <c r="R66" s="142"/>
      <c r="S66" s="142"/>
      <c r="T66" s="142"/>
      <c r="U66" s="142"/>
      <c r="V66" s="142"/>
      <c r="W66" s="111"/>
      <c r="X66" s="111"/>
      <c r="Y66" s="111"/>
      <c r="Z66" s="111"/>
      <c r="AA66" s="111"/>
      <c r="AB66" s="111"/>
      <c r="AC66" s="111"/>
      <c r="AD66" s="111"/>
      <c r="AE66" s="143" t="str">
        <f>IF($E$10="A","Ａ事業所（２）",IF($E$10="Bテナント等","Bテナント等事業所（２）",""))</f>
        <v/>
      </c>
      <c r="AF66" s="34"/>
      <c r="AG66" s="111"/>
      <c r="AH66" s="111"/>
      <c r="AI66" s="111"/>
      <c r="AJ66" s="111"/>
      <c r="AK66" s="111"/>
    </row>
    <row r="67" spans="2:38" ht="8.25" customHeight="1">
      <c r="B67" s="144"/>
      <c r="C67" s="145"/>
      <c r="D67" s="145"/>
      <c r="E67" s="145"/>
      <c r="F67" s="145"/>
      <c r="G67" s="145"/>
      <c r="H67" s="145"/>
      <c r="I67" s="145"/>
      <c r="J67" s="145"/>
      <c r="K67" s="145"/>
      <c r="L67" s="145"/>
      <c r="M67" s="145"/>
      <c r="N67" s="145"/>
      <c r="O67" s="145"/>
      <c r="P67" s="145"/>
      <c r="Q67" s="145"/>
      <c r="R67" s="145"/>
      <c r="S67" s="145"/>
      <c r="T67" s="145"/>
      <c r="U67" s="145"/>
      <c r="V67" s="145"/>
      <c r="W67" s="97"/>
      <c r="X67" s="97"/>
      <c r="Y67" s="97"/>
      <c r="Z67" s="97"/>
      <c r="AA67" s="97"/>
      <c r="AB67" s="97"/>
      <c r="AC67" s="97"/>
      <c r="AD67" s="97"/>
      <c r="AE67" s="97"/>
      <c r="AF67" s="145"/>
      <c r="AG67" s="97"/>
      <c r="AH67" s="97"/>
      <c r="AI67" s="97"/>
      <c r="AJ67" s="97"/>
      <c r="AK67" s="98"/>
    </row>
    <row r="68" spans="2:38" ht="22.5" customHeight="1">
      <c r="B68" s="146"/>
      <c r="C68" s="141" t="s">
        <v>141</v>
      </c>
      <c r="D68" s="141"/>
      <c r="E68" s="141"/>
      <c r="F68" s="141"/>
      <c r="G68" s="141"/>
      <c r="H68" s="141"/>
      <c r="I68" s="141"/>
      <c r="J68" s="141"/>
      <c r="K68" s="141"/>
      <c r="L68" s="141"/>
      <c r="M68" s="141"/>
      <c r="N68" s="141"/>
      <c r="O68" s="141"/>
      <c r="P68" s="34"/>
      <c r="Q68" s="34"/>
      <c r="R68" s="34"/>
      <c r="S68" s="34"/>
      <c r="T68" s="34"/>
      <c r="U68" s="34"/>
      <c r="V68" s="34"/>
      <c r="W68" s="34"/>
      <c r="X68" s="34"/>
      <c r="Y68" s="34"/>
      <c r="Z68" s="34"/>
      <c r="AA68" s="34"/>
      <c r="AB68" s="34"/>
      <c r="AC68" s="34"/>
      <c r="AD68" s="34"/>
      <c r="AE68" s="34"/>
      <c r="AF68" s="34"/>
      <c r="AG68" s="34"/>
      <c r="AH68" s="34"/>
      <c r="AI68" s="34"/>
      <c r="AJ68" s="34"/>
      <c r="AK68" s="85"/>
    </row>
    <row r="69" spans="2:38" ht="6.75" customHeight="1">
      <c r="B69" s="146"/>
      <c r="C69" s="141"/>
      <c r="D69" s="141"/>
      <c r="E69" s="141"/>
      <c r="F69" s="141"/>
      <c r="G69" s="141"/>
      <c r="H69" s="141"/>
      <c r="I69" s="141"/>
      <c r="J69" s="141"/>
      <c r="K69" s="141"/>
      <c r="L69" s="141"/>
      <c r="M69" s="141"/>
      <c r="N69" s="141"/>
      <c r="O69" s="141"/>
      <c r="P69" s="34"/>
      <c r="Q69" s="34"/>
      <c r="R69" s="34"/>
      <c r="S69" s="34"/>
      <c r="T69" s="34"/>
      <c r="U69" s="34"/>
      <c r="V69" s="34"/>
      <c r="W69" s="34"/>
      <c r="X69" s="34"/>
      <c r="Y69" s="34"/>
      <c r="Z69" s="34"/>
      <c r="AA69" s="34"/>
      <c r="AB69" s="34"/>
      <c r="AC69" s="34"/>
      <c r="AD69" s="34"/>
      <c r="AE69" s="34"/>
      <c r="AF69" s="34"/>
      <c r="AG69" s="34"/>
      <c r="AH69" s="34"/>
      <c r="AI69" s="34"/>
      <c r="AJ69" s="34"/>
      <c r="AK69" s="85"/>
    </row>
    <row r="70" spans="2:38" ht="13.5" customHeight="1">
      <c r="B70" s="146"/>
      <c r="C70" s="141" t="s">
        <v>658</v>
      </c>
      <c r="D70" s="141"/>
      <c r="E70" s="141"/>
      <c r="F70" s="141"/>
      <c r="G70" s="141"/>
      <c r="H70" s="141"/>
      <c r="I70" s="141"/>
      <c r="J70" s="141"/>
      <c r="K70" s="141"/>
      <c r="L70" s="141"/>
      <c r="M70" s="141"/>
      <c r="N70" s="141"/>
      <c r="O70" s="141"/>
      <c r="P70" s="34"/>
      <c r="Q70" s="34"/>
      <c r="R70" s="34"/>
      <c r="S70" s="34"/>
      <c r="T70" s="34"/>
      <c r="U70" s="34"/>
      <c r="V70" s="34"/>
      <c r="W70" s="34"/>
      <c r="X70" s="34"/>
      <c r="Y70" s="34"/>
      <c r="Z70" s="34"/>
      <c r="AA70" s="34"/>
      <c r="AB70" s="34"/>
      <c r="AC70" s="34"/>
      <c r="AD70" s="34"/>
      <c r="AE70" s="34"/>
      <c r="AF70" s="34"/>
      <c r="AG70" s="34"/>
      <c r="AH70" s="34"/>
      <c r="AI70" s="34"/>
      <c r="AJ70" s="34"/>
      <c r="AK70" s="85"/>
    </row>
    <row r="71" spans="2:38" ht="18" customHeight="1">
      <c r="B71" s="146"/>
      <c r="C71" s="34"/>
      <c r="D71" s="249"/>
      <c r="E71" s="250"/>
      <c r="F71" s="250"/>
      <c r="G71" s="250"/>
      <c r="H71" s="250"/>
      <c r="I71" s="250"/>
      <c r="J71" s="250"/>
      <c r="K71" s="250"/>
      <c r="L71" s="250"/>
      <c r="M71" s="250"/>
      <c r="N71" s="250"/>
      <c r="O71" s="250"/>
      <c r="P71" s="251"/>
      <c r="Q71" s="752" t="s">
        <v>436</v>
      </c>
      <c r="R71" s="753"/>
      <c r="S71" s="753"/>
      <c r="T71" s="753"/>
      <c r="U71" s="753"/>
      <c r="V71" s="753"/>
      <c r="W71" s="753"/>
      <c r="X71" s="753"/>
      <c r="Y71" s="753"/>
      <c r="Z71" s="753"/>
      <c r="AA71" s="753"/>
      <c r="AB71" s="753"/>
      <c r="AC71" s="753"/>
      <c r="AD71" s="753"/>
      <c r="AE71" s="753"/>
      <c r="AF71" s="753"/>
      <c r="AG71" s="753"/>
      <c r="AH71" s="753"/>
      <c r="AI71" s="753"/>
      <c r="AJ71" s="754"/>
      <c r="AK71" s="85"/>
    </row>
    <row r="72" spans="2:38" ht="30" customHeight="1">
      <c r="B72" s="146"/>
      <c r="C72" s="34"/>
      <c r="D72" s="150"/>
      <c r="E72" s="151"/>
      <c r="F72" s="151"/>
      <c r="G72" s="151"/>
      <c r="H72" s="151"/>
      <c r="I72" s="151"/>
      <c r="J72" s="151"/>
      <c r="K72" s="151"/>
      <c r="L72" s="151"/>
      <c r="M72" s="151"/>
      <c r="N72" s="151"/>
      <c r="O72" s="151"/>
      <c r="P72" s="152"/>
      <c r="Q72" s="759" t="str">
        <f>Tbl!$Q$2</f>
        <v>令和７年度
(2025年度)</v>
      </c>
      <c r="R72" s="760"/>
      <c r="S72" s="760"/>
      <c r="T72" s="761"/>
      <c r="U72" s="759" t="str">
        <f>Tbl!$Q$3</f>
        <v>令和８年度
(2026年度)</v>
      </c>
      <c r="V72" s="760"/>
      <c r="W72" s="760"/>
      <c r="X72" s="761"/>
      <c r="Y72" s="759" t="str">
        <f>Tbl!$Q$4</f>
        <v>令和９年度
(2027年度)</v>
      </c>
      <c r="Z72" s="760"/>
      <c r="AA72" s="760"/>
      <c r="AB72" s="761"/>
      <c r="AC72" s="759" t="str">
        <f>Tbl!$Q$5</f>
        <v>令和10年度
(2028年度)</v>
      </c>
      <c r="AD72" s="760"/>
      <c r="AE72" s="760"/>
      <c r="AF72" s="761"/>
      <c r="AG72" s="759" t="str">
        <f>Tbl!$Q$6</f>
        <v>令和11年度
(2029年度)</v>
      </c>
      <c r="AH72" s="760"/>
      <c r="AI72" s="760"/>
      <c r="AJ72" s="761"/>
      <c r="AK72" s="85"/>
    </row>
    <row r="73" spans="2:38" ht="20.25" customHeight="1">
      <c r="B73" s="146"/>
      <c r="C73" s="34"/>
      <c r="D73" s="755" t="s">
        <v>453</v>
      </c>
      <c r="E73" s="627"/>
      <c r="F73" s="627"/>
      <c r="G73" s="627"/>
      <c r="H73" s="627"/>
      <c r="I73" s="627"/>
      <c r="J73" s="627"/>
      <c r="K73" s="627"/>
      <c r="L73" s="627"/>
      <c r="M73" s="627"/>
      <c r="N73" s="627"/>
      <c r="O73" s="627"/>
      <c r="P73" s="627"/>
      <c r="Q73" s="756"/>
      <c r="R73" s="757"/>
      <c r="S73" s="757"/>
      <c r="T73" s="757"/>
      <c r="U73" s="756"/>
      <c r="V73" s="757"/>
      <c r="W73" s="757"/>
      <c r="X73" s="757"/>
      <c r="Y73" s="756"/>
      <c r="Z73" s="757"/>
      <c r="AA73" s="757"/>
      <c r="AB73" s="757"/>
      <c r="AC73" s="756"/>
      <c r="AD73" s="757"/>
      <c r="AE73" s="757"/>
      <c r="AF73" s="757"/>
      <c r="AG73" s="756"/>
      <c r="AH73" s="757"/>
      <c r="AI73" s="757"/>
      <c r="AJ73" s="757"/>
      <c r="AK73" s="85"/>
    </row>
    <row r="74" spans="2:38" ht="20.25" customHeight="1">
      <c r="B74" s="146"/>
      <c r="C74" s="34"/>
      <c r="D74" s="627" t="s">
        <v>452</v>
      </c>
      <c r="E74" s="627"/>
      <c r="F74" s="627"/>
      <c r="G74" s="627"/>
      <c r="H74" s="627"/>
      <c r="I74" s="627"/>
      <c r="J74" s="627"/>
      <c r="K74" s="627"/>
      <c r="L74" s="627"/>
      <c r="M74" s="627"/>
      <c r="N74" s="627"/>
      <c r="O74" s="627"/>
      <c r="P74" s="627"/>
      <c r="Q74" s="849"/>
      <c r="R74" s="850"/>
      <c r="S74" s="850"/>
      <c r="T74" s="851"/>
      <c r="U74" s="849"/>
      <c r="V74" s="850"/>
      <c r="W74" s="850"/>
      <c r="X74" s="851"/>
      <c r="Y74" s="849"/>
      <c r="Z74" s="850"/>
      <c r="AA74" s="850"/>
      <c r="AB74" s="851"/>
      <c r="AC74" s="849"/>
      <c r="AD74" s="850"/>
      <c r="AE74" s="850"/>
      <c r="AF74" s="851"/>
      <c r="AG74" s="849"/>
      <c r="AH74" s="850"/>
      <c r="AI74" s="850"/>
      <c r="AJ74" s="851"/>
      <c r="AK74" s="85"/>
      <c r="AL74" s="32" t="str">
        <f>IF($E$10="A","←事業所種別がAの場合規模判定エネルギー使用量は入力不要です","")</f>
        <v/>
      </c>
    </row>
    <row r="75" spans="2:38" ht="10.5" customHeight="1">
      <c r="B75" s="146"/>
      <c r="C75" s="141"/>
      <c r="D75" s="141"/>
      <c r="E75" s="141"/>
      <c r="F75" s="141"/>
      <c r="G75" s="141"/>
      <c r="H75" s="141"/>
      <c r="I75" s="141"/>
      <c r="J75" s="141"/>
      <c r="K75" s="141"/>
      <c r="L75" s="141"/>
      <c r="M75" s="141"/>
      <c r="N75" s="141"/>
      <c r="O75" s="141"/>
      <c r="P75" s="34"/>
      <c r="Q75" s="34"/>
      <c r="R75" s="34"/>
      <c r="S75" s="34"/>
      <c r="T75" s="34"/>
      <c r="U75" s="34"/>
      <c r="V75" s="34"/>
      <c r="W75" s="34"/>
      <c r="X75" s="34"/>
      <c r="Y75" s="34"/>
      <c r="Z75" s="34"/>
      <c r="AA75" s="34"/>
      <c r="AB75" s="34"/>
      <c r="AC75" s="34"/>
      <c r="AD75" s="34"/>
      <c r="AE75" s="34"/>
      <c r="AF75" s="34"/>
      <c r="AG75" s="34"/>
      <c r="AH75" s="34"/>
      <c r="AI75" s="34"/>
      <c r="AJ75" s="34"/>
      <c r="AK75" s="85"/>
    </row>
    <row r="76" spans="2:38">
      <c r="B76" s="146"/>
      <c r="C76" s="141" t="s">
        <v>445</v>
      </c>
      <c r="D76" s="141"/>
      <c r="E76" s="141"/>
      <c r="F76" s="141"/>
      <c r="G76" s="141"/>
      <c r="H76" s="141"/>
      <c r="I76" s="141"/>
      <c r="J76" s="141"/>
      <c r="K76" s="141"/>
      <c r="L76" s="141"/>
      <c r="M76" s="141"/>
      <c r="N76" s="141"/>
      <c r="O76" s="153"/>
      <c r="P76" s="34"/>
      <c r="Q76" s="34"/>
      <c r="R76" s="34"/>
      <c r="S76" s="34"/>
      <c r="T76" s="34"/>
      <c r="U76" s="34"/>
      <c r="V76" s="34"/>
      <c r="W76" s="34"/>
      <c r="X76" s="34"/>
      <c r="Y76" s="34"/>
      <c r="Z76" s="34"/>
      <c r="AA76" s="34"/>
      <c r="AB76" s="34"/>
      <c r="AC76" s="845" t="s">
        <v>505</v>
      </c>
      <c r="AD76" s="845"/>
      <c r="AE76" s="845"/>
      <c r="AF76" s="845"/>
      <c r="AG76" s="845"/>
      <c r="AH76" s="845"/>
      <c r="AI76" s="845"/>
      <c r="AJ76" s="845"/>
      <c r="AK76" s="85"/>
    </row>
    <row r="77" spans="2:38" ht="7.5" customHeight="1">
      <c r="B77" s="146"/>
      <c r="C77" s="141"/>
      <c r="D77" s="141"/>
      <c r="E77" s="141"/>
      <c r="F77" s="141"/>
      <c r="G77" s="141"/>
      <c r="H77" s="141"/>
      <c r="I77" s="141"/>
      <c r="J77" s="141"/>
      <c r="K77" s="141"/>
      <c r="L77" s="141"/>
      <c r="M77" s="154"/>
      <c r="N77" s="34"/>
      <c r="O77" s="141"/>
      <c r="P77" s="111"/>
      <c r="Q77" s="34"/>
      <c r="R77" s="34"/>
      <c r="S77" s="34"/>
      <c r="T77" s="34"/>
      <c r="U77" s="34"/>
      <c r="V77" s="34"/>
      <c r="W77" s="34"/>
      <c r="X77" s="34"/>
      <c r="Y77" s="34"/>
      <c r="Z77" s="34"/>
      <c r="AA77" s="34"/>
      <c r="AB77" s="34"/>
      <c r="AC77" s="846"/>
      <c r="AD77" s="846"/>
      <c r="AE77" s="846"/>
      <c r="AF77" s="846"/>
      <c r="AG77" s="846"/>
      <c r="AH77" s="846"/>
      <c r="AI77" s="846"/>
      <c r="AJ77" s="846"/>
      <c r="AK77" s="85"/>
    </row>
    <row r="78" spans="2:38" ht="18" customHeight="1">
      <c r="B78" s="146"/>
      <c r="C78" s="141"/>
      <c r="D78" s="689"/>
      <c r="E78" s="690"/>
      <c r="F78" s="690"/>
      <c r="G78" s="690"/>
      <c r="H78" s="690"/>
      <c r="I78" s="690"/>
      <c r="J78" s="690"/>
      <c r="K78" s="690"/>
      <c r="L78" s="690"/>
      <c r="M78" s="97"/>
      <c r="N78" s="155"/>
      <c r="O78" s="155"/>
      <c r="P78" s="156"/>
      <c r="Q78" s="752" t="s">
        <v>436</v>
      </c>
      <c r="R78" s="753"/>
      <c r="S78" s="753"/>
      <c r="T78" s="753"/>
      <c r="U78" s="753"/>
      <c r="V78" s="753"/>
      <c r="W78" s="753"/>
      <c r="X78" s="753"/>
      <c r="Y78" s="753"/>
      <c r="Z78" s="753"/>
      <c r="AA78" s="753"/>
      <c r="AB78" s="753"/>
      <c r="AC78" s="753"/>
      <c r="AD78" s="753"/>
      <c r="AE78" s="753"/>
      <c r="AF78" s="753"/>
      <c r="AG78" s="753"/>
      <c r="AH78" s="753"/>
      <c r="AI78" s="753"/>
      <c r="AJ78" s="754"/>
      <c r="AK78" s="85"/>
    </row>
    <row r="79" spans="2:38" ht="15" customHeight="1">
      <c r="B79" s="146"/>
      <c r="C79" s="141"/>
      <c r="D79" s="691"/>
      <c r="E79" s="692"/>
      <c r="F79" s="692"/>
      <c r="G79" s="692"/>
      <c r="H79" s="692"/>
      <c r="I79" s="692"/>
      <c r="J79" s="692"/>
      <c r="K79" s="692"/>
      <c r="L79" s="693"/>
      <c r="M79" s="699" t="s">
        <v>142</v>
      </c>
      <c r="N79" s="699"/>
      <c r="O79" s="699"/>
      <c r="P79" s="699"/>
      <c r="Q79" s="700" t="str">
        <f>Tbl!$Q$2</f>
        <v>令和７年度
(2025年度)</v>
      </c>
      <c r="R79" s="701"/>
      <c r="S79" s="701"/>
      <c r="T79" s="702"/>
      <c r="U79" s="700" t="str">
        <f>Tbl!$Q$3</f>
        <v>令和８年度
(2026年度)</v>
      </c>
      <c r="V79" s="701"/>
      <c r="W79" s="701"/>
      <c r="X79" s="702"/>
      <c r="Y79" s="700" t="str">
        <f>Tbl!$Q$4</f>
        <v>令和９年度
(2027年度)</v>
      </c>
      <c r="Z79" s="701"/>
      <c r="AA79" s="701"/>
      <c r="AB79" s="702"/>
      <c r="AC79" s="700" t="str">
        <f>Tbl!$Q$5</f>
        <v>令和10年度
(2028年度)</v>
      </c>
      <c r="AD79" s="701"/>
      <c r="AE79" s="701"/>
      <c r="AF79" s="702"/>
      <c r="AG79" s="700" t="str">
        <f>Tbl!$Q$6</f>
        <v>令和11年度
(2029年度)</v>
      </c>
      <c r="AH79" s="701"/>
      <c r="AI79" s="701"/>
      <c r="AJ79" s="702"/>
      <c r="AK79" s="157"/>
    </row>
    <row r="80" spans="2:38" ht="15" customHeight="1">
      <c r="B80" s="146"/>
      <c r="C80" s="141"/>
      <c r="D80" s="694"/>
      <c r="E80" s="688"/>
      <c r="F80" s="688"/>
      <c r="G80" s="688"/>
      <c r="H80" s="688"/>
      <c r="I80" s="688"/>
      <c r="J80" s="688"/>
      <c r="K80" s="688"/>
      <c r="L80" s="695"/>
      <c r="M80" s="699"/>
      <c r="N80" s="699"/>
      <c r="O80" s="699"/>
      <c r="P80" s="699"/>
      <c r="Q80" s="703"/>
      <c r="R80" s="704"/>
      <c r="S80" s="704"/>
      <c r="T80" s="705"/>
      <c r="U80" s="703"/>
      <c r="V80" s="704"/>
      <c r="W80" s="704"/>
      <c r="X80" s="705"/>
      <c r="Y80" s="703"/>
      <c r="Z80" s="704"/>
      <c r="AA80" s="704"/>
      <c r="AB80" s="705"/>
      <c r="AC80" s="703"/>
      <c r="AD80" s="704"/>
      <c r="AE80" s="704"/>
      <c r="AF80" s="705"/>
      <c r="AG80" s="703"/>
      <c r="AH80" s="704"/>
      <c r="AI80" s="704"/>
      <c r="AJ80" s="705"/>
      <c r="AK80" s="157"/>
    </row>
    <row r="81" spans="2:37" ht="30" customHeight="1">
      <c r="B81" s="146"/>
      <c r="C81" s="141"/>
      <c r="D81" s="749" t="s">
        <v>470</v>
      </c>
      <c r="E81" s="750"/>
      <c r="F81" s="750"/>
      <c r="G81" s="750"/>
      <c r="H81" s="750"/>
      <c r="I81" s="750"/>
      <c r="J81" s="750"/>
      <c r="K81" s="750"/>
      <c r="L81" s="750"/>
      <c r="M81" s="751" t="str">
        <f>IF($S$24="","",$S$24)</f>
        <v/>
      </c>
      <c r="N81" s="751"/>
      <c r="O81" s="751"/>
      <c r="P81" s="751"/>
      <c r="Q81" s="741"/>
      <c r="R81" s="742"/>
      <c r="S81" s="742"/>
      <c r="T81" s="743"/>
      <c r="U81" s="741"/>
      <c r="V81" s="742"/>
      <c r="W81" s="742"/>
      <c r="X81" s="743"/>
      <c r="Y81" s="741"/>
      <c r="Z81" s="742"/>
      <c r="AA81" s="742"/>
      <c r="AB81" s="743"/>
      <c r="AC81" s="741"/>
      <c r="AD81" s="742"/>
      <c r="AE81" s="742"/>
      <c r="AF81" s="743"/>
      <c r="AG81" s="741"/>
      <c r="AH81" s="742"/>
      <c r="AI81" s="742"/>
      <c r="AJ81" s="743"/>
      <c r="AK81" s="85"/>
    </row>
    <row r="82" spans="2:37" ht="30" customHeight="1">
      <c r="B82" s="146"/>
      <c r="C82" s="141"/>
      <c r="D82" s="248"/>
      <c r="E82" s="744" t="s">
        <v>645</v>
      </c>
      <c r="F82" s="744"/>
      <c r="G82" s="744"/>
      <c r="H82" s="744"/>
      <c r="I82" s="744"/>
      <c r="J82" s="744"/>
      <c r="K82" s="744"/>
      <c r="L82" s="744"/>
      <c r="M82" s="744"/>
      <c r="N82" s="744"/>
      <c r="O82" s="744"/>
      <c r="P82" s="744"/>
      <c r="Q82" s="745" t="s">
        <v>170</v>
      </c>
      <c r="R82" s="746"/>
      <c r="S82" s="746"/>
      <c r="T82" s="747"/>
      <c r="U82" s="748" t="str">
        <f>IFERROR(IF(U$81="","",(U81-Q81)/Q81*100),"")</f>
        <v/>
      </c>
      <c r="V82" s="748"/>
      <c r="W82" s="748"/>
      <c r="X82" s="748"/>
      <c r="Y82" s="748" t="str">
        <f t="shared" ref="Y82" si="0">IFERROR(IF(Y$81="","",(Y81-U81)/U81*100),"")</f>
        <v/>
      </c>
      <c r="Z82" s="748"/>
      <c r="AA82" s="748"/>
      <c r="AB82" s="748"/>
      <c r="AC82" s="748" t="str">
        <f t="shared" ref="AC82" si="1">IFERROR(IF(AC$81="","",(AC81-Y81)/Y81*100),"")</f>
        <v/>
      </c>
      <c r="AD82" s="748"/>
      <c r="AE82" s="748"/>
      <c r="AF82" s="748"/>
      <c r="AG82" s="748" t="str">
        <f t="shared" ref="AG82" si="2">IFERROR(IF(AG$81="","",(AG81-AC81)/AC81*100),"")</f>
        <v/>
      </c>
      <c r="AH82" s="748"/>
      <c r="AI82" s="748"/>
      <c r="AJ82" s="748"/>
      <c r="AK82" s="85"/>
    </row>
    <row r="83" spans="2:37" ht="15" customHeight="1">
      <c r="B83" s="146"/>
      <c r="C83" s="141"/>
      <c r="D83" s="733"/>
      <c r="E83" s="735" t="s">
        <v>446</v>
      </c>
      <c r="F83" s="736"/>
      <c r="G83" s="736"/>
      <c r="H83" s="736"/>
      <c r="I83" s="736"/>
      <c r="J83" s="736"/>
      <c r="K83" s="736"/>
      <c r="L83" s="736"/>
      <c r="M83" s="736"/>
      <c r="N83" s="736"/>
      <c r="O83" s="736"/>
      <c r="P83" s="737"/>
      <c r="Q83" s="722" t="str">
        <f>IFERROR(IF(Q81="","",($M$81-Q81)/$M$81*100),"")</f>
        <v/>
      </c>
      <c r="R83" s="723"/>
      <c r="S83" s="723"/>
      <c r="T83" s="724"/>
      <c r="U83" s="722" t="str">
        <f t="shared" ref="U83" si="3">IFERROR(IF(U81="","",($M$81-U81)/$M$81*100),"")</f>
        <v/>
      </c>
      <c r="V83" s="723"/>
      <c r="W83" s="723"/>
      <c r="X83" s="724"/>
      <c r="Y83" s="722" t="str">
        <f t="shared" ref="Y83" si="4">IFERROR(IF(Y81="","",($M$81-Y81)/$M$81*100),"")</f>
        <v/>
      </c>
      <c r="Z83" s="723"/>
      <c r="AA83" s="723"/>
      <c r="AB83" s="724"/>
      <c r="AC83" s="722" t="str">
        <f t="shared" ref="AC83" si="5">IFERROR(IF(AC81="","",($M$81-AC81)/$M$81*100),"")</f>
        <v/>
      </c>
      <c r="AD83" s="723"/>
      <c r="AE83" s="723"/>
      <c r="AF83" s="724"/>
      <c r="AG83" s="722" t="str">
        <f t="shared" ref="AG83" si="6">IFERROR(IF(AG81="","",($M$81-AG81)/$M$81*100),"")</f>
        <v/>
      </c>
      <c r="AH83" s="723"/>
      <c r="AI83" s="723"/>
      <c r="AJ83" s="724"/>
      <c r="AK83" s="85"/>
    </row>
    <row r="84" spans="2:37" ht="15" customHeight="1">
      <c r="B84" s="146"/>
      <c r="C84" s="141"/>
      <c r="D84" s="734"/>
      <c r="E84" s="738"/>
      <c r="F84" s="739"/>
      <c r="G84" s="739"/>
      <c r="H84" s="739"/>
      <c r="I84" s="739"/>
      <c r="J84" s="739"/>
      <c r="K84" s="739"/>
      <c r="L84" s="739"/>
      <c r="M84" s="739"/>
      <c r="N84" s="739"/>
      <c r="O84" s="739"/>
      <c r="P84" s="740"/>
      <c r="Q84" s="725"/>
      <c r="R84" s="726"/>
      <c r="S84" s="726"/>
      <c r="T84" s="727"/>
      <c r="U84" s="725"/>
      <c r="V84" s="726"/>
      <c r="W84" s="726"/>
      <c r="X84" s="727"/>
      <c r="Y84" s="725"/>
      <c r="Z84" s="726"/>
      <c r="AA84" s="726"/>
      <c r="AB84" s="727"/>
      <c r="AC84" s="725"/>
      <c r="AD84" s="726"/>
      <c r="AE84" s="726"/>
      <c r="AF84" s="727"/>
      <c r="AG84" s="725"/>
      <c r="AH84" s="726"/>
      <c r="AI84" s="726"/>
      <c r="AJ84" s="727"/>
      <c r="AK84" s="153"/>
    </row>
    <row r="85" spans="2:37" ht="30" customHeight="1">
      <c r="B85" s="146"/>
      <c r="C85" s="141"/>
      <c r="D85" s="728" t="s">
        <v>100</v>
      </c>
      <c r="E85" s="730" t="s">
        <v>517</v>
      </c>
      <c r="F85" s="731"/>
      <c r="G85" s="731"/>
      <c r="H85" s="731"/>
      <c r="I85" s="731"/>
      <c r="J85" s="731"/>
      <c r="K85" s="731"/>
      <c r="L85" s="731"/>
      <c r="M85" s="731"/>
      <c r="N85" s="731"/>
      <c r="O85" s="731"/>
      <c r="P85" s="732"/>
      <c r="Q85" s="718"/>
      <c r="R85" s="719"/>
      <c r="S85" s="719"/>
      <c r="T85" s="720"/>
      <c r="U85" s="718"/>
      <c r="V85" s="719"/>
      <c r="W85" s="719"/>
      <c r="X85" s="720"/>
      <c r="Y85" s="718"/>
      <c r="Z85" s="719"/>
      <c r="AA85" s="719"/>
      <c r="AB85" s="720"/>
      <c r="AC85" s="718"/>
      <c r="AD85" s="719"/>
      <c r="AE85" s="719"/>
      <c r="AF85" s="720"/>
      <c r="AG85" s="718"/>
      <c r="AH85" s="719"/>
      <c r="AI85" s="719"/>
      <c r="AJ85" s="720"/>
      <c r="AK85" s="153"/>
    </row>
    <row r="86" spans="2:37" ht="30" customHeight="1">
      <c r="B86" s="146"/>
      <c r="C86" s="141"/>
      <c r="D86" s="728"/>
      <c r="E86" s="721" t="s">
        <v>143</v>
      </c>
      <c r="F86" s="721"/>
      <c r="G86" s="721"/>
      <c r="H86" s="721"/>
      <c r="I86" s="721"/>
      <c r="J86" s="721"/>
      <c r="K86" s="721"/>
      <c r="L86" s="721"/>
      <c r="M86" s="721"/>
      <c r="N86" s="721"/>
      <c r="O86" s="721"/>
      <c r="P86" s="721"/>
      <c r="Q86" s="718"/>
      <c r="R86" s="719"/>
      <c r="S86" s="719"/>
      <c r="T86" s="720"/>
      <c r="U86" s="718"/>
      <c r="V86" s="719"/>
      <c r="W86" s="719"/>
      <c r="X86" s="720"/>
      <c r="Y86" s="718"/>
      <c r="Z86" s="719"/>
      <c r="AA86" s="719"/>
      <c r="AB86" s="720"/>
      <c r="AC86" s="718"/>
      <c r="AD86" s="719"/>
      <c r="AE86" s="719"/>
      <c r="AF86" s="720"/>
      <c r="AG86" s="718"/>
      <c r="AH86" s="719"/>
      <c r="AI86" s="719"/>
      <c r="AJ86" s="720"/>
      <c r="AK86" s="85"/>
    </row>
    <row r="87" spans="2:37" ht="30" customHeight="1">
      <c r="B87" s="146"/>
      <c r="C87" s="141"/>
      <c r="D87" s="728"/>
      <c r="E87" s="721" t="s">
        <v>144</v>
      </c>
      <c r="F87" s="721"/>
      <c r="G87" s="721"/>
      <c r="H87" s="721"/>
      <c r="I87" s="721"/>
      <c r="J87" s="721"/>
      <c r="K87" s="721"/>
      <c r="L87" s="721"/>
      <c r="M87" s="721"/>
      <c r="N87" s="721"/>
      <c r="O87" s="721"/>
      <c r="P87" s="721"/>
      <c r="Q87" s="718"/>
      <c r="R87" s="719"/>
      <c r="S87" s="719"/>
      <c r="T87" s="720"/>
      <c r="U87" s="718"/>
      <c r="V87" s="719"/>
      <c r="W87" s="719"/>
      <c r="X87" s="720"/>
      <c r="Y87" s="718"/>
      <c r="Z87" s="719"/>
      <c r="AA87" s="719"/>
      <c r="AB87" s="720"/>
      <c r="AC87" s="718"/>
      <c r="AD87" s="719"/>
      <c r="AE87" s="719"/>
      <c r="AF87" s="720"/>
      <c r="AG87" s="718"/>
      <c r="AH87" s="719"/>
      <c r="AI87" s="719"/>
      <c r="AJ87" s="720"/>
      <c r="AK87" s="85"/>
    </row>
    <row r="88" spans="2:37" ht="30" customHeight="1">
      <c r="B88" s="146"/>
      <c r="C88" s="141"/>
      <c r="D88" s="728"/>
      <c r="E88" s="721" t="s">
        <v>145</v>
      </c>
      <c r="F88" s="721"/>
      <c r="G88" s="721"/>
      <c r="H88" s="721"/>
      <c r="I88" s="721"/>
      <c r="J88" s="721"/>
      <c r="K88" s="721"/>
      <c r="L88" s="721"/>
      <c r="M88" s="721"/>
      <c r="N88" s="721"/>
      <c r="O88" s="721"/>
      <c r="P88" s="721"/>
      <c r="Q88" s="718"/>
      <c r="R88" s="719"/>
      <c r="S88" s="719"/>
      <c r="T88" s="720"/>
      <c r="U88" s="718"/>
      <c r="V88" s="719"/>
      <c r="W88" s="719"/>
      <c r="X88" s="720"/>
      <c r="Y88" s="718"/>
      <c r="Z88" s="719"/>
      <c r="AA88" s="719"/>
      <c r="AB88" s="720"/>
      <c r="AC88" s="718"/>
      <c r="AD88" s="719"/>
      <c r="AE88" s="719"/>
      <c r="AF88" s="720"/>
      <c r="AG88" s="718"/>
      <c r="AH88" s="719"/>
      <c r="AI88" s="719"/>
      <c r="AJ88" s="720"/>
      <c r="AK88" s="85"/>
    </row>
    <row r="89" spans="2:37" ht="30" customHeight="1">
      <c r="B89" s="146"/>
      <c r="C89" s="141"/>
      <c r="D89" s="728"/>
      <c r="E89" s="721" t="s">
        <v>146</v>
      </c>
      <c r="F89" s="721"/>
      <c r="G89" s="721"/>
      <c r="H89" s="721"/>
      <c r="I89" s="721"/>
      <c r="J89" s="721"/>
      <c r="K89" s="721"/>
      <c r="L89" s="721"/>
      <c r="M89" s="721"/>
      <c r="N89" s="721"/>
      <c r="O89" s="721"/>
      <c r="P89" s="721"/>
      <c r="Q89" s="718"/>
      <c r="R89" s="719"/>
      <c r="S89" s="719"/>
      <c r="T89" s="720"/>
      <c r="U89" s="718"/>
      <c r="V89" s="719"/>
      <c r="W89" s="719"/>
      <c r="X89" s="720"/>
      <c r="Y89" s="718"/>
      <c r="Z89" s="719"/>
      <c r="AA89" s="719"/>
      <c r="AB89" s="720"/>
      <c r="AC89" s="718"/>
      <c r="AD89" s="719"/>
      <c r="AE89" s="719"/>
      <c r="AF89" s="720"/>
      <c r="AG89" s="718"/>
      <c r="AH89" s="719"/>
      <c r="AI89" s="719"/>
      <c r="AJ89" s="720"/>
      <c r="AK89" s="85"/>
    </row>
    <row r="90" spans="2:37" ht="30" customHeight="1">
      <c r="B90" s="146"/>
      <c r="C90" s="141"/>
      <c r="D90" s="728"/>
      <c r="E90" s="721" t="s">
        <v>654</v>
      </c>
      <c r="F90" s="721"/>
      <c r="G90" s="721"/>
      <c r="H90" s="721"/>
      <c r="I90" s="721"/>
      <c r="J90" s="721"/>
      <c r="K90" s="721"/>
      <c r="L90" s="721"/>
      <c r="M90" s="721"/>
      <c r="N90" s="721"/>
      <c r="O90" s="721"/>
      <c r="P90" s="721"/>
      <c r="Q90" s="718"/>
      <c r="R90" s="719"/>
      <c r="S90" s="719"/>
      <c r="T90" s="720"/>
      <c r="U90" s="718"/>
      <c r="V90" s="719"/>
      <c r="W90" s="719"/>
      <c r="X90" s="720"/>
      <c r="Y90" s="718"/>
      <c r="Z90" s="719"/>
      <c r="AA90" s="719"/>
      <c r="AB90" s="720"/>
      <c r="AC90" s="718"/>
      <c r="AD90" s="719"/>
      <c r="AE90" s="719"/>
      <c r="AF90" s="720"/>
      <c r="AG90" s="718"/>
      <c r="AH90" s="719"/>
      <c r="AI90" s="719"/>
      <c r="AJ90" s="720"/>
      <c r="AK90" s="85"/>
    </row>
    <row r="91" spans="2:37" ht="30" customHeight="1" thickBot="1">
      <c r="B91" s="146"/>
      <c r="C91" s="141"/>
      <c r="D91" s="729"/>
      <c r="E91" s="712" t="s">
        <v>147</v>
      </c>
      <c r="F91" s="713"/>
      <c r="G91" s="713"/>
      <c r="H91" s="713"/>
      <c r="I91" s="713"/>
      <c r="J91" s="713"/>
      <c r="K91" s="713"/>
      <c r="L91" s="713"/>
      <c r="M91" s="713"/>
      <c r="N91" s="713"/>
      <c r="O91" s="713"/>
      <c r="P91" s="714"/>
      <c r="Q91" s="715"/>
      <c r="R91" s="716"/>
      <c r="S91" s="716"/>
      <c r="T91" s="717"/>
      <c r="U91" s="715"/>
      <c r="V91" s="716"/>
      <c r="W91" s="716"/>
      <c r="X91" s="717"/>
      <c r="Y91" s="715"/>
      <c r="Z91" s="716"/>
      <c r="AA91" s="716"/>
      <c r="AB91" s="717"/>
      <c r="AC91" s="715"/>
      <c r="AD91" s="716"/>
      <c r="AE91" s="716"/>
      <c r="AF91" s="717"/>
      <c r="AG91" s="715"/>
      <c r="AH91" s="716"/>
      <c r="AI91" s="716"/>
      <c r="AJ91" s="717"/>
      <c r="AK91" s="85"/>
    </row>
    <row r="92" spans="2:37" ht="30" customHeight="1" thickTop="1">
      <c r="B92" s="146"/>
      <c r="C92" s="141"/>
      <c r="D92" s="706" t="s">
        <v>101</v>
      </c>
      <c r="E92" s="707"/>
      <c r="F92" s="707"/>
      <c r="G92" s="707"/>
      <c r="H92" s="707"/>
      <c r="I92" s="707"/>
      <c r="J92" s="707"/>
      <c r="K92" s="707"/>
      <c r="L92" s="707"/>
      <c r="M92" s="707"/>
      <c r="N92" s="707"/>
      <c r="O92" s="707"/>
      <c r="P92" s="708"/>
      <c r="Q92" s="709" t="str">
        <f>IF(COUNT(Q$81,Q$85:T$91)=0,"",SUM(Q$81,Q$85:T$91))</f>
        <v/>
      </c>
      <c r="R92" s="710"/>
      <c r="S92" s="710"/>
      <c r="T92" s="711"/>
      <c r="U92" s="709" t="str">
        <f t="shared" ref="U92" si="7">IF(COUNT(U$81,U$85:X$91)=0,"",SUM(U$81,U$85:X$91))</f>
        <v/>
      </c>
      <c r="V92" s="710"/>
      <c r="W92" s="710"/>
      <c r="X92" s="711"/>
      <c r="Y92" s="709" t="str">
        <f t="shared" ref="Y92" si="8">IF(COUNT(Y$81,Y$85:AB$91)=0,"",SUM(Y$81,Y$85:AB$91))</f>
        <v/>
      </c>
      <c r="Z92" s="710"/>
      <c r="AA92" s="710"/>
      <c r="AB92" s="711"/>
      <c r="AC92" s="709" t="str">
        <f t="shared" ref="AC92" si="9">IF(COUNT(AC$81,AC$85:AF$91)=0,"",SUM(AC$81,AC$85:AF$91))</f>
        <v/>
      </c>
      <c r="AD92" s="710"/>
      <c r="AE92" s="710"/>
      <c r="AF92" s="711"/>
      <c r="AG92" s="709" t="str">
        <f t="shared" ref="AG92" si="10">IF(COUNT(AG$81,AG$85:AJ$91)=0,"",SUM(AG$81,AG$85:AJ$91))</f>
        <v/>
      </c>
      <c r="AH92" s="710"/>
      <c r="AI92" s="710"/>
      <c r="AJ92" s="711"/>
      <c r="AK92" s="85"/>
    </row>
    <row r="93" spans="2:37" ht="9" customHeight="1">
      <c r="B93" s="146"/>
      <c r="C93" s="141"/>
      <c r="D93" s="141"/>
      <c r="E93" s="141"/>
      <c r="F93" s="141"/>
      <c r="G93" s="141"/>
      <c r="H93" s="141"/>
      <c r="I93" s="141"/>
      <c r="J93" s="141"/>
      <c r="K93" s="141"/>
      <c r="L93" s="141"/>
      <c r="M93" s="141"/>
      <c r="N93" s="141"/>
      <c r="O93" s="159"/>
      <c r="P93" s="34"/>
      <c r="Q93" s="34"/>
      <c r="R93" s="34"/>
      <c r="S93" s="34"/>
      <c r="T93" s="34"/>
      <c r="U93" s="34"/>
      <c r="V93" s="34"/>
      <c r="W93" s="34"/>
      <c r="X93" s="34"/>
      <c r="Y93" s="34"/>
      <c r="Z93" s="34"/>
      <c r="AA93" s="34"/>
      <c r="AB93" s="34"/>
      <c r="AC93" s="34"/>
      <c r="AD93" s="34"/>
      <c r="AE93" s="34"/>
      <c r="AF93" s="34"/>
      <c r="AG93" s="34"/>
      <c r="AH93" s="34"/>
      <c r="AI93" s="34"/>
      <c r="AJ93" s="34"/>
      <c r="AK93" s="85"/>
    </row>
    <row r="94" spans="2:37" ht="13.5" customHeight="1">
      <c r="B94" s="146"/>
      <c r="C94" s="141" t="s">
        <v>473</v>
      </c>
      <c r="D94" s="141"/>
      <c r="E94" s="141"/>
      <c r="F94" s="141"/>
      <c r="G94" s="141"/>
      <c r="H94" s="141"/>
      <c r="I94" s="141"/>
      <c r="J94" s="141"/>
      <c r="K94" s="141"/>
      <c r="L94" s="141"/>
      <c r="M94" s="141"/>
      <c r="N94" s="141"/>
      <c r="O94" s="141"/>
      <c r="P94" s="34"/>
      <c r="Q94" s="34"/>
      <c r="R94" s="34"/>
      <c r="S94" s="34"/>
      <c r="T94" s="34"/>
      <c r="U94" s="34"/>
      <c r="V94" s="34"/>
      <c r="W94" s="34"/>
      <c r="X94" s="34"/>
      <c r="Y94" s="34"/>
      <c r="Z94" s="34"/>
      <c r="AA94" s="34"/>
      <c r="AB94" s="34"/>
      <c r="AC94" s="34"/>
      <c r="AD94" s="34"/>
      <c r="AE94" s="34"/>
      <c r="AF94" s="34"/>
      <c r="AG94" s="34"/>
      <c r="AH94" s="34"/>
      <c r="AI94" s="34"/>
      <c r="AJ94" s="34"/>
      <c r="AK94" s="85"/>
    </row>
    <row r="95" spans="2:37" ht="13.5" customHeight="1">
      <c r="B95" s="146"/>
      <c r="C95" s="141"/>
      <c r="D95" s="141"/>
      <c r="E95" s="141"/>
      <c r="F95" s="141"/>
      <c r="G95" s="141"/>
      <c r="H95" s="141"/>
      <c r="I95" s="141"/>
      <c r="J95" s="141"/>
      <c r="K95" s="141"/>
      <c r="L95" s="160"/>
      <c r="M95" s="34"/>
      <c r="N95" s="34"/>
      <c r="O95" s="141"/>
      <c r="P95" s="34"/>
      <c r="Q95" s="34"/>
      <c r="R95" s="34"/>
      <c r="S95" s="34"/>
      <c r="T95" s="34"/>
      <c r="U95" s="34"/>
      <c r="V95" s="34"/>
      <c r="W95" s="34"/>
      <c r="X95" s="34"/>
      <c r="Y95" s="34"/>
      <c r="Z95" s="34"/>
      <c r="AA95" s="34"/>
      <c r="AB95" s="34"/>
      <c r="AC95" s="688" t="s">
        <v>523</v>
      </c>
      <c r="AD95" s="688"/>
      <c r="AE95" s="688"/>
      <c r="AF95" s="688"/>
      <c r="AG95" s="688"/>
      <c r="AH95" s="688"/>
      <c r="AI95" s="688"/>
      <c r="AJ95" s="688"/>
      <c r="AK95" s="85"/>
    </row>
    <row r="96" spans="2:37" ht="18" customHeight="1">
      <c r="B96" s="146"/>
      <c r="C96" s="141"/>
      <c r="D96" s="689"/>
      <c r="E96" s="690"/>
      <c r="F96" s="690"/>
      <c r="G96" s="690"/>
      <c r="H96" s="690"/>
      <c r="I96" s="690"/>
      <c r="J96" s="690"/>
      <c r="K96" s="690"/>
      <c r="L96" s="690"/>
      <c r="M96" s="97"/>
      <c r="N96" s="155"/>
      <c r="O96" s="155"/>
      <c r="P96" s="156"/>
      <c r="Q96" s="696" t="s">
        <v>436</v>
      </c>
      <c r="R96" s="697"/>
      <c r="S96" s="697"/>
      <c r="T96" s="697"/>
      <c r="U96" s="697"/>
      <c r="V96" s="697"/>
      <c r="W96" s="697"/>
      <c r="X96" s="697"/>
      <c r="Y96" s="697"/>
      <c r="Z96" s="697"/>
      <c r="AA96" s="697"/>
      <c r="AB96" s="697"/>
      <c r="AC96" s="697"/>
      <c r="AD96" s="697"/>
      <c r="AE96" s="697"/>
      <c r="AF96" s="697"/>
      <c r="AG96" s="697"/>
      <c r="AH96" s="697"/>
      <c r="AI96" s="697"/>
      <c r="AJ96" s="698"/>
      <c r="AK96" s="85"/>
    </row>
    <row r="97" spans="2:48" ht="15" customHeight="1">
      <c r="B97" s="146"/>
      <c r="C97" s="141"/>
      <c r="D97" s="691"/>
      <c r="E97" s="692"/>
      <c r="F97" s="692"/>
      <c r="G97" s="692"/>
      <c r="H97" s="692"/>
      <c r="I97" s="692"/>
      <c r="J97" s="692"/>
      <c r="K97" s="692"/>
      <c r="L97" s="693"/>
      <c r="M97" s="699" t="s">
        <v>142</v>
      </c>
      <c r="N97" s="699"/>
      <c r="O97" s="699"/>
      <c r="P97" s="699"/>
      <c r="Q97" s="700" t="str">
        <f>Tbl!$Q$2</f>
        <v>令和７年度
(2025年度)</v>
      </c>
      <c r="R97" s="701"/>
      <c r="S97" s="701"/>
      <c r="T97" s="702"/>
      <c r="U97" s="700" t="str">
        <f>Tbl!$Q$3</f>
        <v>令和８年度
(2026年度)</v>
      </c>
      <c r="V97" s="701"/>
      <c r="W97" s="701"/>
      <c r="X97" s="702"/>
      <c r="Y97" s="700" t="str">
        <f>Tbl!$Q$4</f>
        <v>令和９年度
(2027年度)</v>
      </c>
      <c r="Z97" s="701"/>
      <c r="AA97" s="701"/>
      <c r="AB97" s="702"/>
      <c r="AC97" s="700" t="str">
        <f>Tbl!$Q$5</f>
        <v>令和10年度
(2028年度)</v>
      </c>
      <c r="AD97" s="701"/>
      <c r="AE97" s="701"/>
      <c r="AF97" s="702"/>
      <c r="AG97" s="700" t="str">
        <f>Tbl!$Q$6</f>
        <v>令和11年度
(2029年度)</v>
      </c>
      <c r="AH97" s="701"/>
      <c r="AI97" s="701"/>
      <c r="AJ97" s="702"/>
      <c r="AK97" s="85"/>
    </row>
    <row r="98" spans="2:48" ht="15" customHeight="1">
      <c r="B98" s="146"/>
      <c r="C98" s="141"/>
      <c r="D98" s="694"/>
      <c r="E98" s="688"/>
      <c r="F98" s="688"/>
      <c r="G98" s="688"/>
      <c r="H98" s="688"/>
      <c r="I98" s="688"/>
      <c r="J98" s="688"/>
      <c r="K98" s="688"/>
      <c r="L98" s="695"/>
      <c r="M98" s="699"/>
      <c r="N98" s="699"/>
      <c r="O98" s="699"/>
      <c r="P98" s="699"/>
      <c r="Q98" s="703"/>
      <c r="R98" s="704"/>
      <c r="S98" s="704"/>
      <c r="T98" s="705"/>
      <c r="U98" s="703"/>
      <c r="V98" s="704"/>
      <c r="W98" s="704"/>
      <c r="X98" s="705"/>
      <c r="Y98" s="703"/>
      <c r="Z98" s="704"/>
      <c r="AA98" s="704"/>
      <c r="AB98" s="705"/>
      <c r="AC98" s="703"/>
      <c r="AD98" s="704"/>
      <c r="AE98" s="704"/>
      <c r="AF98" s="705"/>
      <c r="AG98" s="703"/>
      <c r="AH98" s="704"/>
      <c r="AI98" s="704"/>
      <c r="AJ98" s="705"/>
      <c r="AK98" s="85"/>
    </row>
    <row r="99" spans="2:48" ht="30" customHeight="1">
      <c r="B99" s="146"/>
      <c r="C99" s="141"/>
      <c r="D99" s="674" t="s">
        <v>471</v>
      </c>
      <c r="E99" s="667"/>
      <c r="F99" s="667"/>
      <c r="G99" s="667"/>
      <c r="H99" s="667"/>
      <c r="I99" s="667"/>
      <c r="J99" s="667"/>
      <c r="K99" s="667"/>
      <c r="L99" s="668"/>
      <c r="M99" s="675" t="str">
        <f>IF($AD$24="","",$AD$24)</f>
        <v/>
      </c>
      <c r="N99" s="676"/>
      <c r="O99" s="676"/>
      <c r="P99" s="677"/>
      <c r="Q99" s="678" t="str">
        <f>IFERROR(IF(Q$81="","",Q$81/Q$102),"")</f>
        <v/>
      </c>
      <c r="R99" s="679"/>
      <c r="S99" s="679"/>
      <c r="T99" s="680"/>
      <c r="U99" s="678" t="str">
        <f t="shared" ref="U99" si="11">IFERROR(IF(U$81="","",U$81/U$102),"")</f>
        <v/>
      </c>
      <c r="V99" s="679"/>
      <c r="W99" s="679"/>
      <c r="X99" s="680"/>
      <c r="Y99" s="678" t="str">
        <f t="shared" ref="Y99" si="12">IFERROR(IF(Y$81="","",Y$81/Y$102),"")</f>
        <v/>
      </c>
      <c r="Z99" s="679"/>
      <c r="AA99" s="679"/>
      <c r="AB99" s="680"/>
      <c r="AC99" s="678" t="str">
        <f t="shared" ref="AC99" si="13">IFERROR(IF(AC$81="","",AC$81/AC$102),"")</f>
        <v/>
      </c>
      <c r="AD99" s="679"/>
      <c r="AE99" s="679"/>
      <c r="AF99" s="680"/>
      <c r="AG99" s="678" t="str">
        <f t="shared" ref="AG99" si="14">IFERROR(IF(AG$81="","",AG$81/AG$102),"")</f>
        <v/>
      </c>
      <c r="AH99" s="679"/>
      <c r="AI99" s="679"/>
      <c r="AJ99" s="680"/>
      <c r="AK99" s="85"/>
    </row>
    <row r="100" spans="2:48" ht="30" customHeight="1">
      <c r="B100" s="146"/>
      <c r="C100" s="141"/>
      <c r="D100" s="161"/>
      <c r="E100" s="685" t="s">
        <v>645</v>
      </c>
      <c r="F100" s="685"/>
      <c r="G100" s="685"/>
      <c r="H100" s="685"/>
      <c r="I100" s="685"/>
      <c r="J100" s="685"/>
      <c r="K100" s="685"/>
      <c r="L100" s="685"/>
      <c r="M100" s="685"/>
      <c r="N100" s="685"/>
      <c r="O100" s="685"/>
      <c r="P100" s="685"/>
      <c r="Q100" s="686" t="s">
        <v>170</v>
      </c>
      <c r="R100" s="687"/>
      <c r="S100" s="687"/>
      <c r="T100" s="687"/>
      <c r="U100" s="684" t="str">
        <f>IFERROR(IF(U99="","",(U99-Q99)/Q99*100),"")</f>
        <v/>
      </c>
      <c r="V100" s="684"/>
      <c r="W100" s="684"/>
      <c r="X100" s="684"/>
      <c r="Y100" s="684" t="str">
        <f t="shared" ref="Y100" si="15">IFERROR(IF(Y99="","",(Y99-U99)/U99*100),"")</f>
        <v/>
      </c>
      <c r="Z100" s="684"/>
      <c r="AA100" s="684"/>
      <c r="AB100" s="684"/>
      <c r="AC100" s="684" t="str">
        <f t="shared" ref="AC100" si="16">IFERROR(IF(AC99="","",(AC99-Y99)/Y99*100),"")</f>
        <v/>
      </c>
      <c r="AD100" s="684"/>
      <c r="AE100" s="684"/>
      <c r="AF100" s="684"/>
      <c r="AG100" s="684" t="str">
        <f t="shared" ref="AG100" si="17">IFERROR(IF(AG99="","",(AG99-AC99)/AC99*100),"")</f>
        <v/>
      </c>
      <c r="AH100" s="684"/>
      <c r="AI100" s="684"/>
      <c r="AJ100" s="684"/>
      <c r="AK100" s="85"/>
    </row>
    <row r="101" spans="2:48" ht="30" customHeight="1">
      <c r="B101" s="146"/>
      <c r="C101" s="141"/>
      <c r="D101" s="162"/>
      <c r="E101" s="681" t="s">
        <v>148</v>
      </c>
      <c r="F101" s="682"/>
      <c r="G101" s="682"/>
      <c r="H101" s="682"/>
      <c r="I101" s="682"/>
      <c r="J101" s="682"/>
      <c r="K101" s="682"/>
      <c r="L101" s="682"/>
      <c r="M101" s="682"/>
      <c r="N101" s="682"/>
      <c r="O101" s="682"/>
      <c r="P101" s="683"/>
      <c r="Q101" s="684" t="str">
        <f>IFERROR(IF(Q99="","",($M$99-Q99)/$M$99)*100,"")</f>
        <v/>
      </c>
      <c r="R101" s="684"/>
      <c r="S101" s="684"/>
      <c r="T101" s="684"/>
      <c r="U101" s="684" t="str">
        <f t="shared" ref="U101" si="18">IFERROR(IF(U99="","",($M$99-U99)/$M$99)*100,"")</f>
        <v/>
      </c>
      <c r="V101" s="684"/>
      <c r="W101" s="684"/>
      <c r="X101" s="684"/>
      <c r="Y101" s="684" t="str">
        <f t="shared" ref="Y101" si="19">IFERROR(IF(Y99="","",($M$99-Y99)/$M$99)*100,"")</f>
        <v/>
      </c>
      <c r="Z101" s="684"/>
      <c r="AA101" s="684"/>
      <c r="AB101" s="684"/>
      <c r="AC101" s="684" t="str">
        <f t="shared" ref="AC101" si="20">IFERROR(IF(AC99="","",($M$99-AC99)/$M$99)*100,"")</f>
        <v/>
      </c>
      <c r="AD101" s="684"/>
      <c r="AE101" s="684"/>
      <c r="AF101" s="684"/>
      <c r="AG101" s="684" t="str">
        <f t="shared" ref="AG101" si="21">IFERROR(IF(AG99="","",($M$99-AG99)/$M$99)*100,"")</f>
        <v/>
      </c>
      <c r="AH101" s="684"/>
      <c r="AI101" s="684"/>
      <c r="AJ101" s="684"/>
      <c r="AK101" s="85"/>
    </row>
    <row r="102" spans="2:48" ht="15" customHeight="1">
      <c r="B102" s="146"/>
      <c r="C102" s="141"/>
      <c r="D102" s="672" t="s">
        <v>149</v>
      </c>
      <c r="E102" s="672"/>
      <c r="F102" s="672"/>
      <c r="G102" s="672"/>
      <c r="H102" s="672"/>
      <c r="I102" s="672"/>
      <c r="J102" s="672"/>
      <c r="K102" s="672"/>
      <c r="L102" s="672"/>
      <c r="M102" s="673" t="s">
        <v>150</v>
      </c>
      <c r="N102" s="673"/>
      <c r="O102" s="673"/>
      <c r="P102" s="673"/>
      <c r="Q102" s="658"/>
      <c r="R102" s="659"/>
      <c r="S102" s="659"/>
      <c r="T102" s="660"/>
      <c r="U102" s="658"/>
      <c r="V102" s="659"/>
      <c r="W102" s="659"/>
      <c r="X102" s="660"/>
      <c r="Y102" s="658"/>
      <c r="Z102" s="659"/>
      <c r="AA102" s="659"/>
      <c r="AB102" s="660"/>
      <c r="AC102" s="658"/>
      <c r="AD102" s="659"/>
      <c r="AE102" s="659"/>
      <c r="AF102" s="660"/>
      <c r="AG102" s="658"/>
      <c r="AH102" s="659"/>
      <c r="AI102" s="659"/>
      <c r="AJ102" s="660"/>
      <c r="AK102" s="85"/>
    </row>
    <row r="103" spans="2:48" ht="17.100000000000001" customHeight="1">
      <c r="B103" s="146"/>
      <c r="C103" s="141"/>
      <c r="D103" s="664"/>
      <c r="E103" s="664"/>
      <c r="F103" s="664"/>
      <c r="G103" s="664"/>
      <c r="H103" s="664"/>
      <c r="I103" s="664"/>
      <c r="J103" s="664"/>
      <c r="K103" s="664"/>
      <c r="L103" s="664"/>
      <c r="M103" s="665"/>
      <c r="N103" s="665"/>
      <c r="O103" s="665"/>
      <c r="P103" s="665"/>
      <c r="Q103" s="661"/>
      <c r="R103" s="662"/>
      <c r="S103" s="662"/>
      <c r="T103" s="663"/>
      <c r="U103" s="661"/>
      <c r="V103" s="662"/>
      <c r="W103" s="662"/>
      <c r="X103" s="663"/>
      <c r="Y103" s="661"/>
      <c r="Z103" s="662"/>
      <c r="AA103" s="662"/>
      <c r="AB103" s="663"/>
      <c r="AC103" s="661"/>
      <c r="AD103" s="662"/>
      <c r="AE103" s="662"/>
      <c r="AF103" s="663"/>
      <c r="AG103" s="661"/>
      <c r="AH103" s="662"/>
      <c r="AI103" s="662"/>
      <c r="AJ103" s="663"/>
      <c r="AK103" s="163"/>
      <c r="AL103" s="32" t="str">
        <f>IF(OR($D$103="",$M$103=""),"← 指標と単位を入力してください。","")</f>
        <v>← 指標と単位を入力してください。</v>
      </c>
      <c r="AM103" s="11"/>
    </row>
    <row r="104" spans="2:48" ht="12" customHeight="1">
      <c r="B104" s="225"/>
      <c r="C104" s="142"/>
      <c r="D104" s="228"/>
      <c r="E104" s="228"/>
      <c r="F104" s="228"/>
      <c r="G104" s="228"/>
      <c r="H104" s="228"/>
      <c r="I104" s="228"/>
      <c r="J104" s="228"/>
      <c r="K104" s="228"/>
      <c r="L104" s="228"/>
      <c r="M104" s="229"/>
      <c r="N104" s="229"/>
      <c r="O104" s="229"/>
      <c r="P104" s="229"/>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112"/>
    </row>
    <row r="105" spans="2:48" ht="21" customHeight="1">
      <c r="B105" s="141"/>
      <c r="C105" s="141"/>
      <c r="D105" s="164"/>
      <c r="E105" s="164"/>
      <c r="F105" s="164"/>
      <c r="G105" s="165"/>
      <c r="H105" s="165"/>
      <c r="I105" s="166"/>
      <c r="J105" s="166"/>
      <c r="K105" s="166"/>
      <c r="L105" s="166"/>
      <c r="M105" s="167"/>
      <c r="N105" s="167"/>
      <c r="O105" s="167"/>
      <c r="P105" s="167"/>
      <c r="Q105" s="168"/>
      <c r="R105" s="168"/>
      <c r="S105" s="168"/>
      <c r="T105" s="168"/>
      <c r="U105" s="168"/>
      <c r="V105" s="168"/>
      <c r="W105" s="168"/>
      <c r="X105" s="168"/>
      <c r="Y105" s="168"/>
      <c r="Z105" s="168"/>
      <c r="AA105" s="168"/>
      <c r="AB105" s="168"/>
      <c r="AC105" s="168"/>
      <c r="AD105" s="169"/>
      <c r="AE105" s="168"/>
      <c r="AF105" s="168"/>
      <c r="AG105" s="168"/>
      <c r="AH105" s="168"/>
      <c r="AI105" s="168"/>
      <c r="AJ105" s="34"/>
      <c r="AK105" s="58" t="s">
        <v>38</v>
      </c>
    </row>
    <row r="106" spans="2:48">
      <c r="B106" s="141"/>
      <c r="C106" s="141"/>
      <c r="D106" s="141"/>
      <c r="E106" s="141"/>
      <c r="F106" s="141"/>
      <c r="G106" s="141"/>
      <c r="H106" s="141"/>
      <c r="I106" s="141"/>
      <c r="J106" s="141"/>
      <c r="K106" s="141"/>
      <c r="L106" s="141"/>
      <c r="M106" s="34"/>
      <c r="N106" s="34"/>
      <c r="O106" s="141"/>
      <c r="P106" s="34"/>
      <c r="Q106" s="34"/>
      <c r="R106" s="34"/>
      <c r="S106" s="34"/>
      <c r="T106" s="34"/>
      <c r="U106" s="34"/>
      <c r="V106" s="34"/>
      <c r="W106" s="34"/>
      <c r="X106" s="34"/>
      <c r="Y106" s="666" t="s">
        <v>78</v>
      </c>
      <c r="Z106" s="667"/>
      <c r="AA106" s="667"/>
      <c r="AB106" s="668"/>
      <c r="AC106" s="669" t="str">
        <f>IF($AC$4="","",$AC$4)</f>
        <v/>
      </c>
      <c r="AD106" s="670"/>
      <c r="AE106" s="670"/>
      <c r="AF106" s="670"/>
      <c r="AG106" s="670"/>
      <c r="AH106" s="670"/>
      <c r="AI106" s="670"/>
      <c r="AJ106" s="671"/>
      <c r="AK106" s="34"/>
    </row>
    <row r="107" spans="2:48" ht="21" customHeight="1">
      <c r="B107" s="142"/>
      <c r="C107" s="142" t="s">
        <v>121</v>
      </c>
      <c r="D107" s="142"/>
      <c r="E107" s="142"/>
      <c r="F107" s="142"/>
      <c r="G107" s="142"/>
      <c r="H107" s="142"/>
      <c r="I107" s="142"/>
      <c r="J107" s="142"/>
      <c r="K107" s="142"/>
      <c r="L107" s="142"/>
      <c r="M107" s="142"/>
      <c r="N107" s="142"/>
      <c r="O107" s="142"/>
      <c r="P107" s="142"/>
      <c r="Q107" s="142"/>
      <c r="R107" s="142"/>
      <c r="S107" s="142"/>
      <c r="T107" s="142"/>
      <c r="U107" s="142"/>
      <c r="V107" s="142"/>
      <c r="W107" s="111"/>
      <c r="X107" s="111"/>
      <c r="Y107" s="111"/>
      <c r="Z107" s="111"/>
      <c r="AA107" s="111"/>
      <c r="AB107" s="111"/>
      <c r="AC107" s="111"/>
      <c r="AD107" s="111"/>
      <c r="AE107" s="143" t="str">
        <f>IF($E$10="A","Ａ事業所（３）",IF($E$10="Bテナント等","Bテナント等事業所（３）",""))</f>
        <v/>
      </c>
      <c r="AF107" s="34"/>
      <c r="AG107" s="111"/>
      <c r="AH107" s="111"/>
      <c r="AI107" s="111"/>
      <c r="AJ107" s="111"/>
      <c r="AK107" s="111"/>
    </row>
    <row r="108" spans="2:48">
      <c r="B108" s="144"/>
      <c r="C108" s="159"/>
      <c r="D108" s="170"/>
      <c r="E108" s="170"/>
      <c r="F108" s="170"/>
      <c r="G108" s="170"/>
      <c r="H108" s="171"/>
      <c r="I108" s="172"/>
      <c r="J108" s="173"/>
      <c r="K108" s="173"/>
      <c r="L108" s="173"/>
      <c r="M108" s="173"/>
      <c r="N108" s="173"/>
      <c r="O108" s="159"/>
      <c r="P108" s="97"/>
      <c r="Q108" s="97"/>
      <c r="R108" s="97"/>
      <c r="S108" s="97"/>
      <c r="T108" s="97"/>
      <c r="U108" s="97"/>
      <c r="V108" s="97"/>
      <c r="W108" s="97"/>
      <c r="X108" s="97"/>
      <c r="Y108" s="97"/>
      <c r="Z108" s="97"/>
      <c r="AA108" s="97"/>
      <c r="AB108" s="97"/>
      <c r="AC108" s="97"/>
      <c r="AD108" s="173"/>
      <c r="AE108" s="97"/>
      <c r="AF108" s="97"/>
      <c r="AG108" s="97"/>
      <c r="AH108" s="97"/>
      <c r="AI108" s="97"/>
      <c r="AJ108" s="97"/>
      <c r="AK108" s="98"/>
    </row>
    <row r="109" spans="2:48">
      <c r="B109" s="146"/>
      <c r="C109" s="141" t="s">
        <v>467</v>
      </c>
      <c r="D109" s="174"/>
      <c r="E109" s="174"/>
      <c r="F109" s="174"/>
      <c r="G109" s="174"/>
      <c r="H109" s="175"/>
      <c r="I109" s="176"/>
      <c r="J109" s="169"/>
      <c r="K109" s="169"/>
      <c r="L109" s="169"/>
      <c r="M109" s="169"/>
      <c r="N109" s="169"/>
      <c r="O109" s="141"/>
      <c r="P109" s="34"/>
      <c r="Q109" s="34"/>
      <c r="R109" s="34"/>
      <c r="S109" s="34"/>
      <c r="T109" s="34"/>
      <c r="U109" s="34"/>
      <c r="V109" s="34"/>
      <c r="W109" s="34"/>
      <c r="X109" s="34"/>
      <c r="Y109" s="34"/>
      <c r="Z109" s="34"/>
      <c r="AA109" s="34"/>
      <c r="AB109" s="34"/>
      <c r="AC109" s="34"/>
      <c r="AD109" s="169"/>
      <c r="AE109" s="34"/>
      <c r="AF109" s="34"/>
      <c r="AG109" s="34"/>
      <c r="AH109" s="34"/>
      <c r="AI109" s="34"/>
      <c r="AJ109" s="34"/>
      <c r="AK109" s="85"/>
    </row>
    <row r="110" spans="2:48" ht="18" customHeight="1">
      <c r="B110" s="146"/>
      <c r="C110" s="141"/>
      <c r="D110" s="656" t="str">
        <f>Tbl!$Q$2</f>
        <v>令和７年度
(2025年度)</v>
      </c>
      <c r="E110" s="656"/>
      <c r="F110" s="656"/>
      <c r="G110" s="656"/>
      <c r="H110" s="657"/>
      <c r="I110" s="657"/>
      <c r="J110" s="657"/>
      <c r="K110" s="657"/>
      <c r="L110" s="657"/>
      <c r="M110" s="657"/>
      <c r="N110" s="657"/>
      <c r="O110" s="657"/>
      <c r="P110" s="657"/>
      <c r="Q110" s="657"/>
      <c r="R110" s="657"/>
      <c r="S110" s="657"/>
      <c r="T110" s="657"/>
      <c r="U110" s="657"/>
      <c r="V110" s="657"/>
      <c r="W110" s="657"/>
      <c r="X110" s="657"/>
      <c r="Y110" s="657"/>
      <c r="Z110" s="657"/>
      <c r="AA110" s="657"/>
      <c r="AB110" s="657"/>
      <c r="AC110" s="657"/>
      <c r="AD110" s="657"/>
      <c r="AE110" s="657"/>
      <c r="AF110" s="657"/>
      <c r="AG110" s="657"/>
      <c r="AH110" s="657"/>
      <c r="AI110" s="657"/>
      <c r="AJ110" s="657"/>
      <c r="AK110" s="85"/>
      <c r="AL110" s="835" t="str">
        <f>IF(AND($H110="",VALUE(MID($D110,3,1))&lt;様式１号!$D$16),"← ＣＯ2排出量の前年度に対する増減要因を分析
　  して入力してください。 (例)削減対策の実施
　 状況、生産量・営業時間等の増減など","")</f>
        <v>← ＣＯ2排出量の前年度に対する増減要因を分析
　  して入力してください。 (例)削減対策の実施
　 状況、生産量・営業時間等の増減など</v>
      </c>
      <c r="AM110" s="836"/>
      <c r="AN110" s="836"/>
      <c r="AO110" s="836"/>
      <c r="AP110" s="836"/>
      <c r="AQ110" s="836"/>
      <c r="AR110" s="836"/>
      <c r="AS110" s="836"/>
      <c r="AT110" s="836"/>
      <c r="AU110" s="836"/>
      <c r="AV110" s="836"/>
    </row>
    <row r="111" spans="2:48" ht="18" customHeight="1">
      <c r="B111" s="146"/>
      <c r="C111" s="141"/>
      <c r="D111" s="656"/>
      <c r="E111" s="656"/>
      <c r="F111" s="656"/>
      <c r="G111" s="656"/>
      <c r="H111" s="657"/>
      <c r="I111" s="657"/>
      <c r="J111" s="657"/>
      <c r="K111" s="657"/>
      <c r="L111" s="657"/>
      <c r="M111" s="657"/>
      <c r="N111" s="657"/>
      <c r="O111" s="657"/>
      <c r="P111" s="657"/>
      <c r="Q111" s="657"/>
      <c r="R111" s="657"/>
      <c r="S111" s="657"/>
      <c r="T111" s="657"/>
      <c r="U111" s="657"/>
      <c r="V111" s="657"/>
      <c r="W111" s="657"/>
      <c r="X111" s="657"/>
      <c r="Y111" s="657"/>
      <c r="Z111" s="657"/>
      <c r="AA111" s="657"/>
      <c r="AB111" s="657"/>
      <c r="AC111" s="657"/>
      <c r="AD111" s="657"/>
      <c r="AE111" s="657"/>
      <c r="AF111" s="657"/>
      <c r="AG111" s="657"/>
      <c r="AH111" s="657"/>
      <c r="AI111" s="657"/>
      <c r="AJ111" s="657"/>
      <c r="AK111" s="85"/>
      <c r="AL111" s="835"/>
      <c r="AM111" s="836"/>
      <c r="AN111" s="836"/>
      <c r="AO111" s="836"/>
      <c r="AP111" s="836"/>
      <c r="AQ111" s="836"/>
      <c r="AR111" s="836"/>
      <c r="AS111" s="836"/>
      <c r="AT111" s="836"/>
      <c r="AU111" s="836"/>
      <c r="AV111" s="836"/>
    </row>
    <row r="112" spans="2:48" ht="18" customHeight="1">
      <c r="B112" s="146"/>
      <c r="C112" s="141"/>
      <c r="D112" s="656"/>
      <c r="E112" s="656"/>
      <c r="F112" s="656"/>
      <c r="G112" s="656"/>
      <c r="H112" s="657"/>
      <c r="I112" s="657"/>
      <c r="J112" s="657"/>
      <c r="K112" s="657"/>
      <c r="L112" s="657"/>
      <c r="M112" s="657"/>
      <c r="N112" s="657"/>
      <c r="O112" s="657"/>
      <c r="P112" s="657"/>
      <c r="Q112" s="657"/>
      <c r="R112" s="657"/>
      <c r="S112" s="657"/>
      <c r="T112" s="657"/>
      <c r="U112" s="657"/>
      <c r="V112" s="657"/>
      <c r="W112" s="657"/>
      <c r="X112" s="657"/>
      <c r="Y112" s="657"/>
      <c r="Z112" s="657"/>
      <c r="AA112" s="657"/>
      <c r="AB112" s="657"/>
      <c r="AC112" s="657"/>
      <c r="AD112" s="657"/>
      <c r="AE112" s="657"/>
      <c r="AF112" s="657"/>
      <c r="AG112" s="657"/>
      <c r="AH112" s="657"/>
      <c r="AI112" s="657"/>
      <c r="AJ112" s="657"/>
      <c r="AK112" s="85"/>
      <c r="AL112" s="835"/>
      <c r="AM112" s="836"/>
      <c r="AN112" s="836"/>
      <c r="AO112" s="836"/>
      <c r="AP112" s="836"/>
      <c r="AQ112" s="836"/>
      <c r="AR112" s="836"/>
      <c r="AS112" s="836"/>
      <c r="AT112" s="836"/>
      <c r="AU112" s="836"/>
      <c r="AV112" s="836"/>
    </row>
    <row r="113" spans="2:48" ht="18" customHeight="1">
      <c r="B113" s="146"/>
      <c r="C113" s="141"/>
      <c r="D113" s="656"/>
      <c r="E113" s="656"/>
      <c r="F113" s="656"/>
      <c r="G113" s="656"/>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85"/>
      <c r="AL113" s="835"/>
      <c r="AM113" s="836"/>
      <c r="AN113" s="836"/>
      <c r="AO113" s="836"/>
      <c r="AP113" s="836"/>
      <c r="AQ113" s="836"/>
      <c r="AR113" s="836"/>
      <c r="AS113" s="836"/>
      <c r="AT113" s="836"/>
      <c r="AU113" s="836"/>
      <c r="AV113" s="836"/>
    </row>
    <row r="114" spans="2:48" ht="18" customHeight="1">
      <c r="B114" s="146"/>
      <c r="C114" s="141"/>
      <c r="D114" s="656"/>
      <c r="E114" s="656"/>
      <c r="F114" s="656"/>
      <c r="G114" s="656"/>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85"/>
      <c r="AL114" s="835"/>
      <c r="AM114" s="836"/>
      <c r="AN114" s="836"/>
      <c r="AO114" s="836"/>
      <c r="AP114" s="836"/>
      <c r="AQ114" s="836"/>
      <c r="AR114" s="836"/>
      <c r="AS114" s="836"/>
      <c r="AT114" s="836"/>
      <c r="AU114" s="836"/>
      <c r="AV114" s="836"/>
    </row>
    <row r="115" spans="2:48" ht="18" customHeight="1">
      <c r="B115" s="146"/>
      <c r="C115" s="141"/>
      <c r="D115" s="656"/>
      <c r="E115" s="656"/>
      <c r="F115" s="656"/>
      <c r="G115" s="656"/>
      <c r="H115" s="657"/>
      <c r="I115" s="657"/>
      <c r="J115" s="657"/>
      <c r="K115" s="657"/>
      <c r="L115" s="657"/>
      <c r="M115" s="657"/>
      <c r="N115" s="657"/>
      <c r="O115" s="657"/>
      <c r="P115" s="657"/>
      <c r="Q115" s="657"/>
      <c r="R115" s="657"/>
      <c r="S115" s="657"/>
      <c r="T115" s="657"/>
      <c r="U115" s="657"/>
      <c r="V115" s="657"/>
      <c r="W115" s="657"/>
      <c r="X115" s="657"/>
      <c r="Y115" s="657"/>
      <c r="Z115" s="657"/>
      <c r="AA115" s="657"/>
      <c r="AB115" s="657"/>
      <c r="AC115" s="657"/>
      <c r="AD115" s="657"/>
      <c r="AE115" s="657"/>
      <c r="AF115" s="657"/>
      <c r="AG115" s="657"/>
      <c r="AH115" s="657"/>
      <c r="AI115" s="657"/>
      <c r="AJ115" s="657"/>
      <c r="AK115" s="85"/>
      <c r="AL115" s="835"/>
      <c r="AM115" s="836"/>
      <c r="AN115" s="836"/>
      <c r="AO115" s="836"/>
      <c r="AP115" s="836"/>
      <c r="AQ115" s="836"/>
      <c r="AR115" s="836"/>
      <c r="AS115" s="836"/>
      <c r="AT115" s="836"/>
      <c r="AU115" s="836"/>
      <c r="AV115" s="836"/>
    </row>
    <row r="116" spans="2:48" ht="18" customHeight="1">
      <c r="B116" s="146"/>
      <c r="C116" s="141"/>
      <c r="D116" s="656"/>
      <c r="E116" s="656"/>
      <c r="F116" s="656"/>
      <c r="G116" s="656"/>
      <c r="H116" s="657"/>
      <c r="I116" s="657"/>
      <c r="J116" s="657"/>
      <c r="K116" s="657"/>
      <c r="L116" s="657"/>
      <c r="M116" s="657"/>
      <c r="N116" s="657"/>
      <c r="O116" s="657"/>
      <c r="P116" s="657"/>
      <c r="Q116" s="657"/>
      <c r="R116" s="657"/>
      <c r="S116" s="657"/>
      <c r="T116" s="657"/>
      <c r="U116" s="657"/>
      <c r="V116" s="657"/>
      <c r="W116" s="657"/>
      <c r="X116" s="657"/>
      <c r="Y116" s="657"/>
      <c r="Z116" s="657"/>
      <c r="AA116" s="657"/>
      <c r="AB116" s="657"/>
      <c r="AC116" s="657"/>
      <c r="AD116" s="657"/>
      <c r="AE116" s="657"/>
      <c r="AF116" s="657"/>
      <c r="AG116" s="657"/>
      <c r="AH116" s="657"/>
      <c r="AI116" s="657"/>
      <c r="AJ116" s="657"/>
      <c r="AK116" s="85"/>
      <c r="AL116" s="835"/>
      <c r="AM116" s="836"/>
      <c r="AN116" s="836"/>
      <c r="AO116" s="836"/>
      <c r="AP116" s="836"/>
      <c r="AQ116" s="836"/>
      <c r="AR116" s="836"/>
      <c r="AS116" s="836"/>
      <c r="AT116" s="836"/>
      <c r="AU116" s="836"/>
      <c r="AV116" s="836"/>
    </row>
    <row r="117" spans="2:48" ht="18" customHeight="1">
      <c r="B117" s="146"/>
      <c r="C117" s="141"/>
      <c r="D117" s="656"/>
      <c r="E117" s="656"/>
      <c r="F117" s="656"/>
      <c r="G117" s="656"/>
      <c r="H117" s="657"/>
      <c r="I117" s="657"/>
      <c r="J117" s="657"/>
      <c r="K117" s="657"/>
      <c r="L117" s="657"/>
      <c r="M117" s="657"/>
      <c r="N117" s="657"/>
      <c r="O117" s="657"/>
      <c r="P117" s="657"/>
      <c r="Q117" s="657"/>
      <c r="R117" s="657"/>
      <c r="S117" s="657"/>
      <c r="T117" s="657"/>
      <c r="U117" s="657"/>
      <c r="V117" s="657"/>
      <c r="W117" s="657"/>
      <c r="X117" s="657"/>
      <c r="Y117" s="657"/>
      <c r="Z117" s="657"/>
      <c r="AA117" s="657"/>
      <c r="AB117" s="657"/>
      <c r="AC117" s="657"/>
      <c r="AD117" s="657"/>
      <c r="AE117" s="657"/>
      <c r="AF117" s="657"/>
      <c r="AG117" s="657"/>
      <c r="AH117" s="657"/>
      <c r="AI117" s="657"/>
      <c r="AJ117" s="657"/>
      <c r="AK117" s="85"/>
      <c r="AL117" s="835"/>
      <c r="AM117" s="836"/>
      <c r="AN117" s="836"/>
      <c r="AO117" s="836"/>
      <c r="AP117" s="836"/>
      <c r="AQ117" s="836"/>
      <c r="AR117" s="836"/>
      <c r="AS117" s="836"/>
      <c r="AT117" s="836"/>
      <c r="AU117" s="836"/>
      <c r="AV117" s="836"/>
    </row>
    <row r="118" spans="2:48" ht="18" customHeight="1">
      <c r="B118" s="146"/>
      <c r="C118" s="141"/>
      <c r="D118" s="656" t="str">
        <f>Tbl!$Q$3</f>
        <v>令和８年度
(2026年度)</v>
      </c>
      <c r="E118" s="656"/>
      <c r="F118" s="656"/>
      <c r="G118" s="656"/>
      <c r="H118" s="657"/>
      <c r="I118" s="657"/>
      <c r="J118" s="657"/>
      <c r="K118" s="657"/>
      <c r="L118" s="657"/>
      <c r="M118" s="657"/>
      <c r="N118" s="657"/>
      <c r="O118" s="657"/>
      <c r="P118" s="657"/>
      <c r="Q118" s="657"/>
      <c r="R118" s="657"/>
      <c r="S118" s="657"/>
      <c r="T118" s="657"/>
      <c r="U118" s="657"/>
      <c r="V118" s="657"/>
      <c r="W118" s="657"/>
      <c r="X118" s="657"/>
      <c r="Y118" s="657"/>
      <c r="Z118" s="657"/>
      <c r="AA118" s="657"/>
      <c r="AB118" s="657"/>
      <c r="AC118" s="657"/>
      <c r="AD118" s="657"/>
      <c r="AE118" s="657"/>
      <c r="AF118" s="657"/>
      <c r="AG118" s="657"/>
      <c r="AH118" s="657"/>
      <c r="AI118" s="657"/>
      <c r="AJ118" s="657"/>
      <c r="AK118" s="85"/>
      <c r="AL118" s="835" t="str">
        <f>IF(AND($H118="",VALUE(MID($D118,3,1))&lt;様式１号!$D$16),"← ＣＯ2排出量の前年度に対する増減要因を分析
　  して入力してください。 (例)削減対策の実施
　 状況、生産量・営業時間等の増減など","")</f>
        <v/>
      </c>
      <c r="AM118" s="836"/>
      <c r="AN118" s="836"/>
      <c r="AO118" s="836"/>
      <c r="AP118" s="836"/>
      <c r="AQ118" s="836"/>
      <c r="AR118" s="836"/>
      <c r="AS118" s="836"/>
      <c r="AT118" s="836"/>
      <c r="AU118" s="836"/>
      <c r="AV118" s="836"/>
    </row>
    <row r="119" spans="2:48" ht="18" customHeight="1">
      <c r="B119" s="146"/>
      <c r="C119" s="141"/>
      <c r="D119" s="656"/>
      <c r="E119" s="656"/>
      <c r="F119" s="656"/>
      <c r="G119" s="656"/>
      <c r="H119" s="657"/>
      <c r="I119" s="657"/>
      <c r="J119" s="657"/>
      <c r="K119" s="657"/>
      <c r="L119" s="657"/>
      <c r="M119" s="657"/>
      <c r="N119" s="657"/>
      <c r="O119" s="657"/>
      <c r="P119" s="657"/>
      <c r="Q119" s="657"/>
      <c r="R119" s="657"/>
      <c r="S119" s="657"/>
      <c r="T119" s="657"/>
      <c r="U119" s="657"/>
      <c r="V119" s="657"/>
      <c r="W119" s="657"/>
      <c r="X119" s="657"/>
      <c r="Y119" s="657"/>
      <c r="Z119" s="657"/>
      <c r="AA119" s="657"/>
      <c r="AB119" s="657"/>
      <c r="AC119" s="657"/>
      <c r="AD119" s="657"/>
      <c r="AE119" s="657"/>
      <c r="AF119" s="657"/>
      <c r="AG119" s="657"/>
      <c r="AH119" s="657"/>
      <c r="AI119" s="657"/>
      <c r="AJ119" s="657"/>
      <c r="AK119" s="85"/>
      <c r="AL119" s="835"/>
      <c r="AM119" s="836"/>
      <c r="AN119" s="836"/>
      <c r="AO119" s="836"/>
      <c r="AP119" s="836"/>
      <c r="AQ119" s="836"/>
      <c r="AR119" s="836"/>
      <c r="AS119" s="836"/>
      <c r="AT119" s="836"/>
      <c r="AU119" s="836"/>
      <c r="AV119" s="836"/>
    </row>
    <row r="120" spans="2:48" ht="18" customHeight="1">
      <c r="B120" s="146"/>
      <c r="C120" s="141"/>
      <c r="D120" s="656"/>
      <c r="E120" s="656"/>
      <c r="F120" s="656"/>
      <c r="G120" s="656"/>
      <c r="H120" s="657"/>
      <c r="I120" s="657"/>
      <c r="J120" s="657"/>
      <c r="K120" s="657"/>
      <c r="L120" s="657"/>
      <c r="M120" s="657"/>
      <c r="N120" s="657"/>
      <c r="O120" s="657"/>
      <c r="P120" s="657"/>
      <c r="Q120" s="657"/>
      <c r="R120" s="657"/>
      <c r="S120" s="657"/>
      <c r="T120" s="657"/>
      <c r="U120" s="657"/>
      <c r="V120" s="657"/>
      <c r="W120" s="657"/>
      <c r="X120" s="657"/>
      <c r="Y120" s="657"/>
      <c r="Z120" s="657"/>
      <c r="AA120" s="657"/>
      <c r="AB120" s="657"/>
      <c r="AC120" s="657"/>
      <c r="AD120" s="657"/>
      <c r="AE120" s="657"/>
      <c r="AF120" s="657"/>
      <c r="AG120" s="657"/>
      <c r="AH120" s="657"/>
      <c r="AI120" s="657"/>
      <c r="AJ120" s="657"/>
      <c r="AK120" s="85"/>
      <c r="AL120" s="835"/>
      <c r="AM120" s="836"/>
      <c r="AN120" s="836"/>
      <c r="AO120" s="836"/>
      <c r="AP120" s="836"/>
      <c r="AQ120" s="836"/>
      <c r="AR120" s="836"/>
      <c r="AS120" s="836"/>
      <c r="AT120" s="836"/>
      <c r="AU120" s="836"/>
      <c r="AV120" s="836"/>
    </row>
    <row r="121" spans="2:48" ht="18" customHeight="1">
      <c r="B121" s="146"/>
      <c r="C121" s="141"/>
      <c r="D121" s="656"/>
      <c r="E121" s="656"/>
      <c r="F121" s="656"/>
      <c r="G121" s="656"/>
      <c r="H121" s="657"/>
      <c r="I121" s="657"/>
      <c r="J121" s="657"/>
      <c r="K121" s="657"/>
      <c r="L121" s="657"/>
      <c r="M121" s="657"/>
      <c r="N121" s="657"/>
      <c r="O121" s="657"/>
      <c r="P121" s="657"/>
      <c r="Q121" s="657"/>
      <c r="R121" s="657"/>
      <c r="S121" s="657"/>
      <c r="T121" s="657"/>
      <c r="U121" s="657"/>
      <c r="V121" s="657"/>
      <c r="W121" s="657"/>
      <c r="X121" s="657"/>
      <c r="Y121" s="657"/>
      <c r="Z121" s="657"/>
      <c r="AA121" s="657"/>
      <c r="AB121" s="657"/>
      <c r="AC121" s="657"/>
      <c r="AD121" s="657"/>
      <c r="AE121" s="657"/>
      <c r="AF121" s="657"/>
      <c r="AG121" s="657"/>
      <c r="AH121" s="657"/>
      <c r="AI121" s="657"/>
      <c r="AJ121" s="657"/>
      <c r="AK121" s="85"/>
      <c r="AL121" s="835"/>
      <c r="AM121" s="836"/>
      <c r="AN121" s="836"/>
      <c r="AO121" s="836"/>
      <c r="AP121" s="836"/>
      <c r="AQ121" s="836"/>
      <c r="AR121" s="836"/>
      <c r="AS121" s="836"/>
      <c r="AT121" s="836"/>
      <c r="AU121" s="836"/>
      <c r="AV121" s="836"/>
    </row>
    <row r="122" spans="2:48" ht="18" customHeight="1">
      <c r="B122" s="146"/>
      <c r="C122" s="141"/>
      <c r="D122" s="656"/>
      <c r="E122" s="656"/>
      <c r="F122" s="656"/>
      <c r="G122" s="656"/>
      <c r="H122" s="657"/>
      <c r="I122" s="657"/>
      <c r="J122" s="657"/>
      <c r="K122" s="657"/>
      <c r="L122" s="657"/>
      <c r="M122" s="657"/>
      <c r="N122" s="657"/>
      <c r="O122" s="657"/>
      <c r="P122" s="657"/>
      <c r="Q122" s="657"/>
      <c r="R122" s="657"/>
      <c r="S122" s="657"/>
      <c r="T122" s="657"/>
      <c r="U122" s="657"/>
      <c r="V122" s="657"/>
      <c r="W122" s="657"/>
      <c r="X122" s="657"/>
      <c r="Y122" s="657"/>
      <c r="Z122" s="657"/>
      <c r="AA122" s="657"/>
      <c r="AB122" s="657"/>
      <c r="AC122" s="657"/>
      <c r="AD122" s="657"/>
      <c r="AE122" s="657"/>
      <c r="AF122" s="657"/>
      <c r="AG122" s="657"/>
      <c r="AH122" s="657"/>
      <c r="AI122" s="657"/>
      <c r="AJ122" s="657"/>
      <c r="AK122" s="85"/>
      <c r="AL122" s="835"/>
      <c r="AM122" s="836"/>
      <c r="AN122" s="836"/>
      <c r="AO122" s="836"/>
      <c r="AP122" s="836"/>
      <c r="AQ122" s="836"/>
      <c r="AR122" s="836"/>
      <c r="AS122" s="836"/>
      <c r="AT122" s="836"/>
      <c r="AU122" s="836"/>
      <c r="AV122" s="836"/>
    </row>
    <row r="123" spans="2:48" ht="18" customHeight="1">
      <c r="B123" s="146"/>
      <c r="C123" s="141"/>
      <c r="D123" s="656"/>
      <c r="E123" s="656"/>
      <c r="F123" s="656"/>
      <c r="G123" s="656"/>
      <c r="H123" s="657"/>
      <c r="I123" s="657"/>
      <c r="J123" s="657"/>
      <c r="K123" s="657"/>
      <c r="L123" s="657"/>
      <c r="M123" s="657"/>
      <c r="N123" s="657"/>
      <c r="O123" s="657"/>
      <c r="P123" s="657"/>
      <c r="Q123" s="657"/>
      <c r="R123" s="657"/>
      <c r="S123" s="657"/>
      <c r="T123" s="657"/>
      <c r="U123" s="657"/>
      <c r="V123" s="657"/>
      <c r="W123" s="657"/>
      <c r="X123" s="657"/>
      <c r="Y123" s="657"/>
      <c r="Z123" s="657"/>
      <c r="AA123" s="657"/>
      <c r="AB123" s="657"/>
      <c r="AC123" s="657"/>
      <c r="AD123" s="657"/>
      <c r="AE123" s="657"/>
      <c r="AF123" s="657"/>
      <c r="AG123" s="657"/>
      <c r="AH123" s="657"/>
      <c r="AI123" s="657"/>
      <c r="AJ123" s="657"/>
      <c r="AK123" s="85"/>
      <c r="AL123" s="835"/>
      <c r="AM123" s="836"/>
      <c r="AN123" s="836"/>
      <c r="AO123" s="836"/>
      <c r="AP123" s="836"/>
      <c r="AQ123" s="836"/>
      <c r="AR123" s="836"/>
      <c r="AS123" s="836"/>
      <c r="AT123" s="836"/>
      <c r="AU123" s="836"/>
      <c r="AV123" s="836"/>
    </row>
    <row r="124" spans="2:48" ht="18" customHeight="1">
      <c r="B124" s="146"/>
      <c r="C124" s="141"/>
      <c r="D124" s="656"/>
      <c r="E124" s="656"/>
      <c r="F124" s="656"/>
      <c r="G124" s="656"/>
      <c r="H124" s="657"/>
      <c r="I124" s="657"/>
      <c r="J124" s="657"/>
      <c r="K124" s="657"/>
      <c r="L124" s="657"/>
      <c r="M124" s="657"/>
      <c r="N124" s="657"/>
      <c r="O124" s="657"/>
      <c r="P124" s="657"/>
      <c r="Q124" s="657"/>
      <c r="R124" s="657"/>
      <c r="S124" s="657"/>
      <c r="T124" s="657"/>
      <c r="U124" s="657"/>
      <c r="V124" s="657"/>
      <c r="W124" s="657"/>
      <c r="X124" s="657"/>
      <c r="Y124" s="657"/>
      <c r="Z124" s="657"/>
      <c r="AA124" s="657"/>
      <c r="AB124" s="657"/>
      <c r="AC124" s="657"/>
      <c r="AD124" s="657"/>
      <c r="AE124" s="657"/>
      <c r="AF124" s="657"/>
      <c r="AG124" s="657"/>
      <c r="AH124" s="657"/>
      <c r="AI124" s="657"/>
      <c r="AJ124" s="657"/>
      <c r="AK124" s="85"/>
      <c r="AL124" s="835"/>
      <c r="AM124" s="836"/>
      <c r="AN124" s="836"/>
      <c r="AO124" s="836"/>
      <c r="AP124" s="836"/>
      <c r="AQ124" s="836"/>
      <c r="AR124" s="836"/>
      <c r="AS124" s="836"/>
      <c r="AT124" s="836"/>
      <c r="AU124" s="836"/>
      <c r="AV124" s="836"/>
    </row>
    <row r="125" spans="2:48" ht="18" customHeight="1">
      <c r="B125" s="146"/>
      <c r="C125" s="141"/>
      <c r="D125" s="656"/>
      <c r="E125" s="656"/>
      <c r="F125" s="656"/>
      <c r="G125" s="656"/>
      <c r="H125" s="657"/>
      <c r="I125" s="657"/>
      <c r="J125" s="657"/>
      <c r="K125" s="657"/>
      <c r="L125" s="657"/>
      <c r="M125" s="657"/>
      <c r="N125" s="657"/>
      <c r="O125" s="657"/>
      <c r="P125" s="657"/>
      <c r="Q125" s="657"/>
      <c r="R125" s="657"/>
      <c r="S125" s="657"/>
      <c r="T125" s="657"/>
      <c r="U125" s="657"/>
      <c r="V125" s="657"/>
      <c r="W125" s="657"/>
      <c r="X125" s="657"/>
      <c r="Y125" s="657"/>
      <c r="Z125" s="657"/>
      <c r="AA125" s="657"/>
      <c r="AB125" s="657"/>
      <c r="AC125" s="657"/>
      <c r="AD125" s="657"/>
      <c r="AE125" s="657"/>
      <c r="AF125" s="657"/>
      <c r="AG125" s="657"/>
      <c r="AH125" s="657"/>
      <c r="AI125" s="657"/>
      <c r="AJ125" s="657"/>
      <c r="AK125" s="85"/>
      <c r="AL125" s="835"/>
      <c r="AM125" s="836"/>
      <c r="AN125" s="836"/>
      <c r="AO125" s="836"/>
      <c r="AP125" s="836"/>
      <c r="AQ125" s="836"/>
      <c r="AR125" s="836"/>
      <c r="AS125" s="836"/>
      <c r="AT125" s="836"/>
      <c r="AU125" s="836"/>
      <c r="AV125" s="836"/>
    </row>
    <row r="126" spans="2:48" ht="18" customHeight="1">
      <c r="B126" s="146"/>
      <c r="C126" s="141"/>
      <c r="D126" s="656" t="str">
        <f>Tbl!$Q$4</f>
        <v>令和９年度
(2027年度)</v>
      </c>
      <c r="E126" s="656"/>
      <c r="F126" s="656"/>
      <c r="G126" s="656"/>
      <c r="H126" s="657"/>
      <c r="I126" s="657"/>
      <c r="J126" s="657"/>
      <c r="K126" s="657"/>
      <c r="L126" s="657"/>
      <c r="M126" s="657"/>
      <c r="N126" s="657"/>
      <c r="O126" s="657"/>
      <c r="P126" s="657"/>
      <c r="Q126" s="657"/>
      <c r="R126" s="657"/>
      <c r="S126" s="657"/>
      <c r="T126" s="657"/>
      <c r="U126" s="657"/>
      <c r="V126" s="657"/>
      <c r="W126" s="657"/>
      <c r="X126" s="657"/>
      <c r="Y126" s="657"/>
      <c r="Z126" s="657"/>
      <c r="AA126" s="657"/>
      <c r="AB126" s="657"/>
      <c r="AC126" s="657"/>
      <c r="AD126" s="657"/>
      <c r="AE126" s="657"/>
      <c r="AF126" s="657"/>
      <c r="AG126" s="657"/>
      <c r="AH126" s="657"/>
      <c r="AI126" s="657"/>
      <c r="AJ126" s="657"/>
      <c r="AK126" s="85"/>
      <c r="AL126" s="835" t="str">
        <f>IF(AND($H126="",VALUE(MID($D126,3,1))&lt;様式１号!$D$16),"← ＣＯ2排出量の前年度に対する増減要因を分析
　  して入力してください。 (例)削減対策の実施
　 状況、生産量・営業時間等の増減など","")</f>
        <v/>
      </c>
      <c r="AM126" s="836"/>
      <c r="AN126" s="836"/>
      <c r="AO126" s="836"/>
      <c r="AP126" s="836"/>
      <c r="AQ126" s="836"/>
      <c r="AR126" s="836"/>
      <c r="AS126" s="836"/>
      <c r="AT126" s="836"/>
      <c r="AU126" s="836"/>
      <c r="AV126" s="836"/>
    </row>
    <row r="127" spans="2:48" ht="18" customHeight="1">
      <c r="B127" s="146"/>
      <c r="C127" s="141"/>
      <c r="D127" s="656"/>
      <c r="E127" s="656"/>
      <c r="F127" s="656"/>
      <c r="G127" s="656"/>
      <c r="H127" s="657"/>
      <c r="I127" s="657"/>
      <c r="J127" s="657"/>
      <c r="K127" s="657"/>
      <c r="L127" s="657"/>
      <c r="M127" s="657"/>
      <c r="N127" s="657"/>
      <c r="O127" s="657"/>
      <c r="P127" s="657"/>
      <c r="Q127" s="657"/>
      <c r="R127" s="657"/>
      <c r="S127" s="657"/>
      <c r="T127" s="657"/>
      <c r="U127" s="657"/>
      <c r="V127" s="657"/>
      <c r="W127" s="657"/>
      <c r="X127" s="657"/>
      <c r="Y127" s="657"/>
      <c r="Z127" s="657"/>
      <c r="AA127" s="657"/>
      <c r="AB127" s="657"/>
      <c r="AC127" s="657"/>
      <c r="AD127" s="657"/>
      <c r="AE127" s="657"/>
      <c r="AF127" s="657"/>
      <c r="AG127" s="657"/>
      <c r="AH127" s="657"/>
      <c r="AI127" s="657"/>
      <c r="AJ127" s="657"/>
      <c r="AK127" s="85"/>
      <c r="AL127" s="835"/>
      <c r="AM127" s="836"/>
      <c r="AN127" s="836"/>
      <c r="AO127" s="836"/>
      <c r="AP127" s="836"/>
      <c r="AQ127" s="836"/>
      <c r="AR127" s="836"/>
      <c r="AS127" s="836"/>
      <c r="AT127" s="836"/>
      <c r="AU127" s="836"/>
      <c r="AV127" s="836"/>
    </row>
    <row r="128" spans="2:48" ht="18" customHeight="1">
      <c r="B128" s="146"/>
      <c r="C128" s="141"/>
      <c r="D128" s="656"/>
      <c r="E128" s="656"/>
      <c r="F128" s="656"/>
      <c r="G128" s="656"/>
      <c r="H128" s="657"/>
      <c r="I128" s="657"/>
      <c r="J128" s="657"/>
      <c r="K128" s="657"/>
      <c r="L128" s="657"/>
      <c r="M128" s="657"/>
      <c r="N128" s="657"/>
      <c r="O128" s="657"/>
      <c r="P128" s="657"/>
      <c r="Q128" s="657"/>
      <c r="R128" s="657"/>
      <c r="S128" s="657"/>
      <c r="T128" s="657"/>
      <c r="U128" s="657"/>
      <c r="V128" s="657"/>
      <c r="W128" s="657"/>
      <c r="X128" s="657"/>
      <c r="Y128" s="657"/>
      <c r="Z128" s="657"/>
      <c r="AA128" s="657"/>
      <c r="AB128" s="657"/>
      <c r="AC128" s="657"/>
      <c r="AD128" s="657"/>
      <c r="AE128" s="657"/>
      <c r="AF128" s="657"/>
      <c r="AG128" s="657"/>
      <c r="AH128" s="657"/>
      <c r="AI128" s="657"/>
      <c r="AJ128" s="657"/>
      <c r="AK128" s="85"/>
      <c r="AL128" s="835"/>
      <c r="AM128" s="836"/>
      <c r="AN128" s="836"/>
      <c r="AO128" s="836"/>
      <c r="AP128" s="836"/>
      <c r="AQ128" s="836"/>
      <c r="AR128" s="836"/>
      <c r="AS128" s="836"/>
      <c r="AT128" s="836"/>
      <c r="AU128" s="836"/>
      <c r="AV128" s="836"/>
    </row>
    <row r="129" spans="2:48" ht="18" customHeight="1">
      <c r="B129" s="146"/>
      <c r="C129" s="141"/>
      <c r="D129" s="656"/>
      <c r="E129" s="656"/>
      <c r="F129" s="656"/>
      <c r="G129" s="656"/>
      <c r="H129" s="657"/>
      <c r="I129" s="657"/>
      <c r="J129" s="657"/>
      <c r="K129" s="657"/>
      <c r="L129" s="657"/>
      <c r="M129" s="657"/>
      <c r="N129" s="657"/>
      <c r="O129" s="657"/>
      <c r="P129" s="657"/>
      <c r="Q129" s="657"/>
      <c r="R129" s="657"/>
      <c r="S129" s="657"/>
      <c r="T129" s="657"/>
      <c r="U129" s="657"/>
      <c r="V129" s="657"/>
      <c r="W129" s="657"/>
      <c r="X129" s="657"/>
      <c r="Y129" s="657"/>
      <c r="Z129" s="657"/>
      <c r="AA129" s="657"/>
      <c r="AB129" s="657"/>
      <c r="AC129" s="657"/>
      <c r="AD129" s="657"/>
      <c r="AE129" s="657"/>
      <c r="AF129" s="657"/>
      <c r="AG129" s="657"/>
      <c r="AH129" s="657"/>
      <c r="AI129" s="657"/>
      <c r="AJ129" s="657"/>
      <c r="AK129" s="85"/>
      <c r="AL129" s="835"/>
      <c r="AM129" s="836"/>
      <c r="AN129" s="836"/>
      <c r="AO129" s="836"/>
      <c r="AP129" s="836"/>
      <c r="AQ129" s="836"/>
      <c r="AR129" s="836"/>
      <c r="AS129" s="836"/>
      <c r="AT129" s="836"/>
      <c r="AU129" s="836"/>
      <c r="AV129" s="836"/>
    </row>
    <row r="130" spans="2:48" ht="18" customHeight="1">
      <c r="B130" s="146"/>
      <c r="C130" s="141"/>
      <c r="D130" s="656"/>
      <c r="E130" s="656"/>
      <c r="F130" s="656"/>
      <c r="G130" s="656"/>
      <c r="H130" s="657"/>
      <c r="I130" s="657"/>
      <c r="J130" s="657"/>
      <c r="K130" s="657"/>
      <c r="L130" s="657"/>
      <c r="M130" s="657"/>
      <c r="N130" s="657"/>
      <c r="O130" s="657"/>
      <c r="P130" s="657"/>
      <c r="Q130" s="657"/>
      <c r="R130" s="657"/>
      <c r="S130" s="657"/>
      <c r="T130" s="657"/>
      <c r="U130" s="657"/>
      <c r="V130" s="657"/>
      <c r="W130" s="657"/>
      <c r="X130" s="657"/>
      <c r="Y130" s="657"/>
      <c r="Z130" s="657"/>
      <c r="AA130" s="657"/>
      <c r="AB130" s="657"/>
      <c r="AC130" s="657"/>
      <c r="AD130" s="657"/>
      <c r="AE130" s="657"/>
      <c r="AF130" s="657"/>
      <c r="AG130" s="657"/>
      <c r="AH130" s="657"/>
      <c r="AI130" s="657"/>
      <c r="AJ130" s="657"/>
      <c r="AK130" s="85"/>
      <c r="AL130" s="835"/>
      <c r="AM130" s="836"/>
      <c r="AN130" s="836"/>
      <c r="AO130" s="836"/>
      <c r="AP130" s="836"/>
      <c r="AQ130" s="836"/>
      <c r="AR130" s="836"/>
      <c r="AS130" s="836"/>
      <c r="AT130" s="836"/>
      <c r="AU130" s="836"/>
      <c r="AV130" s="836"/>
    </row>
    <row r="131" spans="2:48" ht="18" customHeight="1">
      <c r="B131" s="146"/>
      <c r="C131" s="141"/>
      <c r="D131" s="656"/>
      <c r="E131" s="656"/>
      <c r="F131" s="656"/>
      <c r="G131" s="656"/>
      <c r="H131" s="657"/>
      <c r="I131" s="657"/>
      <c r="J131" s="657"/>
      <c r="K131" s="657"/>
      <c r="L131" s="657"/>
      <c r="M131" s="657"/>
      <c r="N131" s="657"/>
      <c r="O131" s="657"/>
      <c r="P131" s="657"/>
      <c r="Q131" s="657"/>
      <c r="R131" s="657"/>
      <c r="S131" s="657"/>
      <c r="T131" s="657"/>
      <c r="U131" s="657"/>
      <c r="V131" s="657"/>
      <c r="W131" s="657"/>
      <c r="X131" s="657"/>
      <c r="Y131" s="657"/>
      <c r="Z131" s="657"/>
      <c r="AA131" s="657"/>
      <c r="AB131" s="657"/>
      <c r="AC131" s="657"/>
      <c r="AD131" s="657"/>
      <c r="AE131" s="657"/>
      <c r="AF131" s="657"/>
      <c r="AG131" s="657"/>
      <c r="AH131" s="657"/>
      <c r="AI131" s="657"/>
      <c r="AJ131" s="657"/>
      <c r="AK131" s="85"/>
      <c r="AL131" s="835"/>
      <c r="AM131" s="836"/>
      <c r="AN131" s="836"/>
      <c r="AO131" s="836"/>
      <c r="AP131" s="836"/>
      <c r="AQ131" s="836"/>
      <c r="AR131" s="836"/>
      <c r="AS131" s="836"/>
      <c r="AT131" s="836"/>
      <c r="AU131" s="836"/>
      <c r="AV131" s="836"/>
    </row>
    <row r="132" spans="2:48" ht="18" customHeight="1">
      <c r="B132" s="146"/>
      <c r="C132" s="141"/>
      <c r="D132" s="656"/>
      <c r="E132" s="656"/>
      <c r="F132" s="656"/>
      <c r="G132" s="656"/>
      <c r="H132" s="657"/>
      <c r="I132" s="657"/>
      <c r="J132" s="657"/>
      <c r="K132" s="657"/>
      <c r="L132" s="657"/>
      <c r="M132" s="657"/>
      <c r="N132" s="657"/>
      <c r="O132" s="657"/>
      <c r="P132" s="657"/>
      <c r="Q132" s="657"/>
      <c r="R132" s="657"/>
      <c r="S132" s="657"/>
      <c r="T132" s="657"/>
      <c r="U132" s="657"/>
      <c r="V132" s="657"/>
      <c r="W132" s="657"/>
      <c r="X132" s="657"/>
      <c r="Y132" s="657"/>
      <c r="Z132" s="657"/>
      <c r="AA132" s="657"/>
      <c r="AB132" s="657"/>
      <c r="AC132" s="657"/>
      <c r="AD132" s="657"/>
      <c r="AE132" s="657"/>
      <c r="AF132" s="657"/>
      <c r="AG132" s="657"/>
      <c r="AH132" s="657"/>
      <c r="AI132" s="657"/>
      <c r="AJ132" s="657"/>
      <c r="AK132" s="85"/>
      <c r="AL132" s="835"/>
      <c r="AM132" s="836"/>
      <c r="AN132" s="836"/>
      <c r="AO132" s="836"/>
      <c r="AP132" s="836"/>
      <c r="AQ132" s="836"/>
      <c r="AR132" s="836"/>
      <c r="AS132" s="836"/>
      <c r="AT132" s="836"/>
      <c r="AU132" s="836"/>
      <c r="AV132" s="836"/>
    </row>
    <row r="133" spans="2:48" ht="18" customHeight="1">
      <c r="B133" s="146"/>
      <c r="C133" s="141"/>
      <c r="D133" s="656"/>
      <c r="E133" s="656"/>
      <c r="F133" s="656"/>
      <c r="G133" s="656"/>
      <c r="H133" s="657"/>
      <c r="I133" s="657"/>
      <c r="J133" s="657"/>
      <c r="K133" s="657"/>
      <c r="L133" s="657"/>
      <c r="M133" s="657"/>
      <c r="N133" s="657"/>
      <c r="O133" s="657"/>
      <c r="P133" s="657"/>
      <c r="Q133" s="657"/>
      <c r="R133" s="657"/>
      <c r="S133" s="657"/>
      <c r="T133" s="657"/>
      <c r="U133" s="657"/>
      <c r="V133" s="657"/>
      <c r="W133" s="657"/>
      <c r="X133" s="657"/>
      <c r="Y133" s="657"/>
      <c r="Z133" s="657"/>
      <c r="AA133" s="657"/>
      <c r="AB133" s="657"/>
      <c r="AC133" s="657"/>
      <c r="AD133" s="657"/>
      <c r="AE133" s="657"/>
      <c r="AF133" s="657"/>
      <c r="AG133" s="657"/>
      <c r="AH133" s="657"/>
      <c r="AI133" s="657"/>
      <c r="AJ133" s="657"/>
      <c r="AK133" s="85"/>
      <c r="AL133" s="835"/>
      <c r="AM133" s="836"/>
      <c r="AN133" s="836"/>
      <c r="AO133" s="836"/>
      <c r="AP133" s="836"/>
      <c r="AQ133" s="836"/>
      <c r="AR133" s="836"/>
      <c r="AS133" s="836"/>
      <c r="AT133" s="836"/>
      <c r="AU133" s="836"/>
      <c r="AV133" s="836"/>
    </row>
    <row r="134" spans="2:48" ht="18" customHeight="1">
      <c r="B134" s="146"/>
      <c r="C134" s="141"/>
      <c r="D134" s="656" t="str">
        <f>Tbl!$Q$5</f>
        <v>令和10年度
(2028年度)</v>
      </c>
      <c r="E134" s="656"/>
      <c r="F134" s="656"/>
      <c r="G134" s="656"/>
      <c r="H134" s="657"/>
      <c r="I134" s="657"/>
      <c r="J134" s="657"/>
      <c r="K134" s="657"/>
      <c r="L134" s="657"/>
      <c r="M134" s="657"/>
      <c r="N134" s="657"/>
      <c r="O134" s="657"/>
      <c r="P134" s="657"/>
      <c r="Q134" s="657"/>
      <c r="R134" s="657"/>
      <c r="S134" s="657"/>
      <c r="T134" s="657"/>
      <c r="U134" s="657"/>
      <c r="V134" s="657"/>
      <c r="W134" s="657"/>
      <c r="X134" s="657"/>
      <c r="Y134" s="657"/>
      <c r="Z134" s="657"/>
      <c r="AA134" s="657"/>
      <c r="AB134" s="657"/>
      <c r="AC134" s="657"/>
      <c r="AD134" s="657"/>
      <c r="AE134" s="657"/>
      <c r="AF134" s="657"/>
      <c r="AG134" s="657"/>
      <c r="AH134" s="657"/>
      <c r="AI134" s="657"/>
      <c r="AJ134" s="657"/>
      <c r="AK134" s="85"/>
      <c r="AL134" s="835" t="str">
        <f>IF(AND($H134="",VALUE(MID($D134,3,2))&lt;様式１号!$D$16),"← ＣＯ2排出量の前年度に対する増減要因を分析
　  して入力してください。 (例)削減対策の実施
　 状況、生産量・営業時間等の増減など","")</f>
        <v/>
      </c>
      <c r="AM134" s="836"/>
      <c r="AN134" s="836"/>
      <c r="AO134" s="836"/>
      <c r="AP134" s="836"/>
      <c r="AQ134" s="836"/>
      <c r="AR134" s="836"/>
      <c r="AS134" s="836"/>
      <c r="AT134" s="836"/>
      <c r="AU134" s="836"/>
      <c r="AV134" s="836"/>
    </row>
    <row r="135" spans="2:48" ht="18" customHeight="1">
      <c r="B135" s="146"/>
      <c r="C135" s="141"/>
      <c r="D135" s="656"/>
      <c r="E135" s="656"/>
      <c r="F135" s="656"/>
      <c r="G135" s="656"/>
      <c r="H135" s="657"/>
      <c r="I135" s="657"/>
      <c r="J135" s="657"/>
      <c r="K135" s="657"/>
      <c r="L135" s="657"/>
      <c r="M135" s="657"/>
      <c r="N135" s="657"/>
      <c r="O135" s="657"/>
      <c r="P135" s="657"/>
      <c r="Q135" s="657"/>
      <c r="R135" s="657"/>
      <c r="S135" s="657"/>
      <c r="T135" s="657"/>
      <c r="U135" s="657"/>
      <c r="V135" s="657"/>
      <c r="W135" s="657"/>
      <c r="X135" s="657"/>
      <c r="Y135" s="657"/>
      <c r="Z135" s="657"/>
      <c r="AA135" s="657"/>
      <c r="AB135" s="657"/>
      <c r="AC135" s="657"/>
      <c r="AD135" s="657"/>
      <c r="AE135" s="657"/>
      <c r="AF135" s="657"/>
      <c r="AG135" s="657"/>
      <c r="AH135" s="657"/>
      <c r="AI135" s="657"/>
      <c r="AJ135" s="657"/>
      <c r="AK135" s="85"/>
      <c r="AL135" s="835"/>
      <c r="AM135" s="836"/>
      <c r="AN135" s="836"/>
      <c r="AO135" s="836"/>
      <c r="AP135" s="836"/>
      <c r="AQ135" s="836"/>
      <c r="AR135" s="836"/>
      <c r="AS135" s="836"/>
      <c r="AT135" s="836"/>
      <c r="AU135" s="836"/>
      <c r="AV135" s="836"/>
    </row>
    <row r="136" spans="2:48" ht="18" customHeight="1">
      <c r="B136" s="146"/>
      <c r="C136" s="141"/>
      <c r="D136" s="656"/>
      <c r="E136" s="656"/>
      <c r="F136" s="656"/>
      <c r="G136" s="656"/>
      <c r="H136" s="657"/>
      <c r="I136" s="657"/>
      <c r="J136" s="657"/>
      <c r="K136" s="657"/>
      <c r="L136" s="657"/>
      <c r="M136" s="657"/>
      <c r="N136" s="657"/>
      <c r="O136" s="657"/>
      <c r="P136" s="657"/>
      <c r="Q136" s="657"/>
      <c r="R136" s="657"/>
      <c r="S136" s="657"/>
      <c r="T136" s="657"/>
      <c r="U136" s="657"/>
      <c r="V136" s="657"/>
      <c r="W136" s="657"/>
      <c r="X136" s="657"/>
      <c r="Y136" s="657"/>
      <c r="Z136" s="657"/>
      <c r="AA136" s="657"/>
      <c r="AB136" s="657"/>
      <c r="AC136" s="657"/>
      <c r="AD136" s="657"/>
      <c r="AE136" s="657"/>
      <c r="AF136" s="657"/>
      <c r="AG136" s="657"/>
      <c r="AH136" s="657"/>
      <c r="AI136" s="657"/>
      <c r="AJ136" s="657"/>
      <c r="AK136" s="85"/>
      <c r="AL136" s="835"/>
      <c r="AM136" s="836"/>
      <c r="AN136" s="836"/>
      <c r="AO136" s="836"/>
      <c r="AP136" s="836"/>
      <c r="AQ136" s="836"/>
      <c r="AR136" s="836"/>
      <c r="AS136" s="836"/>
      <c r="AT136" s="836"/>
      <c r="AU136" s="836"/>
      <c r="AV136" s="836"/>
    </row>
    <row r="137" spans="2:48" ht="18" customHeight="1">
      <c r="B137" s="146"/>
      <c r="C137" s="141"/>
      <c r="D137" s="656"/>
      <c r="E137" s="656"/>
      <c r="F137" s="656"/>
      <c r="G137" s="656"/>
      <c r="H137" s="657"/>
      <c r="I137" s="657"/>
      <c r="J137" s="657"/>
      <c r="K137" s="657"/>
      <c r="L137" s="657"/>
      <c r="M137" s="657"/>
      <c r="N137" s="657"/>
      <c r="O137" s="657"/>
      <c r="P137" s="657"/>
      <c r="Q137" s="657"/>
      <c r="R137" s="657"/>
      <c r="S137" s="657"/>
      <c r="T137" s="657"/>
      <c r="U137" s="657"/>
      <c r="V137" s="657"/>
      <c r="W137" s="657"/>
      <c r="X137" s="657"/>
      <c r="Y137" s="657"/>
      <c r="Z137" s="657"/>
      <c r="AA137" s="657"/>
      <c r="AB137" s="657"/>
      <c r="AC137" s="657"/>
      <c r="AD137" s="657"/>
      <c r="AE137" s="657"/>
      <c r="AF137" s="657"/>
      <c r="AG137" s="657"/>
      <c r="AH137" s="657"/>
      <c r="AI137" s="657"/>
      <c r="AJ137" s="657"/>
      <c r="AK137" s="85"/>
      <c r="AL137" s="835"/>
      <c r="AM137" s="836"/>
      <c r="AN137" s="836"/>
      <c r="AO137" s="836"/>
      <c r="AP137" s="836"/>
      <c r="AQ137" s="836"/>
      <c r="AR137" s="836"/>
      <c r="AS137" s="836"/>
      <c r="AT137" s="836"/>
      <c r="AU137" s="836"/>
      <c r="AV137" s="836"/>
    </row>
    <row r="138" spans="2:48" ht="18" customHeight="1">
      <c r="B138" s="146"/>
      <c r="C138" s="141"/>
      <c r="D138" s="656"/>
      <c r="E138" s="656"/>
      <c r="F138" s="656"/>
      <c r="G138" s="656"/>
      <c r="H138" s="657"/>
      <c r="I138" s="657"/>
      <c r="J138" s="657"/>
      <c r="K138" s="657"/>
      <c r="L138" s="657"/>
      <c r="M138" s="657"/>
      <c r="N138" s="657"/>
      <c r="O138" s="657"/>
      <c r="P138" s="657"/>
      <c r="Q138" s="657"/>
      <c r="R138" s="657"/>
      <c r="S138" s="657"/>
      <c r="T138" s="657"/>
      <c r="U138" s="657"/>
      <c r="V138" s="657"/>
      <c r="W138" s="657"/>
      <c r="X138" s="657"/>
      <c r="Y138" s="657"/>
      <c r="Z138" s="657"/>
      <c r="AA138" s="657"/>
      <c r="AB138" s="657"/>
      <c r="AC138" s="657"/>
      <c r="AD138" s="657"/>
      <c r="AE138" s="657"/>
      <c r="AF138" s="657"/>
      <c r="AG138" s="657"/>
      <c r="AH138" s="657"/>
      <c r="AI138" s="657"/>
      <c r="AJ138" s="657"/>
      <c r="AK138" s="85"/>
      <c r="AL138" s="835"/>
      <c r="AM138" s="836"/>
      <c r="AN138" s="836"/>
      <c r="AO138" s="836"/>
      <c r="AP138" s="836"/>
      <c r="AQ138" s="836"/>
      <c r="AR138" s="836"/>
      <c r="AS138" s="836"/>
      <c r="AT138" s="836"/>
      <c r="AU138" s="836"/>
      <c r="AV138" s="836"/>
    </row>
    <row r="139" spans="2:48" ht="18" customHeight="1">
      <c r="B139" s="146"/>
      <c r="C139" s="141"/>
      <c r="D139" s="656"/>
      <c r="E139" s="656"/>
      <c r="F139" s="656"/>
      <c r="G139" s="656"/>
      <c r="H139" s="657"/>
      <c r="I139" s="657"/>
      <c r="J139" s="657"/>
      <c r="K139" s="657"/>
      <c r="L139" s="657"/>
      <c r="M139" s="657"/>
      <c r="N139" s="657"/>
      <c r="O139" s="657"/>
      <c r="P139" s="657"/>
      <c r="Q139" s="657"/>
      <c r="R139" s="657"/>
      <c r="S139" s="657"/>
      <c r="T139" s="657"/>
      <c r="U139" s="657"/>
      <c r="V139" s="657"/>
      <c r="W139" s="657"/>
      <c r="X139" s="657"/>
      <c r="Y139" s="657"/>
      <c r="Z139" s="657"/>
      <c r="AA139" s="657"/>
      <c r="AB139" s="657"/>
      <c r="AC139" s="657"/>
      <c r="AD139" s="657"/>
      <c r="AE139" s="657"/>
      <c r="AF139" s="657"/>
      <c r="AG139" s="657"/>
      <c r="AH139" s="657"/>
      <c r="AI139" s="657"/>
      <c r="AJ139" s="657"/>
      <c r="AK139" s="85"/>
      <c r="AL139" s="835"/>
      <c r="AM139" s="836"/>
      <c r="AN139" s="836"/>
      <c r="AO139" s="836"/>
      <c r="AP139" s="836"/>
      <c r="AQ139" s="836"/>
      <c r="AR139" s="836"/>
      <c r="AS139" s="836"/>
      <c r="AT139" s="836"/>
      <c r="AU139" s="836"/>
      <c r="AV139" s="836"/>
    </row>
    <row r="140" spans="2:48" ht="18" customHeight="1">
      <c r="B140" s="146"/>
      <c r="C140" s="141"/>
      <c r="D140" s="656"/>
      <c r="E140" s="656"/>
      <c r="F140" s="656"/>
      <c r="G140" s="656"/>
      <c r="H140" s="657"/>
      <c r="I140" s="657"/>
      <c r="J140" s="657"/>
      <c r="K140" s="657"/>
      <c r="L140" s="657"/>
      <c r="M140" s="657"/>
      <c r="N140" s="657"/>
      <c r="O140" s="657"/>
      <c r="P140" s="657"/>
      <c r="Q140" s="657"/>
      <c r="R140" s="657"/>
      <c r="S140" s="657"/>
      <c r="T140" s="657"/>
      <c r="U140" s="657"/>
      <c r="V140" s="657"/>
      <c r="W140" s="657"/>
      <c r="X140" s="657"/>
      <c r="Y140" s="657"/>
      <c r="Z140" s="657"/>
      <c r="AA140" s="657"/>
      <c r="AB140" s="657"/>
      <c r="AC140" s="657"/>
      <c r="AD140" s="657"/>
      <c r="AE140" s="657"/>
      <c r="AF140" s="657"/>
      <c r="AG140" s="657"/>
      <c r="AH140" s="657"/>
      <c r="AI140" s="657"/>
      <c r="AJ140" s="657"/>
      <c r="AK140" s="85"/>
      <c r="AL140" s="835"/>
      <c r="AM140" s="836"/>
      <c r="AN140" s="836"/>
      <c r="AO140" s="836"/>
      <c r="AP140" s="836"/>
      <c r="AQ140" s="836"/>
      <c r="AR140" s="836"/>
      <c r="AS140" s="836"/>
      <c r="AT140" s="836"/>
      <c r="AU140" s="836"/>
      <c r="AV140" s="836"/>
    </row>
    <row r="141" spans="2:48" ht="18" customHeight="1">
      <c r="B141" s="146"/>
      <c r="C141" s="141"/>
      <c r="D141" s="656"/>
      <c r="E141" s="656"/>
      <c r="F141" s="656"/>
      <c r="G141" s="656"/>
      <c r="H141" s="657"/>
      <c r="I141" s="657"/>
      <c r="J141" s="657"/>
      <c r="K141" s="657"/>
      <c r="L141" s="657"/>
      <c r="M141" s="657"/>
      <c r="N141" s="657"/>
      <c r="O141" s="657"/>
      <c r="P141" s="657"/>
      <c r="Q141" s="657"/>
      <c r="R141" s="657"/>
      <c r="S141" s="657"/>
      <c r="T141" s="657"/>
      <c r="U141" s="657"/>
      <c r="V141" s="657"/>
      <c r="W141" s="657"/>
      <c r="X141" s="657"/>
      <c r="Y141" s="657"/>
      <c r="Z141" s="657"/>
      <c r="AA141" s="657"/>
      <c r="AB141" s="657"/>
      <c r="AC141" s="657"/>
      <c r="AD141" s="657"/>
      <c r="AE141" s="657"/>
      <c r="AF141" s="657"/>
      <c r="AG141" s="657"/>
      <c r="AH141" s="657"/>
      <c r="AI141" s="657"/>
      <c r="AJ141" s="657"/>
      <c r="AK141" s="85"/>
      <c r="AL141" s="835"/>
      <c r="AM141" s="836"/>
      <c r="AN141" s="836"/>
      <c r="AO141" s="836"/>
      <c r="AP141" s="836"/>
      <c r="AQ141" s="836"/>
      <c r="AR141" s="836"/>
      <c r="AS141" s="836"/>
      <c r="AT141" s="836"/>
      <c r="AU141" s="836"/>
      <c r="AV141" s="836"/>
    </row>
    <row r="142" spans="2:48" ht="18" customHeight="1">
      <c r="B142" s="146"/>
      <c r="C142" s="141"/>
      <c r="D142" s="656" t="str">
        <f>Tbl!$Q$6</f>
        <v>令和11年度
(2029年度)</v>
      </c>
      <c r="E142" s="656"/>
      <c r="F142" s="656"/>
      <c r="G142" s="656"/>
      <c r="H142" s="657"/>
      <c r="I142" s="657"/>
      <c r="J142" s="657"/>
      <c r="K142" s="657"/>
      <c r="L142" s="657"/>
      <c r="M142" s="657"/>
      <c r="N142" s="657"/>
      <c r="O142" s="657"/>
      <c r="P142" s="657"/>
      <c r="Q142" s="657"/>
      <c r="R142" s="657"/>
      <c r="S142" s="657"/>
      <c r="T142" s="657"/>
      <c r="U142" s="657"/>
      <c r="V142" s="657"/>
      <c r="W142" s="657"/>
      <c r="X142" s="657"/>
      <c r="Y142" s="657"/>
      <c r="Z142" s="657"/>
      <c r="AA142" s="657"/>
      <c r="AB142" s="657"/>
      <c r="AC142" s="657"/>
      <c r="AD142" s="657"/>
      <c r="AE142" s="657"/>
      <c r="AF142" s="657"/>
      <c r="AG142" s="657"/>
      <c r="AH142" s="657"/>
      <c r="AI142" s="657"/>
      <c r="AJ142" s="657"/>
      <c r="AK142" s="85"/>
      <c r="AL142" s="835" t="str">
        <f>IF(AND($H142="",VALUE(MID($D142,3,2))&lt;様式１号!$D$16),"← ＣＯ2排出量の前年度に対する増減要因を分析
　  して入力してください。 (例)削減対策の実施
　 状況、生産量・営業時間等の増減など","")</f>
        <v/>
      </c>
      <c r="AM142" s="836"/>
      <c r="AN142" s="836"/>
      <c r="AO142" s="836"/>
      <c r="AP142" s="836"/>
      <c r="AQ142" s="836"/>
      <c r="AR142" s="836"/>
      <c r="AS142" s="836"/>
      <c r="AT142" s="836"/>
      <c r="AU142" s="836"/>
      <c r="AV142" s="836"/>
    </row>
    <row r="143" spans="2:48" ht="18" customHeight="1">
      <c r="B143" s="146"/>
      <c r="C143" s="141"/>
      <c r="D143" s="656"/>
      <c r="E143" s="656"/>
      <c r="F143" s="656"/>
      <c r="G143" s="656"/>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c r="AJ143" s="657"/>
      <c r="AK143" s="85"/>
      <c r="AL143" s="835"/>
      <c r="AM143" s="836"/>
      <c r="AN143" s="836"/>
      <c r="AO143" s="836"/>
      <c r="AP143" s="836"/>
      <c r="AQ143" s="836"/>
      <c r="AR143" s="836"/>
      <c r="AS143" s="836"/>
      <c r="AT143" s="836"/>
      <c r="AU143" s="836"/>
      <c r="AV143" s="836"/>
    </row>
    <row r="144" spans="2:48" ht="18" customHeight="1">
      <c r="B144" s="146"/>
      <c r="C144" s="141"/>
      <c r="D144" s="656"/>
      <c r="E144" s="656"/>
      <c r="F144" s="656"/>
      <c r="G144" s="656"/>
      <c r="H144" s="657"/>
      <c r="I144" s="657"/>
      <c r="J144" s="657"/>
      <c r="K144" s="657"/>
      <c r="L144" s="657"/>
      <c r="M144" s="657"/>
      <c r="N144" s="657"/>
      <c r="O144" s="657"/>
      <c r="P144" s="657"/>
      <c r="Q144" s="657"/>
      <c r="R144" s="657"/>
      <c r="S144" s="657"/>
      <c r="T144" s="657"/>
      <c r="U144" s="657"/>
      <c r="V144" s="657"/>
      <c r="W144" s="657"/>
      <c r="X144" s="657"/>
      <c r="Y144" s="657"/>
      <c r="Z144" s="657"/>
      <c r="AA144" s="657"/>
      <c r="AB144" s="657"/>
      <c r="AC144" s="657"/>
      <c r="AD144" s="657"/>
      <c r="AE144" s="657"/>
      <c r="AF144" s="657"/>
      <c r="AG144" s="657"/>
      <c r="AH144" s="657"/>
      <c r="AI144" s="657"/>
      <c r="AJ144" s="657"/>
      <c r="AK144" s="85"/>
      <c r="AL144" s="835"/>
      <c r="AM144" s="836"/>
      <c r="AN144" s="836"/>
      <c r="AO144" s="836"/>
      <c r="AP144" s="836"/>
      <c r="AQ144" s="836"/>
      <c r="AR144" s="836"/>
      <c r="AS144" s="836"/>
      <c r="AT144" s="836"/>
      <c r="AU144" s="836"/>
      <c r="AV144" s="836"/>
    </row>
    <row r="145" spans="2:49" ht="18" customHeight="1">
      <c r="B145" s="146"/>
      <c r="C145" s="141"/>
      <c r="D145" s="656"/>
      <c r="E145" s="656"/>
      <c r="F145" s="656"/>
      <c r="G145" s="656"/>
      <c r="H145" s="657"/>
      <c r="I145" s="657"/>
      <c r="J145" s="657"/>
      <c r="K145" s="657"/>
      <c r="L145" s="657"/>
      <c r="M145" s="657"/>
      <c r="N145" s="657"/>
      <c r="O145" s="657"/>
      <c r="P145" s="657"/>
      <c r="Q145" s="657"/>
      <c r="R145" s="657"/>
      <c r="S145" s="657"/>
      <c r="T145" s="657"/>
      <c r="U145" s="657"/>
      <c r="V145" s="657"/>
      <c r="W145" s="657"/>
      <c r="X145" s="657"/>
      <c r="Y145" s="657"/>
      <c r="Z145" s="657"/>
      <c r="AA145" s="657"/>
      <c r="AB145" s="657"/>
      <c r="AC145" s="657"/>
      <c r="AD145" s="657"/>
      <c r="AE145" s="657"/>
      <c r="AF145" s="657"/>
      <c r="AG145" s="657"/>
      <c r="AH145" s="657"/>
      <c r="AI145" s="657"/>
      <c r="AJ145" s="657"/>
      <c r="AK145" s="85"/>
      <c r="AL145" s="835"/>
      <c r="AM145" s="836"/>
      <c r="AN145" s="836"/>
      <c r="AO145" s="836"/>
      <c r="AP145" s="836"/>
      <c r="AQ145" s="836"/>
      <c r="AR145" s="836"/>
      <c r="AS145" s="836"/>
      <c r="AT145" s="836"/>
      <c r="AU145" s="836"/>
      <c r="AV145" s="836"/>
    </row>
    <row r="146" spans="2:49" ht="18" customHeight="1">
      <c r="B146" s="146"/>
      <c r="C146" s="141"/>
      <c r="D146" s="656"/>
      <c r="E146" s="656"/>
      <c r="F146" s="656"/>
      <c r="G146" s="656"/>
      <c r="H146" s="657"/>
      <c r="I146" s="657"/>
      <c r="J146" s="657"/>
      <c r="K146" s="657"/>
      <c r="L146" s="657"/>
      <c r="M146" s="657"/>
      <c r="N146" s="657"/>
      <c r="O146" s="657"/>
      <c r="P146" s="657"/>
      <c r="Q146" s="657"/>
      <c r="R146" s="657"/>
      <c r="S146" s="657"/>
      <c r="T146" s="657"/>
      <c r="U146" s="657"/>
      <c r="V146" s="657"/>
      <c r="W146" s="657"/>
      <c r="X146" s="657"/>
      <c r="Y146" s="657"/>
      <c r="Z146" s="657"/>
      <c r="AA146" s="657"/>
      <c r="AB146" s="657"/>
      <c r="AC146" s="657"/>
      <c r="AD146" s="657"/>
      <c r="AE146" s="657"/>
      <c r="AF146" s="657"/>
      <c r="AG146" s="657"/>
      <c r="AH146" s="657"/>
      <c r="AI146" s="657"/>
      <c r="AJ146" s="657"/>
      <c r="AK146" s="85"/>
      <c r="AL146" s="835"/>
      <c r="AM146" s="836"/>
      <c r="AN146" s="836"/>
      <c r="AO146" s="836"/>
      <c r="AP146" s="836"/>
      <c r="AQ146" s="836"/>
      <c r="AR146" s="836"/>
      <c r="AS146" s="836"/>
      <c r="AT146" s="836"/>
      <c r="AU146" s="836"/>
      <c r="AV146" s="836"/>
    </row>
    <row r="147" spans="2:49" ht="18" customHeight="1">
      <c r="B147" s="146"/>
      <c r="C147" s="141"/>
      <c r="D147" s="656"/>
      <c r="E147" s="656"/>
      <c r="F147" s="656"/>
      <c r="G147" s="656"/>
      <c r="H147" s="657"/>
      <c r="I147" s="657"/>
      <c r="J147" s="657"/>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c r="AK147" s="85"/>
      <c r="AL147" s="835"/>
      <c r="AM147" s="836"/>
      <c r="AN147" s="836"/>
      <c r="AO147" s="836"/>
      <c r="AP147" s="836"/>
      <c r="AQ147" s="836"/>
      <c r="AR147" s="836"/>
      <c r="AS147" s="836"/>
      <c r="AT147" s="836"/>
      <c r="AU147" s="836"/>
      <c r="AV147" s="836"/>
    </row>
    <row r="148" spans="2:49" ht="18" customHeight="1">
      <c r="B148" s="146"/>
      <c r="C148" s="141"/>
      <c r="D148" s="656"/>
      <c r="E148" s="656"/>
      <c r="F148" s="656"/>
      <c r="G148" s="656"/>
      <c r="H148" s="657"/>
      <c r="I148" s="657"/>
      <c r="J148" s="657"/>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c r="AK148" s="85"/>
      <c r="AL148" s="835"/>
      <c r="AM148" s="836"/>
      <c r="AN148" s="836"/>
      <c r="AO148" s="836"/>
      <c r="AP148" s="836"/>
      <c r="AQ148" s="836"/>
      <c r="AR148" s="836"/>
      <c r="AS148" s="836"/>
      <c r="AT148" s="836"/>
      <c r="AU148" s="836"/>
      <c r="AV148" s="836"/>
    </row>
    <row r="149" spans="2:49" ht="18" customHeight="1">
      <c r="B149" s="146"/>
      <c r="C149" s="141"/>
      <c r="D149" s="656"/>
      <c r="E149" s="656"/>
      <c r="F149" s="656"/>
      <c r="G149" s="656"/>
      <c r="H149" s="657"/>
      <c r="I149" s="657"/>
      <c r="J149" s="657"/>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c r="AK149" s="85"/>
      <c r="AL149" s="835"/>
      <c r="AM149" s="836"/>
      <c r="AN149" s="836"/>
      <c r="AO149" s="836"/>
      <c r="AP149" s="836"/>
      <c r="AQ149" s="836"/>
      <c r="AR149" s="836"/>
      <c r="AS149" s="836"/>
      <c r="AT149" s="836"/>
      <c r="AU149" s="836"/>
      <c r="AV149" s="836"/>
    </row>
    <row r="150" spans="2:49" ht="15" customHeight="1">
      <c r="B150" s="225"/>
      <c r="C150" s="142"/>
      <c r="D150" s="226"/>
      <c r="E150" s="226"/>
      <c r="F150" s="226"/>
      <c r="G150" s="22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36"/>
      <c r="AI150" s="236"/>
      <c r="AJ150" s="236"/>
      <c r="AK150" s="112"/>
    </row>
    <row r="151" spans="2:49" ht="21" customHeight="1">
      <c r="B151" s="141"/>
      <c r="C151" s="141"/>
      <c r="D151" s="174"/>
      <c r="E151" s="174"/>
      <c r="F151" s="174"/>
      <c r="G151" s="174"/>
      <c r="H151" s="177"/>
      <c r="I151" s="178"/>
      <c r="J151" s="179"/>
      <c r="K151" s="179"/>
      <c r="L151" s="179"/>
      <c r="M151" s="179"/>
      <c r="N151" s="179"/>
      <c r="O151" s="180"/>
      <c r="P151" s="181"/>
      <c r="Q151" s="181"/>
      <c r="R151" s="181"/>
      <c r="S151" s="181"/>
      <c r="T151" s="181"/>
      <c r="U151" s="181"/>
      <c r="V151" s="181"/>
      <c r="W151" s="181"/>
      <c r="X151" s="181"/>
      <c r="Y151" s="181"/>
      <c r="Z151" s="181"/>
      <c r="AA151" s="181"/>
      <c r="AB151" s="181"/>
      <c r="AC151" s="181"/>
      <c r="AD151" s="179"/>
      <c r="AE151" s="181"/>
      <c r="AF151" s="181"/>
      <c r="AG151" s="181"/>
      <c r="AH151" s="181"/>
      <c r="AI151" s="181"/>
      <c r="AJ151" s="34"/>
      <c r="AK151" s="58" t="s">
        <v>38</v>
      </c>
      <c r="AM151" s="9"/>
      <c r="AN151" s="9"/>
      <c r="AO151" s="9"/>
      <c r="AP151" s="9"/>
      <c r="AQ151" s="9"/>
      <c r="AR151" s="9"/>
      <c r="AS151" s="9"/>
      <c r="AT151" s="9"/>
      <c r="AU151" s="9"/>
      <c r="AV151" s="9"/>
      <c r="AW151" s="9"/>
    </row>
    <row r="152" spans="2:49" s="9" customFormat="1">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613" t="s">
        <v>78</v>
      </c>
      <c r="Z152" s="613"/>
      <c r="AA152" s="613"/>
      <c r="AB152" s="613"/>
      <c r="AC152" s="614" t="str">
        <f>IF($AC$4="","",$AC$4)</f>
        <v/>
      </c>
      <c r="AD152" s="614"/>
      <c r="AE152" s="614"/>
      <c r="AF152" s="614"/>
      <c r="AG152" s="614"/>
      <c r="AH152" s="614"/>
      <c r="AI152" s="614"/>
      <c r="AJ152" s="614"/>
      <c r="AK152" s="34"/>
      <c r="AL152" s="8"/>
      <c r="AM152" s="8"/>
      <c r="AN152" s="8"/>
      <c r="AO152" s="8"/>
      <c r="AP152" s="8"/>
      <c r="AQ152" s="8"/>
      <c r="AR152" s="8"/>
      <c r="AS152" s="8"/>
      <c r="AT152" s="8"/>
      <c r="AU152" s="8"/>
      <c r="AV152" s="8"/>
      <c r="AW152" s="8"/>
    </row>
    <row r="153" spans="2:49">
      <c r="B153" s="141"/>
      <c r="C153" s="141" t="s">
        <v>472</v>
      </c>
      <c r="D153" s="141"/>
      <c r="E153" s="141"/>
      <c r="F153" s="141"/>
      <c r="G153" s="141"/>
      <c r="H153" s="141"/>
      <c r="I153" s="141"/>
      <c r="J153" s="141"/>
      <c r="K153" s="141"/>
      <c r="L153" s="141"/>
      <c r="M153" s="141"/>
      <c r="N153" s="141"/>
      <c r="O153" s="141"/>
      <c r="P153" s="141"/>
      <c r="Q153" s="141"/>
      <c r="R153" s="141"/>
      <c r="S153" s="141"/>
      <c r="T153" s="141"/>
      <c r="U153" s="141"/>
      <c r="V153" s="34"/>
      <c r="W153" s="34"/>
      <c r="X153" s="34"/>
      <c r="Y153" s="34"/>
      <c r="Z153" s="34"/>
      <c r="AA153" s="34"/>
      <c r="AB153" s="34"/>
      <c r="AC153" s="34"/>
      <c r="AD153" s="34"/>
      <c r="AE153" s="182" t="str">
        <f>IF($E$10="Bテナント等","Bテナント等事業所 （４）",IF($E$10="A","A事業所（４）",""))</f>
        <v/>
      </c>
      <c r="AF153" s="183"/>
      <c r="AG153" s="34"/>
      <c r="AH153" s="34"/>
      <c r="AI153" s="34"/>
      <c r="AJ153" s="34"/>
      <c r="AK153" s="34"/>
    </row>
    <row r="154" spans="2:49" ht="8.25" customHeight="1">
      <c r="B154" s="144"/>
      <c r="C154" s="145"/>
      <c r="D154" s="145"/>
      <c r="E154" s="145"/>
      <c r="F154" s="145"/>
      <c r="G154" s="145"/>
      <c r="H154" s="145"/>
      <c r="I154" s="145"/>
      <c r="J154" s="145"/>
      <c r="K154" s="145"/>
      <c r="L154" s="145"/>
      <c r="M154" s="145"/>
      <c r="N154" s="145"/>
      <c r="O154" s="145"/>
      <c r="P154" s="145"/>
      <c r="Q154" s="145"/>
      <c r="R154" s="145"/>
      <c r="S154" s="145"/>
      <c r="T154" s="145"/>
      <c r="U154" s="145"/>
      <c r="V154" s="97"/>
      <c r="W154" s="97"/>
      <c r="X154" s="97"/>
      <c r="Y154" s="97"/>
      <c r="Z154" s="97"/>
      <c r="AA154" s="97"/>
      <c r="AB154" s="97"/>
      <c r="AC154" s="97"/>
      <c r="AD154" s="97"/>
      <c r="AE154" s="97"/>
      <c r="AF154" s="97"/>
      <c r="AG154" s="97"/>
      <c r="AH154" s="97"/>
      <c r="AI154" s="97"/>
      <c r="AJ154" s="97"/>
      <c r="AK154" s="98"/>
      <c r="AM154" s="9"/>
      <c r="AN154" s="9"/>
      <c r="AO154" s="9"/>
      <c r="AP154" s="9"/>
      <c r="AQ154" s="9"/>
      <c r="AR154" s="9"/>
      <c r="AS154" s="9"/>
      <c r="AT154" s="9"/>
      <c r="AU154" s="9"/>
      <c r="AV154" s="9"/>
      <c r="AW154" s="9"/>
    </row>
    <row r="155" spans="2:49" s="9" customFormat="1" ht="21" customHeight="1">
      <c r="B155" s="109"/>
      <c r="C155" s="34" t="s">
        <v>152</v>
      </c>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85"/>
      <c r="AL155" s="8"/>
    </row>
    <row r="156" spans="2:49" s="9" customFormat="1">
      <c r="B156" s="109"/>
      <c r="C156" s="34"/>
      <c r="D156" s="34"/>
      <c r="E156" s="34"/>
      <c r="F156" s="34"/>
      <c r="G156" s="34"/>
      <c r="H156" s="638">
        <v>0</v>
      </c>
      <c r="I156" s="638"/>
      <c r="J156" s="638"/>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85"/>
      <c r="AL156" s="8"/>
    </row>
    <row r="157" spans="2:49" s="9" customFormat="1" ht="10.5" customHeight="1">
      <c r="B157" s="109"/>
      <c r="C157" s="639" t="s">
        <v>153</v>
      </c>
      <c r="D157" s="640"/>
      <c r="E157" s="645" t="s">
        <v>154</v>
      </c>
      <c r="F157" s="646"/>
      <c r="G157" s="646"/>
      <c r="H157" s="646"/>
      <c r="I157" s="646"/>
      <c r="J157" s="646"/>
      <c r="K157" s="646"/>
      <c r="L157" s="646"/>
      <c r="M157" s="646"/>
      <c r="N157" s="646"/>
      <c r="O157" s="646"/>
      <c r="P157" s="646"/>
      <c r="Q157" s="647"/>
      <c r="R157" s="639" t="s">
        <v>437</v>
      </c>
      <c r="S157" s="654"/>
      <c r="T157" s="654"/>
      <c r="U157" s="654"/>
      <c r="V157" s="654"/>
      <c r="W157" s="654"/>
      <c r="X157" s="654"/>
      <c r="Y157" s="654"/>
      <c r="Z157" s="654"/>
      <c r="AA157" s="654"/>
      <c r="AB157" s="654"/>
      <c r="AC157" s="640"/>
      <c r="AD157" s="627" t="s">
        <v>155</v>
      </c>
      <c r="AE157" s="627"/>
      <c r="AF157" s="627" t="s">
        <v>156</v>
      </c>
      <c r="AG157" s="627"/>
      <c r="AH157" s="628" t="s">
        <v>524</v>
      </c>
      <c r="AI157" s="628"/>
      <c r="AJ157" s="628"/>
      <c r="AK157" s="85"/>
      <c r="AL157" s="8"/>
    </row>
    <row r="158" spans="2:49" s="9" customFormat="1" ht="10.5" customHeight="1">
      <c r="B158" s="109"/>
      <c r="C158" s="641"/>
      <c r="D158" s="642"/>
      <c r="E158" s="648"/>
      <c r="F158" s="649"/>
      <c r="G158" s="649"/>
      <c r="H158" s="649"/>
      <c r="I158" s="649"/>
      <c r="J158" s="649"/>
      <c r="K158" s="649"/>
      <c r="L158" s="649"/>
      <c r="M158" s="649"/>
      <c r="N158" s="649"/>
      <c r="O158" s="649"/>
      <c r="P158" s="649"/>
      <c r="Q158" s="650"/>
      <c r="R158" s="641"/>
      <c r="S158" s="310"/>
      <c r="T158" s="310"/>
      <c r="U158" s="310"/>
      <c r="V158" s="310"/>
      <c r="W158" s="310"/>
      <c r="X158" s="310"/>
      <c r="Y158" s="310"/>
      <c r="Z158" s="310"/>
      <c r="AA158" s="310"/>
      <c r="AB158" s="310"/>
      <c r="AC158" s="642"/>
      <c r="AD158" s="627"/>
      <c r="AE158" s="627"/>
      <c r="AF158" s="627"/>
      <c r="AG158" s="627"/>
      <c r="AH158" s="628"/>
      <c r="AI158" s="628"/>
      <c r="AJ158" s="628"/>
      <c r="AK158" s="85"/>
      <c r="AL158" s="8"/>
    </row>
    <row r="159" spans="2:49" s="9" customFormat="1" ht="10.5" customHeight="1">
      <c r="B159" s="109"/>
      <c r="C159" s="641"/>
      <c r="D159" s="642"/>
      <c r="E159" s="651"/>
      <c r="F159" s="652"/>
      <c r="G159" s="652"/>
      <c r="H159" s="652"/>
      <c r="I159" s="652"/>
      <c r="J159" s="652"/>
      <c r="K159" s="652"/>
      <c r="L159" s="652"/>
      <c r="M159" s="652"/>
      <c r="N159" s="652"/>
      <c r="O159" s="652"/>
      <c r="P159" s="652"/>
      <c r="Q159" s="653"/>
      <c r="R159" s="641"/>
      <c r="S159" s="310"/>
      <c r="T159" s="310"/>
      <c r="U159" s="310"/>
      <c r="V159" s="310"/>
      <c r="W159" s="310"/>
      <c r="X159" s="310"/>
      <c r="Y159" s="310"/>
      <c r="Z159" s="310"/>
      <c r="AA159" s="310"/>
      <c r="AB159" s="310"/>
      <c r="AC159" s="642"/>
      <c r="AD159" s="627"/>
      <c r="AE159" s="627"/>
      <c r="AF159" s="627"/>
      <c r="AG159" s="627"/>
      <c r="AH159" s="628"/>
      <c r="AI159" s="628"/>
      <c r="AJ159" s="628"/>
      <c r="AK159" s="85"/>
      <c r="AL159" s="8"/>
    </row>
    <row r="160" spans="2:49" s="9" customFormat="1" ht="27.75" customHeight="1">
      <c r="B160" s="109"/>
      <c r="C160" s="641"/>
      <c r="D160" s="642"/>
      <c r="E160" s="629" t="s">
        <v>157</v>
      </c>
      <c r="F160" s="630"/>
      <c r="G160" s="631"/>
      <c r="H160" s="635" t="s">
        <v>158</v>
      </c>
      <c r="I160" s="636"/>
      <c r="J160" s="636"/>
      <c r="K160" s="636"/>
      <c r="L160" s="636"/>
      <c r="M160" s="636"/>
      <c r="N160" s="636"/>
      <c r="O160" s="636"/>
      <c r="P160" s="636"/>
      <c r="Q160" s="637"/>
      <c r="R160" s="641"/>
      <c r="S160" s="310"/>
      <c r="T160" s="310"/>
      <c r="U160" s="310"/>
      <c r="V160" s="310"/>
      <c r="W160" s="310"/>
      <c r="X160" s="310"/>
      <c r="Y160" s="310"/>
      <c r="Z160" s="310"/>
      <c r="AA160" s="310"/>
      <c r="AB160" s="310"/>
      <c r="AC160" s="642"/>
      <c r="AD160" s="627"/>
      <c r="AE160" s="627"/>
      <c r="AF160" s="627"/>
      <c r="AG160" s="627"/>
      <c r="AH160" s="628"/>
      <c r="AI160" s="628"/>
      <c r="AJ160" s="628"/>
      <c r="AK160" s="85"/>
      <c r="AL160" s="8"/>
    </row>
    <row r="161" spans="2:49" s="9" customFormat="1" ht="27.75" customHeight="1">
      <c r="B161" s="109"/>
      <c r="C161" s="643"/>
      <c r="D161" s="644"/>
      <c r="E161" s="632"/>
      <c r="F161" s="633"/>
      <c r="G161" s="634"/>
      <c r="H161" s="635" t="s">
        <v>159</v>
      </c>
      <c r="I161" s="636"/>
      <c r="J161" s="636"/>
      <c r="K161" s="637"/>
      <c r="L161" s="635" t="s">
        <v>160</v>
      </c>
      <c r="M161" s="636"/>
      <c r="N161" s="636"/>
      <c r="O161" s="636"/>
      <c r="P161" s="636"/>
      <c r="Q161" s="637"/>
      <c r="R161" s="643"/>
      <c r="S161" s="655"/>
      <c r="T161" s="655"/>
      <c r="U161" s="655"/>
      <c r="V161" s="655"/>
      <c r="W161" s="655"/>
      <c r="X161" s="655"/>
      <c r="Y161" s="655"/>
      <c r="Z161" s="655"/>
      <c r="AA161" s="655"/>
      <c r="AB161" s="655"/>
      <c r="AC161" s="644"/>
      <c r="AD161" s="627"/>
      <c r="AE161" s="627"/>
      <c r="AF161" s="627"/>
      <c r="AG161" s="627"/>
      <c r="AH161" s="628"/>
      <c r="AI161" s="628"/>
      <c r="AJ161" s="628"/>
      <c r="AK161" s="85"/>
      <c r="AL161" s="8"/>
    </row>
    <row r="162" spans="2:49" s="9" customFormat="1" ht="42" customHeight="1">
      <c r="B162" s="109"/>
      <c r="C162" s="615">
        <v>1</v>
      </c>
      <c r="D162" s="616"/>
      <c r="E162" s="496" t="str">
        <f ca="1">IFERROR(INDIRECT("Tbl!"&amp;ADDRESS(MATCH($L162,Tbl!$AC:$AC,0),27)),"")</f>
        <v/>
      </c>
      <c r="F162" s="497"/>
      <c r="G162" s="498"/>
      <c r="H162" s="617" t="str">
        <f ca="1">IFERROR(INDIRECT("Tbl!"&amp;ADDRESS(MATCH($L162,Tbl!$AC:$AC,0),28)),"")</f>
        <v/>
      </c>
      <c r="I162" s="618"/>
      <c r="J162" s="618"/>
      <c r="K162" s="619"/>
      <c r="L162" s="620"/>
      <c r="M162" s="621"/>
      <c r="N162" s="621"/>
      <c r="O162" s="621"/>
      <c r="P162" s="621"/>
      <c r="Q162" s="622"/>
      <c r="R162" s="625"/>
      <c r="S162" s="626"/>
      <c r="T162" s="626"/>
      <c r="U162" s="626"/>
      <c r="V162" s="626"/>
      <c r="W162" s="626"/>
      <c r="X162" s="626"/>
      <c r="Y162" s="626"/>
      <c r="Z162" s="626"/>
      <c r="AA162" s="626"/>
      <c r="AB162" s="626"/>
      <c r="AC162" s="626"/>
      <c r="AD162" s="608"/>
      <c r="AE162" s="608"/>
      <c r="AF162" s="608"/>
      <c r="AG162" s="608"/>
      <c r="AH162" s="609"/>
      <c r="AI162" s="610"/>
      <c r="AJ162" s="611"/>
      <c r="AK162" s="85"/>
      <c r="AL162" s="842" t="s">
        <v>631</v>
      </c>
      <c r="AM162" s="843"/>
      <c r="AN162" s="843"/>
      <c r="AO162" s="843"/>
      <c r="AP162" s="843"/>
      <c r="AQ162" s="843"/>
      <c r="AR162" s="843"/>
      <c r="AS162" s="843"/>
      <c r="AT162" s="843"/>
      <c r="AU162" s="843"/>
      <c r="AV162" s="843"/>
    </row>
    <row r="163" spans="2:49" s="9" customFormat="1" ht="42" customHeight="1">
      <c r="B163" s="109"/>
      <c r="C163" s="615">
        <v>2</v>
      </c>
      <c r="D163" s="616"/>
      <c r="E163" s="496" t="str" cm="1">
        <f t="array" aca="1" ref="E163" ca="1">IFERROR(INDIRECT("Tbl!"&amp;ADDRESS(MATCH($L163,Tbl!$AC:$AC,0),27)),"")</f>
        <v/>
      </c>
      <c r="F163" s="497"/>
      <c r="G163" s="498"/>
      <c r="H163" s="617" t="str" cm="1">
        <f t="array" aca="1" ref="H163" ca="1">IFERROR(INDIRECT("Tbl!"&amp;ADDRESS(MATCH($L163,Tbl!$AC:$AC,0),28)),"")</f>
        <v/>
      </c>
      <c r="I163" s="618"/>
      <c r="J163" s="618"/>
      <c r="K163" s="619"/>
      <c r="L163" s="620"/>
      <c r="M163" s="621"/>
      <c r="N163" s="621"/>
      <c r="O163" s="621"/>
      <c r="P163" s="621"/>
      <c r="Q163" s="622"/>
      <c r="R163" s="623"/>
      <c r="S163" s="624"/>
      <c r="T163" s="624"/>
      <c r="U163" s="624"/>
      <c r="V163" s="624"/>
      <c r="W163" s="624"/>
      <c r="X163" s="624"/>
      <c r="Y163" s="624"/>
      <c r="Z163" s="624"/>
      <c r="AA163" s="624"/>
      <c r="AB163" s="624"/>
      <c r="AC163" s="624"/>
      <c r="AD163" s="608"/>
      <c r="AE163" s="608"/>
      <c r="AF163" s="608"/>
      <c r="AG163" s="608"/>
      <c r="AH163" s="609"/>
      <c r="AI163" s="610"/>
      <c r="AJ163" s="611"/>
      <c r="AK163" s="85"/>
      <c r="AL163" s="8"/>
    </row>
    <row r="164" spans="2:49" s="9" customFormat="1" ht="42" customHeight="1">
      <c r="B164" s="109"/>
      <c r="C164" s="615">
        <v>3</v>
      </c>
      <c r="D164" s="616"/>
      <c r="E164" s="496" t="str" cm="1">
        <f t="array" aca="1" ref="E164" ca="1">IFERROR(INDIRECT("Tbl!"&amp;ADDRESS(MATCH($L164,Tbl!$AC:$AC,0),27)),"")</f>
        <v/>
      </c>
      <c r="F164" s="497"/>
      <c r="G164" s="498"/>
      <c r="H164" s="617" t="str" cm="1">
        <f t="array" aca="1" ref="H164" ca="1">IFERROR(INDIRECT("Tbl!"&amp;ADDRESS(MATCH($L164,Tbl!$AC:$AC,0),28)),"")</f>
        <v/>
      </c>
      <c r="I164" s="618"/>
      <c r="J164" s="618"/>
      <c r="K164" s="619"/>
      <c r="L164" s="620"/>
      <c r="M164" s="621"/>
      <c r="N164" s="621"/>
      <c r="O164" s="621"/>
      <c r="P164" s="621"/>
      <c r="Q164" s="622"/>
      <c r="R164" s="623"/>
      <c r="S164" s="624"/>
      <c r="T164" s="624"/>
      <c r="U164" s="624"/>
      <c r="V164" s="624"/>
      <c r="W164" s="624"/>
      <c r="X164" s="624"/>
      <c r="Y164" s="624"/>
      <c r="Z164" s="624"/>
      <c r="AA164" s="624"/>
      <c r="AB164" s="624"/>
      <c r="AC164" s="624"/>
      <c r="AD164" s="608"/>
      <c r="AE164" s="608"/>
      <c r="AF164" s="608"/>
      <c r="AG164" s="608"/>
      <c r="AH164" s="609"/>
      <c r="AI164" s="610"/>
      <c r="AJ164" s="611"/>
      <c r="AK164" s="85"/>
      <c r="AL164" s="8"/>
    </row>
    <row r="165" spans="2:49" s="9" customFormat="1" ht="42" customHeight="1">
      <c r="B165" s="109"/>
      <c r="C165" s="615">
        <v>4</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620"/>
      <c r="M165" s="621"/>
      <c r="N165" s="621"/>
      <c r="O165" s="621"/>
      <c r="P165" s="621"/>
      <c r="Q165" s="62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8"/>
    </row>
    <row r="166" spans="2:49" s="9" customFormat="1" ht="42" customHeight="1">
      <c r="B166" s="109"/>
      <c r="C166" s="615">
        <v>5</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620"/>
      <c r="M166" s="621"/>
      <c r="N166" s="621"/>
      <c r="O166" s="621"/>
      <c r="P166" s="621"/>
      <c r="Q166" s="62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8"/>
    </row>
    <row r="167" spans="2:49" s="9" customFormat="1" ht="42" customHeight="1">
      <c r="B167" s="109"/>
      <c r="C167" s="615">
        <v>6</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620"/>
      <c r="M167" s="621"/>
      <c r="N167" s="621"/>
      <c r="O167" s="621"/>
      <c r="P167" s="621"/>
      <c r="Q167" s="62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row>
    <row r="168" spans="2:49" s="9" customFormat="1" ht="42" customHeight="1">
      <c r="B168" s="109"/>
      <c r="C168" s="615">
        <v>7</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620"/>
      <c r="M168" s="621"/>
      <c r="N168" s="621"/>
      <c r="O168" s="621"/>
      <c r="P168" s="621"/>
      <c r="Q168" s="62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row>
    <row r="169" spans="2:49" s="9" customFormat="1" ht="42" customHeight="1">
      <c r="B169" s="109"/>
      <c r="C169" s="615">
        <v>8</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620"/>
      <c r="M169" s="621"/>
      <c r="N169" s="621"/>
      <c r="O169" s="621"/>
      <c r="P169" s="621"/>
      <c r="Q169" s="62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row>
    <row r="170" spans="2:49" s="9" customFormat="1" ht="42" customHeight="1">
      <c r="B170" s="109"/>
      <c r="C170" s="615">
        <v>9</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620"/>
      <c r="M170" s="621"/>
      <c r="N170" s="621"/>
      <c r="O170" s="621"/>
      <c r="P170" s="621"/>
      <c r="Q170" s="62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row>
    <row r="171" spans="2:49" s="9" customFormat="1" ht="42" customHeight="1">
      <c r="B171" s="109"/>
      <c r="C171" s="615">
        <v>10</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620"/>
      <c r="M171" s="621"/>
      <c r="N171" s="621"/>
      <c r="O171" s="621"/>
      <c r="P171" s="621"/>
      <c r="Q171" s="62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row>
    <row r="172" spans="2:49" s="9" customFormat="1" ht="42" customHeight="1">
      <c r="B172" s="109"/>
      <c r="C172" s="615">
        <v>11</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620"/>
      <c r="M172" s="621"/>
      <c r="N172" s="621"/>
      <c r="O172" s="621"/>
      <c r="P172" s="621"/>
      <c r="Q172" s="62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row>
    <row r="173" spans="2:49" s="9" customFormat="1" ht="42" customHeight="1">
      <c r="B173" s="109"/>
      <c r="C173" s="615">
        <v>12</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620"/>
      <c r="M173" s="621"/>
      <c r="N173" s="621"/>
      <c r="O173" s="621"/>
      <c r="P173" s="621"/>
      <c r="Q173" s="62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row>
    <row r="174" spans="2:49" s="9" customFormat="1" ht="42" customHeight="1">
      <c r="B174" s="109"/>
      <c r="C174" s="615">
        <v>13</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620"/>
      <c r="M174" s="621"/>
      <c r="N174" s="621"/>
      <c r="O174" s="621"/>
      <c r="P174" s="621"/>
      <c r="Q174" s="62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row>
    <row r="175" spans="2:49" s="9" customFormat="1" ht="42" customHeight="1">
      <c r="B175" s="109"/>
      <c r="C175" s="615">
        <v>14</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620"/>
      <c r="M175" s="621"/>
      <c r="N175" s="621"/>
      <c r="O175" s="621"/>
      <c r="P175" s="621"/>
      <c r="Q175" s="62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row>
    <row r="176" spans="2:49" s="9" customFormat="1" ht="42" customHeight="1">
      <c r="B176" s="109"/>
      <c r="C176" s="615">
        <v>15</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620"/>
      <c r="M176" s="621"/>
      <c r="N176" s="621"/>
      <c r="O176" s="621"/>
      <c r="P176" s="621"/>
      <c r="Q176" s="62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8"/>
      <c r="AN176" s="8"/>
      <c r="AO176" s="8"/>
      <c r="AP176" s="8"/>
      <c r="AQ176" s="8"/>
      <c r="AR176" s="8"/>
      <c r="AS176" s="8"/>
      <c r="AT176" s="8"/>
      <c r="AU176" s="8"/>
      <c r="AV176" s="8"/>
      <c r="AW176" s="8"/>
    </row>
    <row r="177" spans="2:49" s="9" customFormat="1" ht="13.5" customHeight="1">
      <c r="B177" s="110"/>
      <c r="C177" s="597" t="s">
        <v>662</v>
      </c>
      <c r="D177" s="597"/>
      <c r="E177" s="597"/>
      <c r="F177" s="597"/>
      <c r="G177" s="597"/>
      <c r="H177" s="597"/>
      <c r="I177" s="597"/>
      <c r="J177" s="597"/>
      <c r="K177" s="597"/>
      <c r="L177" s="597"/>
      <c r="M177" s="597"/>
      <c r="N177" s="597"/>
      <c r="O177" s="597"/>
      <c r="P177" s="597"/>
      <c r="Q177" s="597"/>
      <c r="R177" s="597"/>
      <c r="S177" s="597"/>
      <c r="T177" s="597"/>
      <c r="U177" s="597"/>
      <c r="V177" s="597"/>
      <c r="W177" s="597"/>
      <c r="X177" s="597"/>
      <c r="Y177" s="597"/>
      <c r="Z177" s="597"/>
      <c r="AA177" s="597"/>
      <c r="AB177" s="597"/>
      <c r="AC177" s="597"/>
      <c r="AD177" s="597"/>
      <c r="AE177" s="597"/>
      <c r="AF177" s="597"/>
      <c r="AG177" s="597"/>
      <c r="AH177" s="597"/>
      <c r="AI177" s="597"/>
      <c r="AJ177" s="597"/>
      <c r="AK177" s="112"/>
      <c r="AL177" s="8"/>
      <c r="AM177" s="8"/>
      <c r="AN177" s="8"/>
      <c r="AO177" s="8"/>
      <c r="AP177" s="8"/>
      <c r="AQ177" s="8"/>
      <c r="AR177" s="8"/>
      <c r="AS177" s="8"/>
      <c r="AT177" s="8"/>
      <c r="AU177" s="8"/>
      <c r="AV177" s="8"/>
      <c r="AW177" s="8"/>
    </row>
    <row r="178" spans="2:49">
      <c r="B178" s="34"/>
      <c r="C178" s="612"/>
      <c r="D178" s="612"/>
      <c r="E178" s="612"/>
      <c r="F178" s="612"/>
      <c r="G178" s="612"/>
      <c r="H178" s="612"/>
      <c r="I178" s="612"/>
      <c r="J178" s="612"/>
      <c r="K178" s="612"/>
      <c r="L178" s="612"/>
      <c r="M178" s="612"/>
      <c r="N178" s="612"/>
      <c r="O178" s="612"/>
      <c r="P178" s="612"/>
      <c r="Q178" s="612"/>
      <c r="R178" s="612"/>
      <c r="S178" s="612"/>
      <c r="T178" s="612"/>
      <c r="U178" s="612"/>
      <c r="V178" s="612"/>
      <c r="W178" s="612"/>
      <c r="X178" s="612"/>
      <c r="Y178" s="612"/>
      <c r="Z178" s="612"/>
      <c r="AA178" s="612"/>
      <c r="AB178" s="34"/>
      <c r="AC178" s="34"/>
      <c r="AD178" s="184"/>
      <c r="AE178" s="34"/>
      <c r="AF178" s="34"/>
      <c r="AG178" s="34"/>
      <c r="AH178" s="34"/>
      <c r="AI178" s="34"/>
      <c r="AJ178" s="34"/>
      <c r="AK178" s="58" t="s">
        <v>38</v>
      </c>
      <c r="AM178" s="9"/>
      <c r="AN178" s="9"/>
      <c r="AO178" s="9"/>
      <c r="AP178" s="9"/>
      <c r="AQ178" s="9"/>
      <c r="AR178" s="9"/>
      <c r="AS178" s="9"/>
      <c r="AT178" s="9"/>
      <c r="AU178" s="9"/>
      <c r="AV178" s="9"/>
      <c r="AW178" s="9"/>
    </row>
    <row r="179" spans="2:49" s="9" customFormat="1">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613" t="s">
        <v>78</v>
      </c>
      <c r="Z179" s="613"/>
      <c r="AA179" s="613"/>
      <c r="AB179" s="613"/>
      <c r="AC179" s="614" t="str">
        <f>IF($AC$4="","",$AC$4)</f>
        <v/>
      </c>
      <c r="AD179" s="614"/>
      <c r="AE179" s="614"/>
      <c r="AF179" s="614"/>
      <c r="AG179" s="614"/>
      <c r="AH179" s="614"/>
      <c r="AI179" s="614"/>
      <c r="AJ179" s="614"/>
      <c r="AK179" s="34"/>
      <c r="AL179" s="8"/>
      <c r="AM179" s="8"/>
      <c r="AN179" s="8"/>
      <c r="AO179" s="8"/>
      <c r="AP179" s="8"/>
      <c r="AQ179" s="8"/>
      <c r="AR179" s="8"/>
      <c r="AS179" s="8"/>
      <c r="AT179" s="8"/>
      <c r="AU179" s="8"/>
      <c r="AV179" s="8"/>
      <c r="AW179" s="8"/>
    </row>
    <row r="180" spans="2:49">
      <c r="B180" s="141"/>
      <c r="C180" s="141" t="s">
        <v>121</v>
      </c>
      <c r="D180" s="141"/>
      <c r="E180" s="141"/>
      <c r="F180" s="141"/>
      <c r="G180" s="141"/>
      <c r="H180" s="141"/>
      <c r="I180" s="141"/>
      <c r="J180" s="141"/>
      <c r="K180" s="141"/>
      <c r="L180" s="141"/>
      <c r="M180" s="141"/>
      <c r="N180" s="141"/>
      <c r="O180" s="141"/>
      <c r="P180" s="141"/>
      <c r="Q180" s="141"/>
      <c r="R180" s="141"/>
      <c r="S180" s="141"/>
      <c r="T180" s="141"/>
      <c r="U180" s="141"/>
      <c r="V180" s="34"/>
      <c r="W180" s="34"/>
      <c r="X180" s="34"/>
      <c r="Y180" s="34"/>
      <c r="Z180" s="34"/>
      <c r="AA180" s="34"/>
      <c r="AB180" s="34"/>
      <c r="AC180" s="34"/>
      <c r="AD180" s="34"/>
      <c r="AE180" s="184" t="str">
        <f>IF($E$10="Bテナント等","Bテナント等事業所 （５）",IF($E$10="A","A事業所（５）",""))</f>
        <v/>
      </c>
      <c r="AF180" s="34"/>
      <c r="AG180" s="34"/>
      <c r="AH180" s="34"/>
      <c r="AI180" s="34"/>
      <c r="AJ180" s="34"/>
      <c r="AK180" s="34"/>
    </row>
    <row r="181" spans="2:49" ht="8.25" customHeight="1">
      <c r="B181" s="144"/>
      <c r="C181" s="145"/>
      <c r="D181" s="145"/>
      <c r="E181" s="145"/>
      <c r="F181" s="145"/>
      <c r="G181" s="145"/>
      <c r="H181" s="145"/>
      <c r="I181" s="145"/>
      <c r="J181" s="145"/>
      <c r="K181" s="145"/>
      <c r="L181" s="145"/>
      <c r="M181" s="145"/>
      <c r="N181" s="145"/>
      <c r="O181" s="145"/>
      <c r="P181" s="145"/>
      <c r="Q181" s="145"/>
      <c r="R181" s="145"/>
      <c r="S181" s="145"/>
      <c r="T181" s="145"/>
      <c r="U181" s="145"/>
      <c r="V181" s="97"/>
      <c r="W181" s="97"/>
      <c r="X181" s="97"/>
      <c r="Y181" s="97"/>
      <c r="Z181" s="97"/>
      <c r="AA181" s="97"/>
      <c r="AB181" s="97"/>
      <c r="AC181" s="97"/>
      <c r="AD181" s="97"/>
      <c r="AE181" s="97"/>
      <c r="AF181" s="97"/>
      <c r="AG181" s="97"/>
      <c r="AH181" s="97"/>
      <c r="AI181" s="97"/>
      <c r="AJ181" s="97"/>
      <c r="AK181" s="98"/>
      <c r="AM181" s="9"/>
      <c r="AN181" s="9"/>
      <c r="AO181" s="9"/>
      <c r="AP181" s="9"/>
      <c r="AQ181" s="9"/>
      <c r="AR181" s="9"/>
      <c r="AS181" s="9"/>
      <c r="AT181" s="9"/>
      <c r="AU181" s="9"/>
      <c r="AV181" s="9"/>
      <c r="AW181" s="9"/>
    </row>
    <row r="182" spans="2:49" s="9" customFormat="1">
      <c r="B182" s="140"/>
      <c r="C182" s="34" t="s">
        <v>161</v>
      </c>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85"/>
      <c r="AL182" s="8"/>
    </row>
    <row r="183" spans="2:49" s="9" customFormat="1">
      <c r="B183" s="140"/>
      <c r="C183" s="284" t="s">
        <v>162</v>
      </c>
      <c r="D183" s="284"/>
      <c r="E183" s="284"/>
      <c r="F183" s="284"/>
      <c r="G183" s="284"/>
      <c r="H183" s="284"/>
      <c r="I183" s="284"/>
      <c r="J183" s="284"/>
      <c r="K183" s="284"/>
      <c r="L183" s="284"/>
      <c r="M183" s="28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85"/>
      <c r="AL183" s="8"/>
    </row>
    <row r="184" spans="2:49" s="9" customFormat="1">
      <c r="B184" s="109"/>
      <c r="C184" s="246"/>
      <c r="D184" s="246"/>
      <c r="E184" s="246"/>
      <c r="F184" s="246"/>
      <c r="G184" s="246"/>
      <c r="H184" s="246"/>
      <c r="I184" s="246"/>
      <c r="J184" s="246"/>
      <c r="K184" s="246"/>
      <c r="L184" s="246"/>
      <c r="M184" s="246"/>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85"/>
      <c r="AL184" s="8"/>
    </row>
    <row r="185" spans="2:49" s="9" customFormat="1" ht="18">
      <c r="B185" s="140"/>
      <c r="C185" s="34" t="s">
        <v>163</v>
      </c>
      <c r="D185" s="34"/>
      <c r="E185" s="34"/>
      <c r="F185" s="34"/>
      <c r="G185" s="34"/>
      <c r="H185" s="185"/>
      <c r="I185" s="34"/>
      <c r="J185" s="186"/>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11" t="s">
        <v>632</v>
      </c>
    </row>
    <row r="186" spans="2:49" s="9" customFormat="1" ht="13.5" customHeight="1">
      <c r="B186" s="140"/>
      <c r="C186" s="599"/>
      <c r="D186" s="600"/>
      <c r="E186" s="600"/>
      <c r="F186" s="600"/>
      <c r="G186" s="600"/>
      <c r="H186" s="600"/>
      <c r="I186" s="600"/>
      <c r="J186" s="600"/>
      <c r="K186" s="600"/>
      <c r="L186" s="600"/>
      <c r="M186" s="600"/>
      <c r="N186" s="600"/>
      <c r="O186" s="600"/>
      <c r="P186" s="600"/>
      <c r="Q186" s="600"/>
      <c r="R186" s="600"/>
      <c r="S186" s="600"/>
      <c r="T186" s="600"/>
      <c r="U186" s="600"/>
      <c r="V186" s="600"/>
      <c r="W186" s="600"/>
      <c r="X186" s="600"/>
      <c r="Y186" s="600"/>
      <c r="Z186" s="600"/>
      <c r="AA186" s="600"/>
      <c r="AB186" s="600"/>
      <c r="AC186" s="600"/>
      <c r="AD186" s="600"/>
      <c r="AE186" s="600"/>
      <c r="AF186" s="600"/>
      <c r="AG186" s="600"/>
      <c r="AH186" s="600"/>
      <c r="AI186" s="600"/>
      <c r="AJ186" s="601"/>
      <c r="AK186" s="85"/>
      <c r="AL186" s="8"/>
    </row>
    <row r="187" spans="2:49" s="9" customFormat="1" ht="13.5" customHeight="1">
      <c r="B187" s="140"/>
      <c r="C187" s="602"/>
      <c r="D187" s="603"/>
      <c r="E187" s="603"/>
      <c r="F187" s="603"/>
      <c r="G187" s="603"/>
      <c r="H187" s="603"/>
      <c r="I187" s="603"/>
      <c r="J187" s="603"/>
      <c r="K187" s="603"/>
      <c r="L187" s="603"/>
      <c r="M187" s="603"/>
      <c r="N187" s="603"/>
      <c r="O187" s="603"/>
      <c r="P187" s="603"/>
      <c r="Q187" s="603"/>
      <c r="R187" s="603"/>
      <c r="S187" s="603"/>
      <c r="T187" s="603"/>
      <c r="U187" s="603"/>
      <c r="V187" s="603"/>
      <c r="W187" s="603"/>
      <c r="X187" s="603"/>
      <c r="Y187" s="603"/>
      <c r="Z187" s="603"/>
      <c r="AA187" s="603"/>
      <c r="AB187" s="603"/>
      <c r="AC187" s="603"/>
      <c r="AD187" s="603"/>
      <c r="AE187" s="603"/>
      <c r="AF187" s="603"/>
      <c r="AG187" s="603"/>
      <c r="AH187" s="603"/>
      <c r="AI187" s="603"/>
      <c r="AJ187" s="604"/>
      <c r="AK187" s="85"/>
      <c r="AL187" s="8"/>
    </row>
    <row r="188" spans="2:49" s="9" customFormat="1" ht="13.5" customHeight="1">
      <c r="B188" s="140"/>
      <c r="C188" s="602"/>
      <c r="D188" s="603"/>
      <c r="E188" s="603"/>
      <c r="F188" s="603"/>
      <c r="G188" s="603"/>
      <c r="H188" s="603"/>
      <c r="I188" s="603"/>
      <c r="J188" s="603"/>
      <c r="K188" s="603"/>
      <c r="L188" s="603"/>
      <c r="M188" s="603"/>
      <c r="N188" s="603"/>
      <c r="O188" s="603"/>
      <c r="P188" s="603"/>
      <c r="Q188" s="603"/>
      <c r="R188" s="603"/>
      <c r="S188" s="603"/>
      <c r="T188" s="603"/>
      <c r="U188" s="603"/>
      <c r="V188" s="603"/>
      <c r="W188" s="603"/>
      <c r="X188" s="603"/>
      <c r="Y188" s="603"/>
      <c r="Z188" s="603"/>
      <c r="AA188" s="603"/>
      <c r="AB188" s="603"/>
      <c r="AC188" s="603"/>
      <c r="AD188" s="603"/>
      <c r="AE188" s="603"/>
      <c r="AF188" s="603"/>
      <c r="AG188" s="603"/>
      <c r="AH188" s="603"/>
      <c r="AI188" s="603"/>
      <c r="AJ188" s="604"/>
      <c r="AK188" s="85"/>
      <c r="AL188" s="8"/>
    </row>
    <row r="189" spans="2:49" s="9" customFormat="1" ht="13.5" customHeight="1">
      <c r="B189" s="140"/>
      <c r="C189" s="602"/>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603"/>
      <c r="AF189" s="603"/>
      <c r="AG189" s="603"/>
      <c r="AH189" s="603"/>
      <c r="AI189" s="603"/>
      <c r="AJ189" s="604"/>
      <c r="AK189" s="85"/>
      <c r="AL189" s="8"/>
    </row>
    <row r="190" spans="2:49" s="9" customFormat="1" ht="13.5" customHeight="1">
      <c r="B190" s="140"/>
      <c r="C190" s="602"/>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row>
    <row r="191" spans="2:49" s="9" customFormat="1" ht="13.5" customHeight="1">
      <c r="B191" s="140"/>
      <c r="C191" s="602"/>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row>
    <row r="192" spans="2:49" s="9" customFormat="1" ht="13.5" customHeight="1">
      <c r="B192" s="140"/>
      <c r="C192" s="602"/>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row>
    <row r="193" spans="2:38" s="9" customFormat="1" ht="13.5" customHeight="1">
      <c r="B193" s="140"/>
      <c r="C193" s="602"/>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row>
    <row r="194" spans="2:38" s="9" customFormat="1" ht="13.5" customHeight="1">
      <c r="B194" s="140"/>
      <c r="C194" s="602"/>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row>
    <row r="195" spans="2:38" s="9" customFormat="1" ht="13.5" customHeight="1">
      <c r="B195" s="140"/>
      <c r="C195" s="602"/>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row>
    <row r="196" spans="2:38" s="9" customFormat="1" ht="13.5" customHeight="1">
      <c r="B196" s="140"/>
      <c r="C196" s="602"/>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row>
    <row r="197" spans="2:38" s="9" customFormat="1" ht="13.5" customHeight="1">
      <c r="B197" s="140"/>
      <c r="C197" s="602"/>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row>
    <row r="198" spans="2:38" s="9" customFormat="1" ht="13.5" customHeight="1">
      <c r="B198" s="140"/>
      <c r="C198" s="602"/>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row>
    <row r="199" spans="2:38" s="9" customFormat="1" ht="13.5" customHeight="1">
      <c r="B199" s="140"/>
      <c r="C199" s="602"/>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row>
    <row r="200" spans="2:38" s="9" customFormat="1" ht="13.5" customHeight="1">
      <c r="B200" s="140"/>
      <c r="C200" s="602"/>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row>
    <row r="201" spans="2:38" s="9" customFormat="1" ht="13.5" customHeight="1">
      <c r="B201" s="140"/>
      <c r="C201" s="602"/>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row>
    <row r="202" spans="2:38" s="9" customFormat="1" ht="13.5" customHeight="1">
      <c r="B202" s="140"/>
      <c r="C202" s="602"/>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row>
    <row r="203" spans="2:38" s="9" customFormat="1" ht="13.5" customHeight="1">
      <c r="B203" s="140"/>
      <c r="C203" s="602"/>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row>
    <row r="204" spans="2:38" s="9" customFormat="1" ht="13.5" customHeight="1">
      <c r="B204" s="140"/>
      <c r="C204" s="602"/>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row>
    <row r="205" spans="2:38" s="9" customFormat="1" ht="13.5" customHeight="1">
      <c r="B205" s="140"/>
      <c r="C205" s="602"/>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row>
    <row r="206" spans="2:38" s="9" customFormat="1" ht="13.5" customHeight="1">
      <c r="B206" s="140"/>
      <c r="C206" s="602"/>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row>
    <row r="207" spans="2:38" s="9" customFormat="1" ht="13.5" customHeight="1">
      <c r="B207" s="140"/>
      <c r="C207" s="602"/>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row>
    <row r="208" spans="2:38" s="9" customFormat="1" ht="13.5" customHeight="1">
      <c r="B208" s="140"/>
      <c r="C208" s="602"/>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row>
    <row r="209" spans="2:38" s="9" customFormat="1" ht="13.5" customHeight="1">
      <c r="B209" s="140"/>
      <c r="C209" s="602"/>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row>
    <row r="210" spans="2:38" s="9" customFormat="1" ht="13.5" customHeight="1">
      <c r="B210" s="140"/>
      <c r="C210" s="602"/>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row>
    <row r="211" spans="2:38" s="9" customFormat="1" ht="13.5" customHeight="1">
      <c r="B211" s="140"/>
      <c r="C211" s="602"/>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row>
    <row r="212" spans="2:38" s="9" customFormat="1" ht="13.5" customHeight="1">
      <c r="B212" s="140"/>
      <c r="C212" s="602"/>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row>
    <row r="213" spans="2:38" s="9" customFormat="1" ht="13.5" customHeight="1">
      <c r="B213" s="140"/>
      <c r="C213" s="602"/>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row>
    <row r="214" spans="2:38" s="9" customFormat="1" ht="13.5" customHeight="1">
      <c r="B214" s="140"/>
      <c r="C214" s="602"/>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row>
    <row r="215" spans="2:38" s="9" customFormat="1" ht="13.5" customHeight="1">
      <c r="B215" s="140"/>
      <c r="C215" s="602"/>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row>
    <row r="216" spans="2:38" s="9" customFormat="1" ht="13.5" customHeight="1">
      <c r="B216" s="140"/>
      <c r="C216" s="602"/>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row>
    <row r="217" spans="2:38" s="9" customFormat="1" ht="13.5" customHeight="1">
      <c r="B217" s="140"/>
      <c r="C217" s="602"/>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row>
    <row r="218" spans="2:38" s="9" customFormat="1" ht="13.5" customHeight="1">
      <c r="B218" s="140"/>
      <c r="C218" s="602"/>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row>
    <row r="219" spans="2:38" s="9" customFormat="1" ht="13.5" customHeight="1">
      <c r="B219" s="140"/>
      <c r="C219" s="602"/>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row>
    <row r="220" spans="2:38" s="9" customFormat="1" ht="13.5" customHeight="1">
      <c r="B220" s="140"/>
      <c r="C220" s="602"/>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row>
    <row r="221" spans="2:38" s="9" customFormat="1" ht="13.5" customHeight="1">
      <c r="B221" s="140"/>
      <c r="C221" s="602"/>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row>
    <row r="222" spans="2:38" s="9" customFormat="1" ht="13.5" customHeight="1">
      <c r="B222" s="140"/>
      <c r="C222" s="602"/>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row>
    <row r="223" spans="2:38" s="9" customFormat="1" ht="13.5" customHeight="1">
      <c r="B223" s="140"/>
      <c r="C223" s="602"/>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row>
    <row r="224" spans="2:38" s="9" customFormat="1" ht="13.5" customHeight="1">
      <c r="B224" s="140"/>
      <c r="C224" s="602"/>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row>
    <row r="225" spans="2:49" s="9" customFormat="1" ht="13.5" customHeight="1">
      <c r="B225" s="140"/>
      <c r="C225" s="602"/>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row>
    <row r="226" spans="2:49" s="9" customFormat="1" ht="13.5" customHeight="1">
      <c r="B226" s="140"/>
      <c r="C226" s="602"/>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row>
    <row r="227" spans="2:49" s="9" customFormat="1" ht="13.5" customHeight="1">
      <c r="B227" s="140"/>
      <c r="C227" s="602"/>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row>
    <row r="228" spans="2:49" s="9" customFormat="1" ht="13.5" customHeight="1">
      <c r="B228" s="140"/>
      <c r="C228" s="602"/>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row>
    <row r="229" spans="2:49" s="9" customFormat="1" ht="13.5" customHeight="1">
      <c r="B229" s="140"/>
      <c r="C229" s="602"/>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row>
    <row r="230" spans="2:49" s="9" customFormat="1" ht="13.5" customHeight="1">
      <c r="B230" s="140"/>
      <c r="C230" s="602"/>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row>
    <row r="231" spans="2:49" s="9" customFormat="1" ht="13.5" customHeight="1">
      <c r="B231" s="140"/>
      <c r="C231" s="602"/>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row>
    <row r="232" spans="2:49" s="9" customFormat="1" ht="13.5" customHeight="1">
      <c r="B232" s="140"/>
      <c r="C232" s="602"/>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row>
    <row r="233" spans="2:49" s="9" customFormat="1" ht="13.5" customHeight="1">
      <c r="B233" s="140"/>
      <c r="C233" s="602"/>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row>
    <row r="234" spans="2:49" s="9" customFormat="1" ht="13.5" customHeight="1">
      <c r="B234" s="140"/>
      <c r="C234" s="602"/>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row>
    <row r="235" spans="2:49" s="9" customFormat="1" ht="13.5" customHeight="1">
      <c r="B235" s="140"/>
      <c r="C235" s="605"/>
      <c r="D235" s="606"/>
      <c r="E235" s="606"/>
      <c r="F235" s="606"/>
      <c r="G235" s="606"/>
      <c r="H235" s="606"/>
      <c r="I235" s="606"/>
      <c r="J235" s="606"/>
      <c r="K235" s="606"/>
      <c r="L235" s="606"/>
      <c r="M235" s="606"/>
      <c r="N235" s="606"/>
      <c r="O235" s="606"/>
      <c r="P235" s="606"/>
      <c r="Q235" s="606"/>
      <c r="R235" s="606"/>
      <c r="S235" s="606"/>
      <c r="T235" s="606"/>
      <c r="U235" s="606"/>
      <c r="V235" s="606"/>
      <c r="W235" s="606"/>
      <c r="X235" s="606"/>
      <c r="Y235" s="606"/>
      <c r="Z235" s="606"/>
      <c r="AA235" s="606"/>
      <c r="AB235" s="606"/>
      <c r="AC235" s="606"/>
      <c r="AD235" s="606"/>
      <c r="AE235" s="606"/>
      <c r="AF235" s="606"/>
      <c r="AG235" s="606"/>
      <c r="AH235" s="606"/>
      <c r="AI235" s="606"/>
      <c r="AJ235" s="607"/>
      <c r="AK235" s="85"/>
      <c r="AL235" s="8"/>
    </row>
    <row r="236" spans="2:49" s="9" customFormat="1" ht="6" customHeight="1">
      <c r="B236" s="110"/>
      <c r="C236" s="187"/>
      <c r="D236" s="187"/>
      <c r="E236" s="187"/>
      <c r="F236" s="187"/>
      <c r="G236" s="187"/>
      <c r="H236" s="187"/>
      <c r="I236" s="187"/>
      <c r="J236" s="187"/>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2"/>
      <c r="AL236" s="8"/>
    </row>
    <row r="237" spans="2:49" s="9" customFormat="1">
      <c r="B237" s="34"/>
      <c r="C237" s="34"/>
      <c r="D237" s="34"/>
      <c r="E237" s="34"/>
      <c r="F237" s="34"/>
      <c r="G237" s="34"/>
      <c r="H237" s="34"/>
      <c r="I237" s="182"/>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101"/>
      <c r="AI237" s="34"/>
      <c r="AJ237" s="34"/>
      <c r="AK237" s="58" t="s">
        <v>38</v>
      </c>
      <c r="AL237" s="8"/>
      <c r="AM237" s="8"/>
      <c r="AN237" s="8"/>
      <c r="AO237" s="8"/>
      <c r="AP237" s="8"/>
      <c r="AQ237" s="8"/>
      <c r="AR237" s="8"/>
      <c r="AS237" s="8"/>
      <c r="AT237" s="8"/>
      <c r="AU237" s="8"/>
      <c r="AV237" s="8"/>
      <c r="AW237" s="8"/>
    </row>
    <row r="239" spans="2:49" ht="17.25" customHeight="1"/>
  </sheetData>
  <sheetProtection algorithmName="SHA-512" hashValue="CsObZ9IuJ8zpUYFCcM5cAPBKpYO1jgLKSzgju6JCV9c+/iurTdP+6NsvbRwPp2DyPWssN0K6NIOyS7qS9uLc6g==" saltValue="gb5RTKZmYUrNm/e1drZbAg==" spinCount="100000" sheet="1" objects="1" scenarios="1"/>
  <mergeCells count="434">
    <mergeCell ref="C183:M183"/>
    <mergeCell ref="C186:AJ235"/>
    <mergeCell ref="AF176:AG176"/>
    <mergeCell ref="AH176:AJ176"/>
    <mergeCell ref="C177:AJ177"/>
    <mergeCell ref="C178:AA178"/>
    <mergeCell ref="Y179:AB179"/>
    <mergeCell ref="AC179:AJ179"/>
    <mergeCell ref="C176:D176"/>
    <mergeCell ref="E176:G176"/>
    <mergeCell ref="H176:K176"/>
    <mergeCell ref="L176:Q176"/>
    <mergeCell ref="R176:AC176"/>
    <mergeCell ref="AD176:AE176"/>
    <mergeCell ref="AF174:AG174"/>
    <mergeCell ref="AH174:AJ174"/>
    <mergeCell ref="C175:D175"/>
    <mergeCell ref="E175:G175"/>
    <mergeCell ref="H175:K175"/>
    <mergeCell ref="L175:Q175"/>
    <mergeCell ref="R175:AC175"/>
    <mergeCell ref="AD175:AE175"/>
    <mergeCell ref="AF175:AG175"/>
    <mergeCell ref="AH175:AJ175"/>
    <mergeCell ref="C174:D174"/>
    <mergeCell ref="E174:G174"/>
    <mergeCell ref="H174:K174"/>
    <mergeCell ref="L174:Q174"/>
    <mergeCell ref="R174:AC174"/>
    <mergeCell ref="AD174:AE174"/>
    <mergeCell ref="AF172:AG172"/>
    <mergeCell ref="AH172:AJ172"/>
    <mergeCell ref="C173:D173"/>
    <mergeCell ref="E173:G173"/>
    <mergeCell ref="H173:K173"/>
    <mergeCell ref="L173:Q173"/>
    <mergeCell ref="R173:AC173"/>
    <mergeCell ref="AD173:AE173"/>
    <mergeCell ref="AF173:AG173"/>
    <mergeCell ref="AH173:AJ173"/>
    <mergeCell ref="C172:D172"/>
    <mergeCell ref="E172:G172"/>
    <mergeCell ref="H172:K172"/>
    <mergeCell ref="L172:Q172"/>
    <mergeCell ref="R172:AC172"/>
    <mergeCell ref="AD172:AE172"/>
    <mergeCell ref="AF170:AG170"/>
    <mergeCell ref="AH170:AJ170"/>
    <mergeCell ref="C171:D171"/>
    <mergeCell ref="E171:G171"/>
    <mergeCell ref="H171:K171"/>
    <mergeCell ref="L171:Q171"/>
    <mergeCell ref="R171:AC171"/>
    <mergeCell ref="AD171:AE171"/>
    <mergeCell ref="AF171:AG171"/>
    <mergeCell ref="AH171:AJ171"/>
    <mergeCell ref="C170:D170"/>
    <mergeCell ref="E170:G170"/>
    <mergeCell ref="H170:K170"/>
    <mergeCell ref="L170:Q170"/>
    <mergeCell ref="R170:AC170"/>
    <mergeCell ref="AD170:AE170"/>
    <mergeCell ref="AF168:AG168"/>
    <mergeCell ref="AH168:AJ168"/>
    <mergeCell ref="C169:D169"/>
    <mergeCell ref="E169:G169"/>
    <mergeCell ref="H169:K169"/>
    <mergeCell ref="L169:Q169"/>
    <mergeCell ref="R169:AC169"/>
    <mergeCell ref="AD169:AE169"/>
    <mergeCell ref="AF169:AG169"/>
    <mergeCell ref="AH169:AJ169"/>
    <mergeCell ref="C168:D168"/>
    <mergeCell ref="E168:G168"/>
    <mergeCell ref="H168:K168"/>
    <mergeCell ref="L168:Q168"/>
    <mergeCell ref="R168:AC168"/>
    <mergeCell ref="AD168:AE168"/>
    <mergeCell ref="AF166:AG166"/>
    <mergeCell ref="AH166:AJ166"/>
    <mergeCell ref="C167:D167"/>
    <mergeCell ref="E167:G167"/>
    <mergeCell ref="H167:K167"/>
    <mergeCell ref="L167:Q167"/>
    <mergeCell ref="R167:AC167"/>
    <mergeCell ref="AD167:AE167"/>
    <mergeCell ref="AF167:AG167"/>
    <mergeCell ref="AH167:AJ167"/>
    <mergeCell ref="C166:D166"/>
    <mergeCell ref="E166:G166"/>
    <mergeCell ref="H166:K166"/>
    <mergeCell ref="L166:Q166"/>
    <mergeCell ref="R166:AC166"/>
    <mergeCell ref="AD166:AE166"/>
    <mergeCell ref="C164:D164"/>
    <mergeCell ref="E164:G164"/>
    <mergeCell ref="H164:K164"/>
    <mergeCell ref="L164:Q164"/>
    <mergeCell ref="R164:AC164"/>
    <mergeCell ref="AD164:AE164"/>
    <mergeCell ref="AF164:AG164"/>
    <mergeCell ref="AH164:AJ164"/>
    <mergeCell ref="C165:D165"/>
    <mergeCell ref="E165:G165"/>
    <mergeCell ref="H165:K165"/>
    <mergeCell ref="L165:Q165"/>
    <mergeCell ref="R165:AC165"/>
    <mergeCell ref="AD165:AE165"/>
    <mergeCell ref="AF165:AG165"/>
    <mergeCell ref="AH165:AJ165"/>
    <mergeCell ref="AL162:AV162"/>
    <mergeCell ref="C163:D163"/>
    <mergeCell ref="E163:G163"/>
    <mergeCell ref="H163:K163"/>
    <mergeCell ref="L163:Q163"/>
    <mergeCell ref="R163:AC163"/>
    <mergeCell ref="AD163:AE163"/>
    <mergeCell ref="AF163:AG163"/>
    <mergeCell ref="AH163:AJ163"/>
    <mergeCell ref="H160:Q160"/>
    <mergeCell ref="H161:K161"/>
    <mergeCell ref="L161:Q161"/>
    <mergeCell ref="C162:D162"/>
    <mergeCell ref="E162:G162"/>
    <mergeCell ref="H162:K162"/>
    <mergeCell ref="L162:Q162"/>
    <mergeCell ref="Y152:AB152"/>
    <mergeCell ref="AC152:AJ152"/>
    <mergeCell ref="H156:J156"/>
    <mergeCell ref="C157:D161"/>
    <mergeCell ref="E157:Q159"/>
    <mergeCell ref="R157:AC161"/>
    <mergeCell ref="AD157:AE161"/>
    <mergeCell ref="AF157:AG161"/>
    <mergeCell ref="AH157:AJ161"/>
    <mergeCell ref="E160:G161"/>
    <mergeCell ref="R162:AC162"/>
    <mergeCell ref="AD162:AE162"/>
    <mergeCell ref="AF162:AG162"/>
    <mergeCell ref="AH162:AJ162"/>
    <mergeCell ref="D134:G141"/>
    <mergeCell ref="H134:AJ141"/>
    <mergeCell ref="AL134:AV141"/>
    <mergeCell ref="D142:G149"/>
    <mergeCell ref="H142:AJ149"/>
    <mergeCell ref="AL142:AV149"/>
    <mergeCell ref="AL110:AV117"/>
    <mergeCell ref="D118:G125"/>
    <mergeCell ref="H118:AJ125"/>
    <mergeCell ref="AL118:AV125"/>
    <mergeCell ref="D126:G133"/>
    <mergeCell ref="H126:AJ133"/>
    <mergeCell ref="AL126:AV133"/>
    <mergeCell ref="AG102:AJ103"/>
    <mergeCell ref="D103:L103"/>
    <mergeCell ref="M103:P103"/>
    <mergeCell ref="Y106:AB106"/>
    <mergeCell ref="AC106:AJ106"/>
    <mergeCell ref="D110:G117"/>
    <mergeCell ref="H110:AJ117"/>
    <mergeCell ref="D102:L102"/>
    <mergeCell ref="M102:P102"/>
    <mergeCell ref="Q102:T103"/>
    <mergeCell ref="U102:X103"/>
    <mergeCell ref="Y102:AB103"/>
    <mergeCell ref="AC102:AF103"/>
    <mergeCell ref="E101:P101"/>
    <mergeCell ref="Q101:T101"/>
    <mergeCell ref="U101:X101"/>
    <mergeCell ref="Y101:AB101"/>
    <mergeCell ref="AC101:AF101"/>
    <mergeCell ref="AG101:AJ101"/>
    <mergeCell ref="AG99:AJ99"/>
    <mergeCell ref="E100:P100"/>
    <mergeCell ref="Q100:T100"/>
    <mergeCell ref="U100:X100"/>
    <mergeCell ref="Y100:AB100"/>
    <mergeCell ref="AC100:AF100"/>
    <mergeCell ref="AG100:AJ100"/>
    <mergeCell ref="D99:L99"/>
    <mergeCell ref="M99:P99"/>
    <mergeCell ref="Q99:T99"/>
    <mergeCell ref="U99:X99"/>
    <mergeCell ref="Y99:AB99"/>
    <mergeCell ref="AC99:AF99"/>
    <mergeCell ref="AC95:AJ95"/>
    <mergeCell ref="D96:L98"/>
    <mergeCell ref="Q96:AJ96"/>
    <mergeCell ref="M97:P98"/>
    <mergeCell ref="Q97:T98"/>
    <mergeCell ref="U97:X98"/>
    <mergeCell ref="Y97:AB98"/>
    <mergeCell ref="AC97:AF98"/>
    <mergeCell ref="AG97:AJ98"/>
    <mergeCell ref="D92:P92"/>
    <mergeCell ref="Q92:T92"/>
    <mergeCell ref="U92:X92"/>
    <mergeCell ref="Y92:AB92"/>
    <mergeCell ref="AC92:AF92"/>
    <mergeCell ref="AG92:AJ92"/>
    <mergeCell ref="E91:P91"/>
    <mergeCell ref="Q91:T91"/>
    <mergeCell ref="U91:X91"/>
    <mergeCell ref="Y91:AB91"/>
    <mergeCell ref="AC91:AF91"/>
    <mergeCell ref="AG91:AJ91"/>
    <mergeCell ref="AC86:AF86"/>
    <mergeCell ref="AG86:AJ86"/>
    <mergeCell ref="E87:P87"/>
    <mergeCell ref="Q87:T87"/>
    <mergeCell ref="U87:X87"/>
    <mergeCell ref="Y87:AB87"/>
    <mergeCell ref="AC87:AF87"/>
    <mergeCell ref="AG87:AJ87"/>
    <mergeCell ref="E90:P90"/>
    <mergeCell ref="Q90:T90"/>
    <mergeCell ref="U90:X90"/>
    <mergeCell ref="Y90:AB90"/>
    <mergeCell ref="AC90:AF90"/>
    <mergeCell ref="AG90:AJ90"/>
    <mergeCell ref="E89:P89"/>
    <mergeCell ref="Q89:T89"/>
    <mergeCell ref="U89:X89"/>
    <mergeCell ref="Y89:AB89"/>
    <mergeCell ref="AC89:AF89"/>
    <mergeCell ref="AG89:AJ89"/>
    <mergeCell ref="AG83:AJ84"/>
    <mergeCell ref="D85:D91"/>
    <mergeCell ref="E85:P85"/>
    <mergeCell ref="Q85:T85"/>
    <mergeCell ref="U85:X85"/>
    <mergeCell ref="Y85:AB85"/>
    <mergeCell ref="AC85:AF85"/>
    <mergeCell ref="AG85:AJ85"/>
    <mergeCell ref="E86:P86"/>
    <mergeCell ref="Q86:T86"/>
    <mergeCell ref="D83:D84"/>
    <mergeCell ref="E83:P84"/>
    <mergeCell ref="Q83:T84"/>
    <mergeCell ref="U83:X84"/>
    <mergeCell ref="Y83:AB84"/>
    <mergeCell ref="AC83:AF84"/>
    <mergeCell ref="E88:P88"/>
    <mergeCell ref="Q88:T88"/>
    <mergeCell ref="U88:X88"/>
    <mergeCell ref="Y88:AB88"/>
    <mergeCell ref="AC88:AF88"/>
    <mergeCell ref="AG88:AJ88"/>
    <mergeCell ref="U86:X86"/>
    <mergeCell ref="Y86:AB86"/>
    <mergeCell ref="AG81:AJ81"/>
    <mergeCell ref="E82:P82"/>
    <mergeCell ref="Q82:T82"/>
    <mergeCell ref="U82:X82"/>
    <mergeCell ref="Y82:AB82"/>
    <mergeCell ref="AC82:AF82"/>
    <mergeCell ref="AG82:AJ82"/>
    <mergeCell ref="D81:L81"/>
    <mergeCell ref="M81:P81"/>
    <mergeCell ref="Q81:T81"/>
    <mergeCell ref="U81:X81"/>
    <mergeCell ref="Y81:AB81"/>
    <mergeCell ref="AC81:AF81"/>
    <mergeCell ref="AC76:AJ77"/>
    <mergeCell ref="D78:L80"/>
    <mergeCell ref="Q78:AJ78"/>
    <mergeCell ref="M79:P80"/>
    <mergeCell ref="Q79:T80"/>
    <mergeCell ref="U79:X80"/>
    <mergeCell ref="Y79:AB80"/>
    <mergeCell ref="AC79:AF80"/>
    <mergeCell ref="AG79:AJ80"/>
    <mergeCell ref="D74:P74"/>
    <mergeCell ref="Q74:T74"/>
    <mergeCell ref="U74:X74"/>
    <mergeCell ref="Y74:AB74"/>
    <mergeCell ref="AC74:AF74"/>
    <mergeCell ref="AG74:AJ74"/>
    <mergeCell ref="D73:P73"/>
    <mergeCell ref="Q73:T73"/>
    <mergeCell ref="U73:X73"/>
    <mergeCell ref="Y73:AB73"/>
    <mergeCell ref="AC73:AF73"/>
    <mergeCell ref="AG73:AJ73"/>
    <mergeCell ref="C63:AJ63"/>
    <mergeCell ref="Y65:AB65"/>
    <mergeCell ref="AC65:AJ65"/>
    <mergeCell ref="Q71:AJ71"/>
    <mergeCell ref="Q72:T72"/>
    <mergeCell ref="U72:X72"/>
    <mergeCell ref="Y72:AB72"/>
    <mergeCell ref="AC72:AF72"/>
    <mergeCell ref="AG72:AJ72"/>
    <mergeCell ref="C61:E61"/>
    <mergeCell ref="F61:R61"/>
    <mergeCell ref="S61:AJ61"/>
    <mergeCell ref="C62:E62"/>
    <mergeCell ref="F62:R62"/>
    <mergeCell ref="S62:AJ62"/>
    <mergeCell ref="C59:E59"/>
    <mergeCell ref="F59:R59"/>
    <mergeCell ref="S59:AJ59"/>
    <mergeCell ref="C60:E60"/>
    <mergeCell ref="F60:R60"/>
    <mergeCell ref="S60:AJ60"/>
    <mergeCell ref="C57:E57"/>
    <mergeCell ref="F57:R57"/>
    <mergeCell ref="S57:AJ57"/>
    <mergeCell ref="C58:E58"/>
    <mergeCell ref="F58:R58"/>
    <mergeCell ref="S58:AJ58"/>
    <mergeCell ref="C55:E55"/>
    <mergeCell ref="F55:R55"/>
    <mergeCell ref="S55:AJ55"/>
    <mergeCell ref="C56:E56"/>
    <mergeCell ref="F56:R56"/>
    <mergeCell ref="S56:AJ56"/>
    <mergeCell ref="C53:E53"/>
    <mergeCell ref="F53:R53"/>
    <mergeCell ref="S53:AJ53"/>
    <mergeCell ref="C54:E54"/>
    <mergeCell ref="F54:R54"/>
    <mergeCell ref="S54:AJ54"/>
    <mergeCell ref="C51:E51"/>
    <mergeCell ref="F51:R51"/>
    <mergeCell ref="S51:AJ51"/>
    <mergeCell ref="C52:E52"/>
    <mergeCell ref="F52:R52"/>
    <mergeCell ref="S52:AJ52"/>
    <mergeCell ref="C49:E49"/>
    <mergeCell ref="F49:R49"/>
    <mergeCell ref="S49:AJ49"/>
    <mergeCell ref="C50:E50"/>
    <mergeCell ref="F50:R50"/>
    <mergeCell ref="S50:AJ50"/>
    <mergeCell ref="C47:E47"/>
    <mergeCell ref="F47:R47"/>
    <mergeCell ref="S47:AJ47"/>
    <mergeCell ref="C48:E48"/>
    <mergeCell ref="F48:R48"/>
    <mergeCell ref="S48:AJ48"/>
    <mergeCell ref="C45:E45"/>
    <mergeCell ref="F45:R45"/>
    <mergeCell ref="S45:AJ45"/>
    <mergeCell ref="C46:E46"/>
    <mergeCell ref="F46:R46"/>
    <mergeCell ref="S46:AJ46"/>
    <mergeCell ref="C43:E43"/>
    <mergeCell ref="F43:R43"/>
    <mergeCell ref="S43:AJ43"/>
    <mergeCell ref="C44:E44"/>
    <mergeCell ref="F44:R44"/>
    <mergeCell ref="S44:AJ44"/>
    <mergeCell ref="C41:E41"/>
    <mergeCell ref="F41:R41"/>
    <mergeCell ref="S41:AJ41"/>
    <mergeCell ref="C42:E42"/>
    <mergeCell ref="F42:R42"/>
    <mergeCell ref="S42:AJ42"/>
    <mergeCell ref="C39:E39"/>
    <mergeCell ref="F39:R39"/>
    <mergeCell ref="S39:AJ39"/>
    <mergeCell ref="AL39:AM40"/>
    <mergeCell ref="C40:E40"/>
    <mergeCell ref="F40:R40"/>
    <mergeCell ref="S40:AJ40"/>
    <mergeCell ref="E32:N32"/>
    <mergeCell ref="O32:AJ32"/>
    <mergeCell ref="C37:E37"/>
    <mergeCell ref="F37:R37"/>
    <mergeCell ref="S37:AJ37"/>
    <mergeCell ref="C38:E38"/>
    <mergeCell ref="F38:R38"/>
    <mergeCell ref="S38:AJ38"/>
    <mergeCell ref="D30:D32"/>
    <mergeCell ref="E30:N31"/>
    <mergeCell ref="O30:R30"/>
    <mergeCell ref="S30:V30"/>
    <mergeCell ref="W30:Y30"/>
    <mergeCell ref="Z30:AC30"/>
    <mergeCell ref="AD30:AG30"/>
    <mergeCell ref="AH30:AJ30"/>
    <mergeCell ref="O31:AJ31"/>
    <mergeCell ref="D28:S28"/>
    <mergeCell ref="D29:N29"/>
    <mergeCell ref="O29:R29"/>
    <mergeCell ref="S29:V29"/>
    <mergeCell ref="W29:Z29"/>
    <mergeCell ref="AA29:AD29"/>
    <mergeCell ref="AD24:AG24"/>
    <mergeCell ref="AH24:AJ24"/>
    <mergeCell ref="AL24:AW25"/>
    <mergeCell ref="O25:AJ25"/>
    <mergeCell ref="E26:N26"/>
    <mergeCell ref="O26:AJ26"/>
    <mergeCell ref="D24:D26"/>
    <mergeCell ref="E24:N25"/>
    <mergeCell ref="O24:R24"/>
    <mergeCell ref="S24:V24"/>
    <mergeCell ref="W24:Y24"/>
    <mergeCell ref="Z24:AC24"/>
    <mergeCell ref="AE29:AH29"/>
    <mergeCell ref="D23:N23"/>
    <mergeCell ref="O23:R23"/>
    <mergeCell ref="S23:V23"/>
    <mergeCell ref="W23:Z23"/>
    <mergeCell ref="AA23:AD23"/>
    <mergeCell ref="AE23:AH23"/>
    <mergeCell ref="E17:N17"/>
    <mergeCell ref="O17:AJ17"/>
    <mergeCell ref="E18:N18"/>
    <mergeCell ref="O18:AJ18"/>
    <mergeCell ref="E19:N19"/>
    <mergeCell ref="O19:AJ19"/>
    <mergeCell ref="E16:N16"/>
    <mergeCell ref="O16:AJ16"/>
    <mergeCell ref="E9:I9"/>
    <mergeCell ref="J9:AJ10"/>
    <mergeCell ref="E10:I10"/>
    <mergeCell ref="E13:N13"/>
    <mergeCell ref="O13:AB13"/>
    <mergeCell ref="AC13:AF13"/>
    <mergeCell ref="AG13:AJ13"/>
    <mergeCell ref="E4:G4"/>
    <mergeCell ref="S4:U4"/>
    <mergeCell ref="V4:Y4"/>
    <mergeCell ref="Z4:AB4"/>
    <mergeCell ref="AC4:AJ4"/>
    <mergeCell ref="C6:AH6"/>
    <mergeCell ref="E14:N15"/>
    <mergeCell ref="O14:R14"/>
    <mergeCell ref="S14:AJ14"/>
    <mergeCell ref="O15:R15"/>
    <mergeCell ref="S15:AJ15"/>
  </mergeCells>
  <phoneticPr fontId="2"/>
  <conditionalFormatting sqref="B35:AK62 B63:C63 AK63 B64:AK64">
    <cfRule type="expression" dxfId="186" priority="6">
      <formula>$E$10="Bテナント等"</formula>
    </cfRule>
  </conditionalFormatting>
  <conditionalFormatting sqref="C109">
    <cfRule type="expression" dxfId="185" priority="5">
      <formula>$E$10="B"</formula>
    </cfRule>
  </conditionalFormatting>
  <conditionalFormatting sqref="O16:AJ16">
    <cfRule type="expression" dxfId="184" priority="7" stopIfTrue="1">
      <formula>$E$10="A"</formula>
    </cfRule>
  </conditionalFormatting>
  <conditionalFormatting sqref="Q74:AJ74">
    <cfRule type="expression" dxfId="183" priority="1">
      <formula>$E$10="A"</formula>
    </cfRule>
  </conditionalFormatting>
  <conditionalFormatting sqref="AG13:AJ13">
    <cfRule type="expression" dxfId="182" priority="8" stopIfTrue="1">
      <formula>$E$10="Bテナント等"</formula>
    </cfRule>
    <cfRule type="expression" dxfId="181" priority="9" stopIfTrue="1">
      <formula>"$E$10=""Bテナント等"""</formula>
    </cfRule>
  </conditionalFormatting>
  <conditionalFormatting sqref="AK151">
    <cfRule type="expression" dxfId="180" priority="4">
      <formula>$E$10="Bテナント等"</formula>
    </cfRule>
  </conditionalFormatting>
  <conditionalFormatting sqref="AK178">
    <cfRule type="expression" dxfId="179" priority="3">
      <formula>$E$10="Bテナント等"</formula>
    </cfRule>
  </conditionalFormatting>
  <conditionalFormatting sqref="AK237">
    <cfRule type="expression" dxfId="178" priority="2">
      <formula>$E$10="Bテナント等"</formula>
    </cfRule>
  </conditionalFormatting>
  <dataValidations count="18">
    <dataValidation type="custom" imeMode="disabled" allowBlank="1" showInputMessage="1" showErrorMessage="1" sqref="AH162:AJ176" xr:uid="{79DB1589-D677-48E1-A695-D77C41CC423C}">
      <formula1>OR(AH162="",ISNUMBER(AH162))</formula1>
    </dataValidation>
    <dataValidation type="custom" allowBlank="1" showInputMessage="1" showErrorMessage="1" sqref="Q81:AJ81" xr:uid="{99C60ADD-AA04-4F11-8309-C09CC8E83ADB}">
      <formula1>OR(Q81="",AND(ISNUMBER(Q81),INT(Q81)=Q81))</formula1>
    </dataValidation>
    <dataValidation type="whole" operator="greaterThanOrEqual" allowBlank="1" showInputMessage="1" showErrorMessage="1" sqref="Q73:AJ74" xr:uid="{D8EAF7B9-E6E3-4578-9C87-2432765E005A}">
      <formula1>0</formula1>
    </dataValidation>
    <dataValidation type="list" allowBlank="1" showInputMessage="1" showErrorMessage="1" sqref="G105:H105" xr:uid="{5DBBC395-DA6B-463D-9CB6-9028FB7E24FC}">
      <formula1>#REF!</formula1>
    </dataValidation>
    <dataValidation type="custom" imeMode="disabled" operator="greaterThanOrEqual" allowBlank="1" showInputMessage="1" showErrorMessage="1" sqref="Q102:AJ104" xr:uid="{0E4EBE4B-E771-4FA7-BE75-BDA10BE86CEE}">
      <formula1>OR(Q102="",ISNUMBER(Q102))</formula1>
    </dataValidation>
    <dataValidation type="list" imeMode="disabled" allowBlank="1" showInputMessage="1" showErrorMessage="1" sqref="E10:I10" xr:uid="{5EAA2FAC-AC70-4E9B-93DF-40C7218A47B7}">
      <formula1>pldn9</formula1>
    </dataValidation>
    <dataValidation imeMode="disabled" allowBlank="1" showInputMessage="1" showErrorMessage="1" sqref="AC100:AC101 U100:U101 Y100:Y101 Q82:Q83 AG82:AG83 U82:U83 Y82:Y83 AE105:AI105 Q105:AC105 AG100:AG101 AC82:AC83 Q100:Q101" xr:uid="{27525D8B-0DCA-446B-B154-2FDFD1557B1D}"/>
    <dataValidation type="list" imeMode="disabled" allowBlank="1" showInputMessage="1" showErrorMessage="1" sqref="O17:AJ17" xr:uid="{76754734-303C-43AB-8A3F-08D123396370}">
      <formula1>pldn4</formula1>
    </dataValidation>
    <dataValidation type="list" imeMode="disabled" allowBlank="1" showInputMessage="1" showErrorMessage="1" sqref="AA29:AD29 O29:R29" xr:uid="{EBA99803-AB63-4901-A01C-1182276069F3}">
      <formula1>pldn12</formula1>
    </dataValidation>
    <dataValidation type="list" imeMode="disabled" allowBlank="1" showInputMessage="1" showErrorMessage="1" sqref="AA23:AD23 O23:R23" xr:uid="{B729431C-416D-4D0F-8207-40C49BDC6784}">
      <formula1>pldn11</formula1>
    </dataValidation>
    <dataValidation type="whole" imeMode="disabled" allowBlank="1" showInputMessage="1" showErrorMessage="1" sqref="AC4:AJ4" xr:uid="{664674F2-D51A-4F3A-91F8-545665D330CF}">
      <formula1>1</formula1>
      <formula2>999999</formula2>
    </dataValidation>
    <dataValidation type="whole" imeMode="disabled" operator="greaterThanOrEqual" allowBlank="1" showInputMessage="1" showErrorMessage="1" sqref="AG13:AJ13 S30:V30" xr:uid="{EFD4B9D4-D6FB-4D7B-825C-75A45CD144D5}">
      <formula1>1</formula1>
    </dataValidation>
    <dataValidation imeMode="on" allowBlank="1" showInputMessage="1" showErrorMessage="1" sqref="O16:AJ16 O19:AJ19 O25:AJ26 O31:AJ32 AJ110:AJ150 D103:L104 C186:AJ235 R162:AC162 H110:AI151 F39:AJ62" xr:uid="{D8F99887-B905-4A81-AA9B-AFC41F313338}"/>
    <dataValidation type="whole" imeMode="disabled" operator="greaterThanOrEqual" allowBlank="1" showInputMessage="1" showErrorMessage="1" error="半角数字で入力してください。" sqref="S24:V24" xr:uid="{2B897141-AE35-4B52-8F7F-6AD1C232D552}">
      <formula1>1</formula1>
    </dataValidation>
    <dataValidation type="decimal" imeMode="disabled" operator="greaterThanOrEqual" allowBlank="1" showInputMessage="1" showErrorMessage="1" error="半角数字で少数点以下第4位まで有効です。" sqref="AD24:AG24 AD30:AG30" xr:uid="{C0DE2773-3039-4CAB-A567-28D00AE32A57}">
      <formula1>0.0001</formula1>
    </dataValidation>
    <dataValidation type="whole" imeMode="disabled" operator="greaterThanOrEqual" allowBlank="1" showInputMessage="1" showErrorMessage="1" sqref="Q85:AJ91" xr:uid="{9D43217E-75B3-4047-B744-8DB00CABB105}">
      <formula1>0</formula1>
    </dataValidation>
    <dataValidation type="list" imeMode="disabled" allowBlank="1" showInputMessage="1" showErrorMessage="1" sqref="L162:Q176" xr:uid="{12927B55-69EA-4C53-84B3-D2452C6F936C}">
      <formula1>pldn13</formula1>
    </dataValidation>
    <dataValidation type="list" imeMode="disabled" allowBlank="1" showInputMessage="1" showErrorMessage="1" sqref="AD162:AG176" xr:uid="{228111BB-DE83-4D49-AEE8-852A750B9E2B}">
      <formula1>pldn14</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4" max="16383" man="1"/>
    <brk id="64" max="16383" man="1"/>
    <brk id="105" min="1" max="36" man="1"/>
    <brk id="151" min="1" max="36" man="1"/>
    <brk id="178"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DC242-8E8B-4985-B6D2-019301A5D246}">
  <sheetPr>
    <tabColor rgb="FFFFD966"/>
    <pageSetUpPr fitToPage="1"/>
  </sheetPr>
  <dimension ref="B2:AW239"/>
  <sheetViews>
    <sheetView showGridLines="0" zoomScaleNormal="100" zoomScaleSheetLayoutView="100" workbookViewId="0"/>
  </sheetViews>
  <sheetFormatPr defaultColWidth="2.5" defaultRowHeight="18.75"/>
  <cols>
    <col min="1" max="1" width="2.5" style="8" customWidth="1"/>
    <col min="2" max="36" width="2.5" style="38" customWidth="1"/>
    <col min="37" max="37" width="1.5" style="38" customWidth="1"/>
    <col min="38" max="49" width="6.25" style="8" customWidth="1"/>
    <col min="50" max="16384" width="2.5" style="8"/>
  </cols>
  <sheetData>
    <row r="2" spans="2:37" ht="17.25" customHeight="1">
      <c r="B2" s="113"/>
      <c r="C2" s="113" t="s">
        <v>121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115" t="str">
        <f>IF($E$10="Bテナント等","Bテナント等事業所 （１）",IF($E$10="A","A事業所（１）",""))</f>
        <v/>
      </c>
      <c r="AF2" s="34"/>
      <c r="AG2" s="34"/>
      <c r="AH2" s="34"/>
      <c r="AI2" s="34"/>
      <c r="AJ2" s="34"/>
      <c r="AK2" s="34"/>
    </row>
    <row r="3" spans="2:37"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7" ht="23.25" customHeight="1">
      <c r="B4" s="113"/>
      <c r="C4" s="113" t="s">
        <v>11</v>
      </c>
      <c r="D4" s="113"/>
      <c r="E4" s="786">
        <f>IF(様式１号!$D$16="","",様式１号!$D$16)</f>
        <v>8</v>
      </c>
      <c r="F4" s="787"/>
      <c r="G4" s="788"/>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7" ht="9"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7" s="14" customFormat="1" ht="26.25" customHeight="1">
      <c r="B6" s="118"/>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119"/>
      <c r="AJ6" s="119"/>
      <c r="AK6" s="120"/>
    </row>
    <row r="7" spans="2:37">
      <c r="B7" s="23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7">
      <c r="B8" s="23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7" ht="16.5" customHeight="1">
      <c r="B9" s="231"/>
      <c r="C9" s="113"/>
      <c r="D9" s="122"/>
      <c r="E9" s="808" t="s">
        <v>125</v>
      </c>
      <c r="F9" s="808"/>
      <c r="G9" s="808"/>
      <c r="H9" s="808"/>
      <c r="I9" s="808"/>
      <c r="J9" s="809" t="str">
        <f>IF($E$10="A","A … 規模判定エネルギー使用量が年間1,500kL未満の事業所（合算）",IF($E$10="Bテナント等","Bテナント等  … 規模判定エネルギー使用量が年間1,500kL以上であり、他の事業所の一部である事業所",""))</f>
        <v/>
      </c>
      <c r="K9" s="810"/>
      <c r="L9" s="810"/>
      <c r="M9" s="810"/>
      <c r="N9" s="810"/>
      <c r="O9" s="810"/>
      <c r="P9" s="810"/>
      <c r="Q9" s="810"/>
      <c r="R9" s="810"/>
      <c r="S9" s="810"/>
      <c r="T9" s="810"/>
      <c r="U9" s="810"/>
      <c r="V9" s="810"/>
      <c r="W9" s="810"/>
      <c r="X9" s="810"/>
      <c r="Y9" s="810"/>
      <c r="Z9" s="810"/>
      <c r="AA9" s="810"/>
      <c r="AB9" s="810"/>
      <c r="AC9" s="810"/>
      <c r="AD9" s="810"/>
      <c r="AE9" s="810"/>
      <c r="AF9" s="810"/>
      <c r="AG9" s="810"/>
      <c r="AH9" s="810"/>
      <c r="AI9" s="810"/>
      <c r="AJ9" s="811"/>
      <c r="AK9" s="85"/>
    </row>
    <row r="10" spans="2:37" ht="28.5" customHeight="1">
      <c r="B10" s="231"/>
      <c r="C10" s="113"/>
      <c r="D10" s="122"/>
      <c r="E10" s="815"/>
      <c r="F10" s="815"/>
      <c r="G10" s="815"/>
      <c r="H10" s="815"/>
      <c r="I10" s="815"/>
      <c r="J10" s="812"/>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4"/>
      <c r="AK10" s="85"/>
    </row>
    <row r="11" spans="2:37" ht="4.5" customHeight="1">
      <c r="B11" s="23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7">
      <c r="B12" s="23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7" ht="29.25" customHeight="1">
      <c r="B13" s="231"/>
      <c r="C13" s="113"/>
      <c r="D13" s="113"/>
      <c r="E13" s="816" t="str">
        <f>IF(E10="A","代表事業所名",IF(E10="Bテナント等","事業所名",""))</f>
        <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5"/>
      <c r="AC13" s="819" t="str">
        <f>IFERROR(IF($E$10="A","前年度における事業所数",""),"")</f>
        <v/>
      </c>
      <c r="AD13" s="820"/>
      <c r="AE13" s="820"/>
      <c r="AF13" s="821"/>
      <c r="AG13" s="822"/>
      <c r="AH13" s="823"/>
      <c r="AI13" s="823"/>
      <c r="AJ13" s="824"/>
      <c r="AK13" s="85"/>
    </row>
    <row r="14" spans="2:37" ht="18.95" customHeight="1">
      <c r="B14" s="231"/>
      <c r="C14" s="113"/>
      <c r="D14" s="113"/>
      <c r="E14" s="799" t="str">
        <f>IF(E10="A","代表事業所所在地",IF(E10="Bテナント等","事業所所在地",""))</f>
        <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row>
    <row r="15" spans="2:37" ht="18.95" customHeight="1">
      <c r="B15" s="23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7" ht="24" customHeight="1">
      <c r="B16" s="231"/>
      <c r="C16" s="113"/>
      <c r="D16" s="113"/>
      <c r="E16" s="805" t="s">
        <v>516</v>
      </c>
      <c r="F16" s="806"/>
      <c r="G16" s="806"/>
      <c r="H16" s="806"/>
      <c r="I16" s="806"/>
      <c r="J16" s="806"/>
      <c r="K16" s="806"/>
      <c r="L16" s="806"/>
      <c r="M16" s="806"/>
      <c r="N16" s="807"/>
      <c r="O16" s="763"/>
      <c r="P16" s="764"/>
      <c r="Q16" s="764"/>
      <c r="R16" s="764"/>
      <c r="S16" s="764"/>
      <c r="T16" s="764"/>
      <c r="U16" s="764"/>
      <c r="V16" s="764"/>
      <c r="W16" s="764"/>
      <c r="X16" s="764"/>
      <c r="Y16" s="764"/>
      <c r="Z16" s="764"/>
      <c r="AA16" s="764"/>
      <c r="AB16" s="764"/>
      <c r="AC16" s="764"/>
      <c r="AD16" s="764"/>
      <c r="AE16" s="764"/>
      <c r="AF16" s="764"/>
      <c r="AG16" s="764"/>
      <c r="AH16" s="764"/>
      <c r="AI16" s="764"/>
      <c r="AJ16" s="765"/>
      <c r="AK16" s="85"/>
    </row>
    <row r="17" spans="2:49" ht="18.95" customHeight="1">
      <c r="B17" s="231"/>
      <c r="C17" s="113"/>
      <c r="D17" s="113"/>
      <c r="E17" s="799" t="s">
        <v>129</v>
      </c>
      <c r="F17" s="799"/>
      <c r="G17" s="799"/>
      <c r="H17" s="799"/>
      <c r="I17" s="799"/>
      <c r="J17" s="799"/>
      <c r="K17" s="799"/>
      <c r="L17" s="799"/>
      <c r="M17" s="799"/>
      <c r="N17" s="799"/>
      <c r="O17" s="825"/>
      <c r="P17" s="826"/>
      <c r="Q17" s="826"/>
      <c r="R17" s="826"/>
      <c r="S17" s="826"/>
      <c r="T17" s="826"/>
      <c r="U17" s="826"/>
      <c r="V17" s="826"/>
      <c r="W17" s="826"/>
      <c r="X17" s="826"/>
      <c r="Y17" s="826"/>
      <c r="Z17" s="826"/>
      <c r="AA17" s="826"/>
      <c r="AB17" s="826"/>
      <c r="AC17" s="826"/>
      <c r="AD17" s="826"/>
      <c r="AE17" s="826"/>
      <c r="AF17" s="826"/>
      <c r="AG17" s="826"/>
      <c r="AH17" s="826"/>
      <c r="AI17" s="826"/>
      <c r="AJ17" s="827"/>
      <c r="AK17" s="85"/>
    </row>
    <row r="18" spans="2:49" ht="18.95" customHeight="1">
      <c r="B18" s="231"/>
      <c r="C18" s="113"/>
      <c r="D18" s="113"/>
      <c r="E18" s="799" t="s">
        <v>130</v>
      </c>
      <c r="F18" s="799"/>
      <c r="G18" s="799"/>
      <c r="H18" s="799"/>
      <c r="I18" s="799"/>
      <c r="J18" s="799"/>
      <c r="K18" s="799"/>
      <c r="L18" s="799"/>
      <c r="M18" s="799"/>
      <c r="N18" s="799"/>
      <c r="O18" s="789" t="str">
        <f>LEFT($O$17,2)</f>
        <v/>
      </c>
      <c r="P18" s="790"/>
      <c r="Q18" s="790"/>
      <c r="R18" s="790"/>
      <c r="S18" s="790"/>
      <c r="T18" s="790"/>
      <c r="U18" s="790"/>
      <c r="V18" s="790"/>
      <c r="W18" s="790"/>
      <c r="X18" s="790"/>
      <c r="Y18" s="790"/>
      <c r="Z18" s="790"/>
      <c r="AA18" s="790"/>
      <c r="AB18" s="790"/>
      <c r="AC18" s="790"/>
      <c r="AD18" s="790"/>
      <c r="AE18" s="790"/>
      <c r="AF18" s="790"/>
      <c r="AG18" s="790"/>
      <c r="AH18" s="790"/>
      <c r="AI18" s="790"/>
      <c r="AJ18" s="791"/>
      <c r="AK18" s="85"/>
    </row>
    <row r="19" spans="2:49" ht="53.1" customHeight="1">
      <c r="B19" s="231"/>
      <c r="C19" s="113"/>
      <c r="D19" s="113"/>
      <c r="E19" s="828" t="s">
        <v>131</v>
      </c>
      <c r="F19" s="828"/>
      <c r="G19" s="828"/>
      <c r="H19" s="828"/>
      <c r="I19" s="828"/>
      <c r="J19" s="828"/>
      <c r="K19" s="828"/>
      <c r="L19" s="828"/>
      <c r="M19" s="828"/>
      <c r="N19" s="828"/>
      <c r="O19" s="829"/>
      <c r="P19" s="830"/>
      <c r="Q19" s="830"/>
      <c r="R19" s="830"/>
      <c r="S19" s="830"/>
      <c r="T19" s="830"/>
      <c r="U19" s="830"/>
      <c r="V19" s="830"/>
      <c r="W19" s="830"/>
      <c r="X19" s="830"/>
      <c r="Y19" s="830"/>
      <c r="Z19" s="830"/>
      <c r="AA19" s="830"/>
      <c r="AB19" s="830"/>
      <c r="AC19" s="830"/>
      <c r="AD19" s="830"/>
      <c r="AE19" s="830"/>
      <c r="AF19" s="830"/>
      <c r="AG19" s="830"/>
      <c r="AH19" s="830"/>
      <c r="AI19" s="830"/>
      <c r="AJ19" s="831"/>
      <c r="AK19" s="85"/>
      <c r="AL19" s="59" t="s">
        <v>499</v>
      </c>
    </row>
    <row r="20" spans="2:49" ht="12" customHeight="1">
      <c r="B20" s="231"/>
      <c r="C20" s="113"/>
      <c r="D20" s="113"/>
      <c r="E20" s="126"/>
      <c r="F20" s="113"/>
      <c r="G20" s="113"/>
      <c r="H20" s="113"/>
      <c r="I20" s="113"/>
      <c r="J20" s="113"/>
      <c r="K20" s="113"/>
      <c r="L20" s="113"/>
      <c r="M20" s="113"/>
      <c r="N20" s="113"/>
      <c r="O20" s="97"/>
      <c r="P20" s="34"/>
      <c r="Q20" s="34"/>
      <c r="R20" s="34"/>
      <c r="S20" s="34"/>
      <c r="T20" s="34"/>
      <c r="U20" s="34"/>
      <c r="V20" s="34"/>
      <c r="W20" s="34"/>
      <c r="X20" s="34"/>
      <c r="Y20" s="34"/>
      <c r="Z20" s="34"/>
      <c r="AA20" s="34"/>
      <c r="AB20" s="34"/>
      <c r="AC20" s="34"/>
      <c r="AD20" s="34"/>
      <c r="AE20" s="34"/>
      <c r="AF20" s="34"/>
      <c r="AG20" s="34"/>
      <c r="AH20" s="34"/>
      <c r="AI20" s="34"/>
      <c r="AJ20" s="34"/>
      <c r="AK20" s="85"/>
    </row>
    <row r="21" spans="2:49">
      <c r="B21" s="231"/>
      <c r="C21" s="113" t="s">
        <v>132</v>
      </c>
      <c r="D21" s="113"/>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49">
      <c r="B22" s="231"/>
      <c r="C22" s="113"/>
      <c r="D22" s="113" t="s">
        <v>651</v>
      </c>
      <c r="E22" s="113"/>
      <c r="F22" s="113"/>
      <c r="G22" s="113"/>
      <c r="H22" s="113"/>
      <c r="I22" s="113"/>
      <c r="J22" s="113"/>
      <c r="K22" s="113"/>
      <c r="L22" s="113"/>
      <c r="M22" s="113"/>
      <c r="N22" s="113"/>
      <c r="O22" s="34"/>
      <c r="P22" s="34"/>
      <c r="Q22" s="34"/>
      <c r="R22" s="34"/>
      <c r="S22" s="34"/>
      <c r="T22" s="34"/>
      <c r="U22" s="34"/>
      <c r="V22" s="34"/>
      <c r="W22" s="34"/>
      <c r="X22" s="34"/>
      <c r="Y22" s="34"/>
      <c r="Z22" s="34"/>
      <c r="AA22" s="34"/>
      <c r="AB22" s="34"/>
      <c r="AC22" s="34"/>
      <c r="AD22" s="34"/>
      <c r="AE22" s="34"/>
      <c r="AF22" s="34"/>
      <c r="AG22" s="34"/>
      <c r="AH22" s="34"/>
      <c r="AI22" s="34"/>
      <c r="AJ22" s="34"/>
      <c r="AK22" s="85"/>
    </row>
    <row r="23" spans="2:49" ht="24.75" customHeight="1">
      <c r="B23" s="231"/>
      <c r="C23" s="113"/>
      <c r="D23" s="832" t="s">
        <v>133</v>
      </c>
      <c r="E23" s="833"/>
      <c r="F23" s="833"/>
      <c r="G23" s="833"/>
      <c r="H23" s="833"/>
      <c r="I23" s="833"/>
      <c r="J23" s="833"/>
      <c r="K23" s="833"/>
      <c r="L23" s="833"/>
      <c r="M23" s="833"/>
      <c r="N23" s="834"/>
      <c r="O23" s="772">
        <v>7</v>
      </c>
      <c r="P23" s="773"/>
      <c r="Q23" s="773"/>
      <c r="R23" s="774"/>
      <c r="S23" s="775" t="s">
        <v>431</v>
      </c>
      <c r="T23" s="776"/>
      <c r="U23" s="776"/>
      <c r="V23" s="841"/>
      <c r="W23" s="615" t="s">
        <v>134</v>
      </c>
      <c r="X23" s="762"/>
      <c r="Y23" s="762"/>
      <c r="Z23" s="616"/>
      <c r="AA23" s="772">
        <v>11</v>
      </c>
      <c r="AB23" s="773"/>
      <c r="AC23" s="773"/>
      <c r="AD23" s="774"/>
      <c r="AE23" s="775" t="s">
        <v>432</v>
      </c>
      <c r="AF23" s="776"/>
      <c r="AG23" s="776"/>
      <c r="AH23" s="776"/>
      <c r="AI23" s="127"/>
      <c r="AJ23" s="128"/>
      <c r="AK23" s="85"/>
    </row>
    <row r="24" spans="2:49" ht="30" customHeight="1">
      <c r="B24" s="231"/>
      <c r="C24" s="113"/>
      <c r="D24" s="777" t="s">
        <v>430</v>
      </c>
      <c r="E24" s="778" t="s">
        <v>461</v>
      </c>
      <c r="F24" s="778"/>
      <c r="G24" s="778"/>
      <c r="H24" s="778"/>
      <c r="I24" s="778"/>
      <c r="J24" s="778"/>
      <c r="K24" s="778"/>
      <c r="L24" s="778"/>
      <c r="M24" s="778"/>
      <c r="N24" s="779"/>
      <c r="O24" s="782" t="s">
        <v>433</v>
      </c>
      <c r="P24" s="783"/>
      <c r="Q24" s="783"/>
      <c r="R24" s="783"/>
      <c r="S24" s="784"/>
      <c r="T24" s="784"/>
      <c r="U24" s="784"/>
      <c r="V24" s="784"/>
      <c r="W24" s="785" t="s">
        <v>136</v>
      </c>
      <c r="X24" s="785"/>
      <c r="Y24" s="785"/>
      <c r="Z24" s="782" t="s">
        <v>434</v>
      </c>
      <c r="AA24" s="783"/>
      <c r="AB24" s="783"/>
      <c r="AC24" s="783"/>
      <c r="AD24" s="837"/>
      <c r="AE24" s="837"/>
      <c r="AF24" s="837"/>
      <c r="AG24" s="837"/>
      <c r="AH24" s="785" t="str">
        <f>"t-CO2/"&amp;$M$103</f>
        <v>t-CO2/</v>
      </c>
      <c r="AI24" s="785"/>
      <c r="AJ24" s="785"/>
      <c r="AK24" s="85"/>
      <c r="AL24" s="844" t="str">
        <f>IF(AND($S$24="",$AD$24=""),"← 削減状況の評価時に基準となる排出量又は原単位について、過去の実績を参考に
　 設定し、入力してください(目標欄に記載する評価方法(排出量または原単位)に
　 応じて、いずれかを記入)。","")</f>
        <v>← 削減状況の評価時に基準となる排出量又は原単位について、過去の実績を参考に
　 設定し、入力してください(目標欄に記載する評価方法(排出量または原単位)に
　 応じて、いずれかを記入)。</v>
      </c>
      <c r="AM24" s="558"/>
      <c r="AN24" s="558"/>
      <c r="AO24" s="558"/>
      <c r="AP24" s="558"/>
      <c r="AQ24" s="558"/>
      <c r="AR24" s="558"/>
      <c r="AS24" s="558"/>
      <c r="AT24" s="558"/>
      <c r="AU24" s="558"/>
      <c r="AV24" s="558"/>
      <c r="AW24" s="558"/>
    </row>
    <row r="25" spans="2:49" ht="65.099999999999994" customHeight="1">
      <c r="B25" s="231"/>
      <c r="C25" s="113"/>
      <c r="D25" s="777"/>
      <c r="E25" s="780"/>
      <c r="F25" s="780"/>
      <c r="G25" s="780"/>
      <c r="H25" s="780"/>
      <c r="I25" s="780"/>
      <c r="J25" s="780"/>
      <c r="K25" s="780"/>
      <c r="L25" s="780"/>
      <c r="M25" s="780"/>
      <c r="N25" s="781"/>
      <c r="O25" s="829"/>
      <c r="P25" s="830"/>
      <c r="Q25" s="830"/>
      <c r="R25" s="830"/>
      <c r="S25" s="830"/>
      <c r="T25" s="830"/>
      <c r="U25" s="830"/>
      <c r="V25" s="830"/>
      <c r="W25" s="830"/>
      <c r="X25" s="830"/>
      <c r="Y25" s="830"/>
      <c r="Z25" s="830"/>
      <c r="AA25" s="830"/>
      <c r="AB25" s="830"/>
      <c r="AC25" s="830"/>
      <c r="AD25" s="830"/>
      <c r="AE25" s="830"/>
      <c r="AF25" s="830"/>
      <c r="AG25" s="830"/>
      <c r="AH25" s="830"/>
      <c r="AI25" s="830"/>
      <c r="AJ25" s="831"/>
      <c r="AK25" s="85"/>
      <c r="AL25" s="844"/>
      <c r="AM25" s="558"/>
      <c r="AN25" s="558"/>
      <c r="AO25" s="558"/>
      <c r="AP25" s="558"/>
      <c r="AQ25" s="558"/>
      <c r="AR25" s="558"/>
      <c r="AS25" s="558"/>
      <c r="AT25" s="558"/>
      <c r="AU25" s="558"/>
      <c r="AV25" s="558"/>
      <c r="AW25" s="558"/>
    </row>
    <row r="26" spans="2:49" ht="65.099999999999994" customHeight="1">
      <c r="B26" s="231"/>
      <c r="C26" s="113"/>
      <c r="D26" s="777"/>
      <c r="E26" s="838" t="s">
        <v>137</v>
      </c>
      <c r="F26" s="838"/>
      <c r="G26" s="838"/>
      <c r="H26" s="838"/>
      <c r="I26" s="838"/>
      <c r="J26" s="838"/>
      <c r="K26" s="838"/>
      <c r="L26" s="838"/>
      <c r="M26" s="838"/>
      <c r="N26" s="839"/>
      <c r="O26" s="829"/>
      <c r="P26" s="830"/>
      <c r="Q26" s="830"/>
      <c r="R26" s="830"/>
      <c r="S26" s="830"/>
      <c r="T26" s="830"/>
      <c r="U26" s="830"/>
      <c r="V26" s="830"/>
      <c r="W26" s="830"/>
      <c r="X26" s="830"/>
      <c r="Y26" s="830"/>
      <c r="Z26" s="830"/>
      <c r="AA26" s="830"/>
      <c r="AB26" s="830"/>
      <c r="AC26" s="830"/>
      <c r="AD26" s="830"/>
      <c r="AE26" s="830"/>
      <c r="AF26" s="830"/>
      <c r="AG26" s="830"/>
      <c r="AH26" s="830"/>
      <c r="AI26" s="830"/>
      <c r="AJ26" s="831"/>
      <c r="AK26" s="85"/>
    </row>
    <row r="27" spans="2:49" ht="4.5" customHeight="1">
      <c r="B27" s="23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49" ht="13.5" customHeight="1">
      <c r="B28" s="231"/>
      <c r="C28" s="113"/>
      <c r="D28" s="840" t="s">
        <v>462</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49" ht="24.75" customHeight="1">
      <c r="B29" s="231"/>
      <c r="C29" s="113"/>
      <c r="D29" s="832" t="s">
        <v>133</v>
      </c>
      <c r="E29" s="833"/>
      <c r="F29" s="833"/>
      <c r="G29" s="833"/>
      <c r="H29" s="833"/>
      <c r="I29" s="833"/>
      <c r="J29" s="833"/>
      <c r="K29" s="833"/>
      <c r="L29" s="833"/>
      <c r="M29" s="833"/>
      <c r="N29" s="834"/>
      <c r="O29" s="852">
        <v>12</v>
      </c>
      <c r="P29" s="852"/>
      <c r="Q29" s="852"/>
      <c r="R29" s="852"/>
      <c r="S29" s="775" t="s">
        <v>431</v>
      </c>
      <c r="T29" s="776"/>
      <c r="U29" s="776"/>
      <c r="V29" s="841"/>
      <c r="W29" s="808" t="s">
        <v>138</v>
      </c>
      <c r="X29" s="808"/>
      <c r="Y29" s="808"/>
      <c r="Z29" s="808"/>
      <c r="AA29" s="852">
        <v>16</v>
      </c>
      <c r="AB29" s="852"/>
      <c r="AC29" s="852"/>
      <c r="AD29" s="852"/>
      <c r="AE29" s="775" t="s">
        <v>431</v>
      </c>
      <c r="AF29" s="776"/>
      <c r="AG29" s="776"/>
      <c r="AH29" s="776"/>
      <c r="AI29" s="135"/>
      <c r="AJ29" s="136"/>
      <c r="AK29" s="85"/>
    </row>
    <row r="30" spans="2:49" ht="30" customHeight="1">
      <c r="B30" s="231"/>
      <c r="C30" s="113"/>
      <c r="D30" s="777" t="s">
        <v>135</v>
      </c>
      <c r="E30" s="778" t="s">
        <v>461</v>
      </c>
      <c r="F30" s="778"/>
      <c r="G30" s="778"/>
      <c r="H30" s="778"/>
      <c r="I30" s="778"/>
      <c r="J30" s="778"/>
      <c r="K30" s="778"/>
      <c r="L30" s="778"/>
      <c r="M30" s="778"/>
      <c r="N30" s="779"/>
      <c r="O30" s="782" t="s">
        <v>433</v>
      </c>
      <c r="P30" s="783"/>
      <c r="Q30" s="783"/>
      <c r="R30" s="783"/>
      <c r="S30" s="784"/>
      <c r="T30" s="784"/>
      <c r="U30" s="784"/>
      <c r="V30" s="784"/>
      <c r="W30" s="785" t="s">
        <v>136</v>
      </c>
      <c r="X30" s="785"/>
      <c r="Y30" s="785"/>
      <c r="Z30" s="782" t="s">
        <v>434</v>
      </c>
      <c r="AA30" s="783"/>
      <c r="AB30" s="783"/>
      <c r="AC30" s="783"/>
      <c r="AD30" s="837"/>
      <c r="AE30" s="837"/>
      <c r="AF30" s="837"/>
      <c r="AG30" s="837"/>
      <c r="AH30" s="785" t="str">
        <f>IF(AD30="","",AH24)</f>
        <v/>
      </c>
      <c r="AI30" s="785"/>
      <c r="AJ30" s="785"/>
      <c r="AK30" s="85"/>
    </row>
    <row r="31" spans="2:49" ht="65.099999999999994" customHeight="1">
      <c r="B31" s="231"/>
      <c r="C31" s="113"/>
      <c r="D31" s="777"/>
      <c r="E31" s="780"/>
      <c r="F31" s="780"/>
      <c r="G31" s="780"/>
      <c r="H31" s="780"/>
      <c r="I31" s="780"/>
      <c r="J31" s="780"/>
      <c r="K31" s="780"/>
      <c r="L31" s="780"/>
      <c r="M31" s="780"/>
      <c r="N31" s="781"/>
      <c r="O31" s="829"/>
      <c r="P31" s="830"/>
      <c r="Q31" s="830"/>
      <c r="R31" s="830"/>
      <c r="S31" s="830"/>
      <c r="T31" s="830"/>
      <c r="U31" s="830"/>
      <c r="V31" s="830"/>
      <c r="W31" s="830"/>
      <c r="X31" s="830"/>
      <c r="Y31" s="830"/>
      <c r="Z31" s="830"/>
      <c r="AA31" s="830"/>
      <c r="AB31" s="830"/>
      <c r="AC31" s="830"/>
      <c r="AD31" s="830"/>
      <c r="AE31" s="830"/>
      <c r="AF31" s="830"/>
      <c r="AG31" s="830"/>
      <c r="AH31" s="830"/>
      <c r="AI31" s="830"/>
      <c r="AJ31" s="831"/>
      <c r="AK31" s="85"/>
      <c r="AL31" s="59" t="str">
        <f>IF(様式１号!$D$16=11,"← 11年度提出の計画書には第５計画期間の削減目標を必ず入力してください。","← 計画がある場合は入力してください。")</f>
        <v>← 計画がある場合は入力してください。</v>
      </c>
    </row>
    <row r="32" spans="2:49" ht="65.099999999999994" customHeight="1">
      <c r="B32" s="231"/>
      <c r="C32" s="113"/>
      <c r="D32" s="777"/>
      <c r="E32" s="838" t="s">
        <v>137</v>
      </c>
      <c r="F32" s="838"/>
      <c r="G32" s="838"/>
      <c r="H32" s="838"/>
      <c r="I32" s="838"/>
      <c r="J32" s="838"/>
      <c r="K32" s="838"/>
      <c r="L32" s="838"/>
      <c r="M32" s="838"/>
      <c r="N32" s="839"/>
      <c r="O32" s="829"/>
      <c r="P32" s="830"/>
      <c r="Q32" s="830"/>
      <c r="R32" s="830"/>
      <c r="S32" s="830"/>
      <c r="T32" s="830"/>
      <c r="U32" s="830"/>
      <c r="V32" s="830"/>
      <c r="W32" s="830"/>
      <c r="X32" s="830"/>
      <c r="Y32" s="830"/>
      <c r="Z32" s="830"/>
      <c r="AA32" s="830"/>
      <c r="AB32" s="830"/>
      <c r="AC32" s="830"/>
      <c r="AD32" s="830"/>
      <c r="AE32" s="830"/>
      <c r="AF32" s="830"/>
      <c r="AG32" s="830"/>
      <c r="AH32" s="830"/>
      <c r="AI32" s="830"/>
      <c r="AJ32" s="831"/>
      <c r="AK32" s="85"/>
    </row>
    <row r="33" spans="2:39" ht="5.25" customHeight="1">
      <c r="B33" s="137"/>
      <c r="C33" s="123"/>
      <c r="D33" s="123"/>
      <c r="E33" s="123"/>
      <c r="F33" s="123"/>
      <c r="G33" s="123"/>
      <c r="H33" s="123"/>
      <c r="I33" s="123"/>
      <c r="J33" s="123"/>
      <c r="K33" s="123"/>
      <c r="L33" s="123"/>
      <c r="M33" s="123"/>
      <c r="N33" s="123"/>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2"/>
    </row>
    <row r="34" spans="2:39" ht="20.25" customHeight="1">
      <c r="B34" s="113"/>
      <c r="C34" s="113"/>
      <c r="D34" s="113"/>
      <c r="E34" s="34"/>
      <c r="F34" s="138"/>
      <c r="G34" s="113"/>
      <c r="H34" s="113"/>
      <c r="I34" s="113"/>
      <c r="J34" s="113"/>
      <c r="K34" s="113"/>
      <c r="L34" s="34"/>
      <c r="M34" s="113"/>
      <c r="N34" s="113"/>
      <c r="O34" s="34"/>
      <c r="P34" s="34"/>
      <c r="Q34" s="34"/>
      <c r="R34" s="34"/>
      <c r="S34" s="34"/>
      <c r="T34" s="34"/>
      <c r="U34" s="34"/>
      <c r="V34" s="34"/>
      <c r="W34" s="34"/>
      <c r="X34" s="34"/>
      <c r="Y34" s="34"/>
      <c r="Z34" s="34"/>
      <c r="AA34" s="34"/>
      <c r="AB34" s="34"/>
      <c r="AC34" s="34"/>
      <c r="AD34" s="126"/>
      <c r="AE34" s="34"/>
      <c r="AF34" s="34"/>
      <c r="AG34" s="34"/>
      <c r="AH34" s="34"/>
      <c r="AI34" s="34"/>
      <c r="AJ34" s="34"/>
      <c r="AK34" s="44" t="s">
        <v>38</v>
      </c>
    </row>
    <row r="35" spans="2:39" s="9" customFormat="1" ht="5.25" customHeight="1">
      <c r="B35" s="108"/>
      <c r="C35" s="139"/>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8"/>
      <c r="AL35" s="8"/>
    </row>
    <row r="36" spans="2:39" s="9" customFormat="1" ht="12.95" customHeight="1">
      <c r="B36" s="109"/>
      <c r="C36" s="34"/>
      <c r="D36" s="245" t="s">
        <v>652</v>
      </c>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34"/>
      <c r="AK36" s="85"/>
      <c r="AL36" s="8"/>
    </row>
    <row r="37" spans="2:39" s="9" customFormat="1" ht="29.25" customHeight="1">
      <c r="B37" s="109"/>
      <c r="C37" s="766" t="s">
        <v>139</v>
      </c>
      <c r="D37" s="767"/>
      <c r="E37" s="768"/>
      <c r="F37" s="766" t="s">
        <v>140</v>
      </c>
      <c r="G37" s="767"/>
      <c r="H37" s="767"/>
      <c r="I37" s="767"/>
      <c r="J37" s="767"/>
      <c r="K37" s="767"/>
      <c r="L37" s="767"/>
      <c r="M37" s="767"/>
      <c r="N37" s="767"/>
      <c r="O37" s="767"/>
      <c r="P37" s="767"/>
      <c r="Q37" s="767"/>
      <c r="R37" s="768"/>
      <c r="S37" s="766" t="s">
        <v>435</v>
      </c>
      <c r="T37" s="767"/>
      <c r="U37" s="767"/>
      <c r="V37" s="767"/>
      <c r="W37" s="767"/>
      <c r="X37" s="767"/>
      <c r="Y37" s="767"/>
      <c r="Z37" s="767"/>
      <c r="AA37" s="767"/>
      <c r="AB37" s="767"/>
      <c r="AC37" s="767"/>
      <c r="AD37" s="767"/>
      <c r="AE37" s="767"/>
      <c r="AF37" s="767"/>
      <c r="AG37" s="767"/>
      <c r="AH37" s="767"/>
      <c r="AI37" s="767"/>
      <c r="AJ37" s="768"/>
      <c r="AK37" s="85"/>
      <c r="AL37" s="8"/>
    </row>
    <row r="38" spans="2:39" s="9" customFormat="1" ht="29.25" customHeight="1">
      <c r="B38" s="109"/>
      <c r="C38" s="615">
        <v>1</v>
      </c>
      <c r="D38" s="762"/>
      <c r="E38" s="616"/>
      <c r="F38" s="769" t="str">
        <f>IF($O$13="","",$O$13)</f>
        <v/>
      </c>
      <c r="G38" s="770"/>
      <c r="H38" s="770"/>
      <c r="I38" s="770"/>
      <c r="J38" s="770"/>
      <c r="K38" s="770"/>
      <c r="L38" s="770"/>
      <c r="M38" s="770"/>
      <c r="N38" s="770"/>
      <c r="O38" s="770"/>
      <c r="P38" s="770"/>
      <c r="Q38" s="770"/>
      <c r="R38" s="771"/>
      <c r="S38" s="769" t="str">
        <f>$S$14&amp;$S$15</f>
        <v/>
      </c>
      <c r="T38" s="770"/>
      <c r="U38" s="770"/>
      <c r="V38" s="770"/>
      <c r="W38" s="770"/>
      <c r="X38" s="770"/>
      <c r="Y38" s="770"/>
      <c r="Z38" s="770"/>
      <c r="AA38" s="770"/>
      <c r="AB38" s="770"/>
      <c r="AC38" s="770"/>
      <c r="AD38" s="770"/>
      <c r="AE38" s="770"/>
      <c r="AF38" s="770"/>
      <c r="AG38" s="770"/>
      <c r="AH38" s="770"/>
      <c r="AI38" s="770"/>
      <c r="AJ38" s="771"/>
      <c r="AK38" s="85"/>
      <c r="AL38" s="8"/>
    </row>
    <row r="39" spans="2:39" s="9" customFormat="1" ht="29.25" customHeight="1">
      <c r="B39" s="109"/>
      <c r="C39" s="615">
        <v>2</v>
      </c>
      <c r="D39" s="762"/>
      <c r="E39" s="616"/>
      <c r="F39" s="763"/>
      <c r="G39" s="764"/>
      <c r="H39" s="764"/>
      <c r="I39" s="764"/>
      <c r="J39" s="764"/>
      <c r="K39" s="764"/>
      <c r="L39" s="764"/>
      <c r="M39" s="764"/>
      <c r="N39" s="764"/>
      <c r="O39" s="764"/>
      <c r="P39" s="764"/>
      <c r="Q39" s="764"/>
      <c r="R39" s="765"/>
      <c r="S39" s="763"/>
      <c r="T39" s="764"/>
      <c r="U39" s="764"/>
      <c r="V39" s="764"/>
      <c r="W39" s="764"/>
      <c r="X39" s="764"/>
      <c r="Y39" s="764"/>
      <c r="Z39" s="764"/>
      <c r="AA39" s="764"/>
      <c r="AB39" s="764"/>
      <c r="AC39" s="764"/>
      <c r="AD39" s="764"/>
      <c r="AE39" s="764"/>
      <c r="AF39" s="764"/>
      <c r="AG39" s="764"/>
      <c r="AH39" s="764"/>
      <c r="AI39" s="764"/>
      <c r="AJ39" s="765"/>
      <c r="AK39" s="85"/>
      <c r="AL39" s="598"/>
      <c r="AM39" s="598"/>
    </row>
    <row r="40" spans="2:39" s="9" customFormat="1" ht="29.25" customHeight="1">
      <c r="B40" s="109"/>
      <c r="C40" s="615">
        <v>3</v>
      </c>
      <c r="D40" s="762"/>
      <c r="E40" s="616"/>
      <c r="F40" s="763"/>
      <c r="G40" s="764"/>
      <c r="H40" s="764"/>
      <c r="I40" s="764"/>
      <c r="J40" s="764"/>
      <c r="K40" s="764"/>
      <c r="L40" s="764"/>
      <c r="M40" s="764"/>
      <c r="N40" s="764"/>
      <c r="O40" s="764"/>
      <c r="P40" s="764"/>
      <c r="Q40" s="764"/>
      <c r="R40" s="765"/>
      <c r="S40" s="763"/>
      <c r="T40" s="764"/>
      <c r="U40" s="764"/>
      <c r="V40" s="764"/>
      <c r="W40" s="764"/>
      <c r="X40" s="764"/>
      <c r="Y40" s="764"/>
      <c r="Z40" s="764"/>
      <c r="AA40" s="764"/>
      <c r="AB40" s="764"/>
      <c r="AC40" s="764"/>
      <c r="AD40" s="764"/>
      <c r="AE40" s="764"/>
      <c r="AF40" s="764"/>
      <c r="AG40" s="764"/>
      <c r="AH40" s="764"/>
      <c r="AI40" s="764"/>
      <c r="AJ40" s="765"/>
      <c r="AK40" s="85"/>
      <c r="AL40" s="598"/>
      <c r="AM40" s="598"/>
    </row>
    <row r="41" spans="2:39" s="9" customFormat="1" ht="29.25" customHeight="1">
      <c r="B41" s="109"/>
      <c r="C41" s="615">
        <v>4</v>
      </c>
      <c r="D41" s="762"/>
      <c r="E41" s="616"/>
      <c r="F41" s="763"/>
      <c r="G41" s="764"/>
      <c r="H41" s="764"/>
      <c r="I41" s="764"/>
      <c r="J41" s="764"/>
      <c r="K41" s="764"/>
      <c r="L41" s="764"/>
      <c r="M41" s="764"/>
      <c r="N41" s="764"/>
      <c r="O41" s="764"/>
      <c r="P41" s="764"/>
      <c r="Q41" s="764"/>
      <c r="R41" s="765"/>
      <c r="S41" s="763"/>
      <c r="T41" s="764"/>
      <c r="U41" s="764"/>
      <c r="V41" s="764"/>
      <c r="W41" s="764"/>
      <c r="X41" s="764"/>
      <c r="Y41" s="764"/>
      <c r="Z41" s="764"/>
      <c r="AA41" s="764"/>
      <c r="AB41" s="764"/>
      <c r="AC41" s="764"/>
      <c r="AD41" s="764"/>
      <c r="AE41" s="764"/>
      <c r="AF41" s="764"/>
      <c r="AG41" s="764"/>
      <c r="AH41" s="764"/>
      <c r="AI41" s="764"/>
      <c r="AJ41" s="765"/>
      <c r="AK41" s="85"/>
      <c r="AL41" s="8"/>
    </row>
    <row r="42" spans="2:39" s="9" customFormat="1" ht="29.25" customHeight="1">
      <c r="B42" s="109"/>
      <c r="C42" s="615">
        <v>5</v>
      </c>
      <c r="D42" s="762"/>
      <c r="E42" s="616"/>
      <c r="F42" s="763"/>
      <c r="G42" s="764"/>
      <c r="H42" s="764"/>
      <c r="I42" s="764"/>
      <c r="J42" s="764"/>
      <c r="K42" s="764"/>
      <c r="L42" s="764"/>
      <c r="M42" s="764"/>
      <c r="N42" s="764"/>
      <c r="O42" s="764"/>
      <c r="P42" s="764"/>
      <c r="Q42" s="764"/>
      <c r="R42" s="765"/>
      <c r="S42" s="763"/>
      <c r="T42" s="764"/>
      <c r="U42" s="764"/>
      <c r="V42" s="764"/>
      <c r="W42" s="764"/>
      <c r="X42" s="764"/>
      <c r="Y42" s="764"/>
      <c r="Z42" s="764"/>
      <c r="AA42" s="764"/>
      <c r="AB42" s="764"/>
      <c r="AC42" s="764"/>
      <c r="AD42" s="764"/>
      <c r="AE42" s="764"/>
      <c r="AF42" s="764"/>
      <c r="AG42" s="764"/>
      <c r="AH42" s="764"/>
      <c r="AI42" s="764"/>
      <c r="AJ42" s="765"/>
      <c r="AK42" s="85"/>
      <c r="AL42" s="8"/>
    </row>
    <row r="43" spans="2:39" s="9" customFormat="1" ht="29.25" customHeight="1">
      <c r="B43" s="109"/>
      <c r="C43" s="615">
        <v>6</v>
      </c>
      <c r="D43" s="762"/>
      <c r="E43" s="616"/>
      <c r="F43" s="763"/>
      <c r="G43" s="764"/>
      <c r="H43" s="764"/>
      <c r="I43" s="764"/>
      <c r="J43" s="764"/>
      <c r="K43" s="764"/>
      <c r="L43" s="764"/>
      <c r="M43" s="764"/>
      <c r="N43" s="764"/>
      <c r="O43" s="764"/>
      <c r="P43" s="764"/>
      <c r="Q43" s="764"/>
      <c r="R43" s="765"/>
      <c r="S43" s="763"/>
      <c r="T43" s="764"/>
      <c r="U43" s="764"/>
      <c r="V43" s="764"/>
      <c r="W43" s="764"/>
      <c r="X43" s="764"/>
      <c r="Y43" s="764"/>
      <c r="Z43" s="764"/>
      <c r="AA43" s="764"/>
      <c r="AB43" s="764"/>
      <c r="AC43" s="764"/>
      <c r="AD43" s="764"/>
      <c r="AE43" s="764"/>
      <c r="AF43" s="764"/>
      <c r="AG43" s="764"/>
      <c r="AH43" s="764"/>
      <c r="AI43" s="764"/>
      <c r="AJ43" s="765"/>
      <c r="AK43" s="85"/>
      <c r="AL43" s="8"/>
    </row>
    <row r="44" spans="2:39" s="9" customFormat="1" ht="29.25" customHeight="1">
      <c r="B44" s="109"/>
      <c r="C44" s="615">
        <v>7</v>
      </c>
      <c r="D44" s="762"/>
      <c r="E44" s="616"/>
      <c r="F44" s="763"/>
      <c r="G44" s="764"/>
      <c r="H44" s="764"/>
      <c r="I44" s="764"/>
      <c r="J44" s="764"/>
      <c r="K44" s="764"/>
      <c r="L44" s="764"/>
      <c r="M44" s="764"/>
      <c r="N44" s="764"/>
      <c r="O44" s="764"/>
      <c r="P44" s="764"/>
      <c r="Q44" s="764"/>
      <c r="R44" s="765"/>
      <c r="S44" s="763"/>
      <c r="T44" s="764"/>
      <c r="U44" s="764"/>
      <c r="V44" s="764"/>
      <c r="W44" s="764"/>
      <c r="X44" s="764"/>
      <c r="Y44" s="764"/>
      <c r="Z44" s="764"/>
      <c r="AA44" s="764"/>
      <c r="AB44" s="764"/>
      <c r="AC44" s="764"/>
      <c r="AD44" s="764"/>
      <c r="AE44" s="764"/>
      <c r="AF44" s="764"/>
      <c r="AG44" s="764"/>
      <c r="AH44" s="764"/>
      <c r="AI44" s="764"/>
      <c r="AJ44" s="765"/>
      <c r="AK44" s="85"/>
      <c r="AL44" s="8"/>
    </row>
    <row r="45" spans="2:39" s="9" customFormat="1" ht="29.25" customHeight="1">
      <c r="B45" s="109"/>
      <c r="C45" s="615">
        <v>8</v>
      </c>
      <c r="D45" s="762"/>
      <c r="E45" s="616"/>
      <c r="F45" s="763"/>
      <c r="G45" s="764"/>
      <c r="H45" s="764"/>
      <c r="I45" s="764"/>
      <c r="J45" s="764"/>
      <c r="K45" s="764"/>
      <c r="L45" s="764"/>
      <c r="M45" s="764"/>
      <c r="N45" s="764"/>
      <c r="O45" s="764"/>
      <c r="P45" s="764"/>
      <c r="Q45" s="764"/>
      <c r="R45" s="765"/>
      <c r="S45" s="763"/>
      <c r="T45" s="764"/>
      <c r="U45" s="764"/>
      <c r="V45" s="764"/>
      <c r="W45" s="764"/>
      <c r="X45" s="764"/>
      <c r="Y45" s="764"/>
      <c r="Z45" s="764"/>
      <c r="AA45" s="764"/>
      <c r="AB45" s="764"/>
      <c r="AC45" s="764"/>
      <c r="AD45" s="764"/>
      <c r="AE45" s="764"/>
      <c r="AF45" s="764"/>
      <c r="AG45" s="764"/>
      <c r="AH45" s="764"/>
      <c r="AI45" s="764"/>
      <c r="AJ45" s="765"/>
      <c r="AK45" s="85"/>
      <c r="AL45" s="8"/>
    </row>
    <row r="46" spans="2:39" s="9" customFormat="1" ht="29.25" customHeight="1">
      <c r="B46" s="109"/>
      <c r="C46" s="615">
        <v>9</v>
      </c>
      <c r="D46" s="762"/>
      <c r="E46" s="616"/>
      <c r="F46" s="763"/>
      <c r="G46" s="764"/>
      <c r="H46" s="764"/>
      <c r="I46" s="764"/>
      <c r="J46" s="764"/>
      <c r="K46" s="764"/>
      <c r="L46" s="764"/>
      <c r="M46" s="764"/>
      <c r="N46" s="764"/>
      <c r="O46" s="764"/>
      <c r="P46" s="764"/>
      <c r="Q46" s="764"/>
      <c r="R46" s="765"/>
      <c r="S46" s="763"/>
      <c r="T46" s="764"/>
      <c r="U46" s="764"/>
      <c r="V46" s="764"/>
      <c r="W46" s="764"/>
      <c r="X46" s="764"/>
      <c r="Y46" s="764"/>
      <c r="Z46" s="764"/>
      <c r="AA46" s="764"/>
      <c r="AB46" s="764"/>
      <c r="AC46" s="764"/>
      <c r="AD46" s="764"/>
      <c r="AE46" s="764"/>
      <c r="AF46" s="764"/>
      <c r="AG46" s="764"/>
      <c r="AH46" s="764"/>
      <c r="AI46" s="764"/>
      <c r="AJ46" s="765"/>
      <c r="AK46" s="85"/>
      <c r="AL46" s="8"/>
    </row>
    <row r="47" spans="2:39" s="9" customFormat="1" ht="29.25" customHeight="1">
      <c r="B47" s="109"/>
      <c r="C47" s="615">
        <v>10</v>
      </c>
      <c r="D47" s="762"/>
      <c r="E47" s="616"/>
      <c r="F47" s="763"/>
      <c r="G47" s="764"/>
      <c r="H47" s="764"/>
      <c r="I47" s="764"/>
      <c r="J47" s="764"/>
      <c r="K47" s="764"/>
      <c r="L47" s="764"/>
      <c r="M47" s="764"/>
      <c r="N47" s="764"/>
      <c r="O47" s="764"/>
      <c r="P47" s="764"/>
      <c r="Q47" s="764"/>
      <c r="R47" s="765"/>
      <c r="S47" s="763"/>
      <c r="T47" s="764"/>
      <c r="U47" s="764"/>
      <c r="V47" s="764"/>
      <c r="W47" s="764"/>
      <c r="X47" s="764"/>
      <c r="Y47" s="764"/>
      <c r="Z47" s="764"/>
      <c r="AA47" s="764"/>
      <c r="AB47" s="764"/>
      <c r="AC47" s="764"/>
      <c r="AD47" s="764"/>
      <c r="AE47" s="764"/>
      <c r="AF47" s="764"/>
      <c r="AG47" s="764"/>
      <c r="AH47" s="764"/>
      <c r="AI47" s="764"/>
      <c r="AJ47" s="765"/>
      <c r="AK47" s="85"/>
      <c r="AL47" s="8"/>
    </row>
    <row r="48" spans="2:39" s="9" customFormat="1" ht="29.25" customHeight="1">
      <c r="B48" s="109"/>
      <c r="C48" s="615">
        <v>11</v>
      </c>
      <c r="D48" s="762"/>
      <c r="E48" s="616"/>
      <c r="F48" s="763"/>
      <c r="G48" s="764"/>
      <c r="H48" s="764"/>
      <c r="I48" s="764"/>
      <c r="J48" s="764"/>
      <c r="K48" s="764"/>
      <c r="L48" s="764"/>
      <c r="M48" s="764"/>
      <c r="N48" s="764"/>
      <c r="O48" s="764"/>
      <c r="P48" s="764"/>
      <c r="Q48" s="764"/>
      <c r="R48" s="765"/>
      <c r="S48" s="763"/>
      <c r="T48" s="764"/>
      <c r="U48" s="764"/>
      <c r="V48" s="764"/>
      <c r="W48" s="764"/>
      <c r="X48" s="764"/>
      <c r="Y48" s="764"/>
      <c r="Z48" s="764"/>
      <c r="AA48" s="764"/>
      <c r="AB48" s="764"/>
      <c r="AC48" s="764"/>
      <c r="AD48" s="764"/>
      <c r="AE48" s="764"/>
      <c r="AF48" s="764"/>
      <c r="AG48" s="764"/>
      <c r="AH48" s="764"/>
      <c r="AI48" s="764"/>
      <c r="AJ48" s="765"/>
      <c r="AK48" s="85"/>
      <c r="AL48" s="8"/>
    </row>
    <row r="49" spans="2:38" s="9" customFormat="1" ht="29.25" customHeight="1">
      <c r="B49" s="109"/>
      <c r="C49" s="615">
        <v>12</v>
      </c>
      <c r="D49" s="762"/>
      <c r="E49" s="616"/>
      <c r="F49" s="763"/>
      <c r="G49" s="764"/>
      <c r="H49" s="764"/>
      <c r="I49" s="764"/>
      <c r="J49" s="764"/>
      <c r="K49" s="764"/>
      <c r="L49" s="764"/>
      <c r="M49" s="764"/>
      <c r="N49" s="764"/>
      <c r="O49" s="764"/>
      <c r="P49" s="764"/>
      <c r="Q49" s="764"/>
      <c r="R49" s="765"/>
      <c r="S49" s="763"/>
      <c r="T49" s="764"/>
      <c r="U49" s="764"/>
      <c r="V49" s="764"/>
      <c r="W49" s="764"/>
      <c r="X49" s="764"/>
      <c r="Y49" s="764"/>
      <c r="Z49" s="764"/>
      <c r="AA49" s="764"/>
      <c r="AB49" s="764"/>
      <c r="AC49" s="764"/>
      <c r="AD49" s="764"/>
      <c r="AE49" s="764"/>
      <c r="AF49" s="764"/>
      <c r="AG49" s="764"/>
      <c r="AH49" s="764"/>
      <c r="AI49" s="764"/>
      <c r="AJ49" s="765"/>
      <c r="AK49" s="85"/>
      <c r="AL49" s="8"/>
    </row>
    <row r="50" spans="2:38" s="9" customFormat="1" ht="29.25" customHeight="1">
      <c r="B50" s="109"/>
      <c r="C50" s="615">
        <v>13</v>
      </c>
      <c r="D50" s="762"/>
      <c r="E50" s="616"/>
      <c r="F50" s="763"/>
      <c r="G50" s="764"/>
      <c r="H50" s="764"/>
      <c r="I50" s="764"/>
      <c r="J50" s="764"/>
      <c r="K50" s="764"/>
      <c r="L50" s="764"/>
      <c r="M50" s="764"/>
      <c r="N50" s="764"/>
      <c r="O50" s="764"/>
      <c r="P50" s="764"/>
      <c r="Q50" s="764"/>
      <c r="R50" s="765"/>
      <c r="S50" s="763"/>
      <c r="T50" s="764"/>
      <c r="U50" s="764"/>
      <c r="V50" s="764"/>
      <c r="W50" s="764"/>
      <c r="X50" s="764"/>
      <c r="Y50" s="764"/>
      <c r="Z50" s="764"/>
      <c r="AA50" s="764"/>
      <c r="AB50" s="764"/>
      <c r="AC50" s="764"/>
      <c r="AD50" s="764"/>
      <c r="AE50" s="764"/>
      <c r="AF50" s="764"/>
      <c r="AG50" s="764"/>
      <c r="AH50" s="764"/>
      <c r="AI50" s="764"/>
      <c r="AJ50" s="765"/>
      <c r="AK50" s="85"/>
      <c r="AL50" s="8"/>
    </row>
    <row r="51" spans="2:38" s="9" customFormat="1" ht="29.25" customHeight="1">
      <c r="B51" s="109"/>
      <c r="C51" s="615">
        <v>14</v>
      </c>
      <c r="D51" s="762"/>
      <c r="E51" s="616"/>
      <c r="F51" s="763"/>
      <c r="G51" s="764"/>
      <c r="H51" s="764"/>
      <c r="I51" s="764"/>
      <c r="J51" s="764"/>
      <c r="K51" s="764"/>
      <c r="L51" s="764"/>
      <c r="M51" s="764"/>
      <c r="N51" s="764"/>
      <c r="O51" s="764"/>
      <c r="P51" s="764"/>
      <c r="Q51" s="764"/>
      <c r="R51" s="765"/>
      <c r="S51" s="763"/>
      <c r="T51" s="764"/>
      <c r="U51" s="764"/>
      <c r="V51" s="764"/>
      <c r="W51" s="764"/>
      <c r="X51" s="764"/>
      <c r="Y51" s="764"/>
      <c r="Z51" s="764"/>
      <c r="AA51" s="764"/>
      <c r="AB51" s="764"/>
      <c r="AC51" s="764"/>
      <c r="AD51" s="764"/>
      <c r="AE51" s="764"/>
      <c r="AF51" s="764"/>
      <c r="AG51" s="764"/>
      <c r="AH51" s="764"/>
      <c r="AI51" s="764"/>
      <c r="AJ51" s="765"/>
      <c r="AK51" s="85"/>
      <c r="AL51" s="8"/>
    </row>
    <row r="52" spans="2:38" s="9" customFormat="1" ht="29.25" customHeight="1">
      <c r="B52" s="109"/>
      <c r="C52" s="615">
        <v>15</v>
      </c>
      <c r="D52" s="762"/>
      <c r="E52" s="616"/>
      <c r="F52" s="763"/>
      <c r="G52" s="764"/>
      <c r="H52" s="764"/>
      <c r="I52" s="764"/>
      <c r="J52" s="764"/>
      <c r="K52" s="764"/>
      <c r="L52" s="764"/>
      <c r="M52" s="764"/>
      <c r="N52" s="764"/>
      <c r="O52" s="764"/>
      <c r="P52" s="764"/>
      <c r="Q52" s="764"/>
      <c r="R52" s="765"/>
      <c r="S52" s="763"/>
      <c r="T52" s="764"/>
      <c r="U52" s="764"/>
      <c r="V52" s="764"/>
      <c r="W52" s="764"/>
      <c r="X52" s="764"/>
      <c r="Y52" s="764"/>
      <c r="Z52" s="764"/>
      <c r="AA52" s="764"/>
      <c r="AB52" s="764"/>
      <c r="AC52" s="764"/>
      <c r="AD52" s="764"/>
      <c r="AE52" s="764"/>
      <c r="AF52" s="764"/>
      <c r="AG52" s="764"/>
      <c r="AH52" s="764"/>
      <c r="AI52" s="764"/>
      <c r="AJ52" s="765"/>
      <c r="AK52" s="85"/>
      <c r="AL52" s="8"/>
    </row>
    <row r="53" spans="2:38" s="9" customFormat="1" ht="29.25" customHeight="1">
      <c r="B53" s="109"/>
      <c r="C53" s="615">
        <v>16</v>
      </c>
      <c r="D53" s="762"/>
      <c r="E53" s="616"/>
      <c r="F53" s="763"/>
      <c r="G53" s="764"/>
      <c r="H53" s="764"/>
      <c r="I53" s="764"/>
      <c r="J53" s="764"/>
      <c r="K53" s="764"/>
      <c r="L53" s="764"/>
      <c r="M53" s="764"/>
      <c r="N53" s="764"/>
      <c r="O53" s="764"/>
      <c r="P53" s="764"/>
      <c r="Q53" s="764"/>
      <c r="R53" s="765"/>
      <c r="S53" s="763"/>
      <c r="T53" s="764"/>
      <c r="U53" s="764"/>
      <c r="V53" s="764"/>
      <c r="W53" s="764"/>
      <c r="X53" s="764"/>
      <c r="Y53" s="764"/>
      <c r="Z53" s="764"/>
      <c r="AA53" s="764"/>
      <c r="AB53" s="764"/>
      <c r="AC53" s="764"/>
      <c r="AD53" s="764"/>
      <c r="AE53" s="764"/>
      <c r="AF53" s="764"/>
      <c r="AG53" s="764"/>
      <c r="AH53" s="764"/>
      <c r="AI53" s="764"/>
      <c r="AJ53" s="765"/>
      <c r="AK53" s="85"/>
      <c r="AL53" s="8"/>
    </row>
    <row r="54" spans="2:38" s="9" customFormat="1" ht="29.25" customHeight="1">
      <c r="B54" s="109"/>
      <c r="C54" s="615">
        <v>17</v>
      </c>
      <c r="D54" s="762"/>
      <c r="E54" s="616"/>
      <c r="F54" s="763"/>
      <c r="G54" s="764"/>
      <c r="H54" s="764"/>
      <c r="I54" s="764"/>
      <c r="J54" s="764"/>
      <c r="K54" s="764"/>
      <c r="L54" s="764"/>
      <c r="M54" s="764"/>
      <c r="N54" s="764"/>
      <c r="O54" s="764"/>
      <c r="P54" s="764"/>
      <c r="Q54" s="764"/>
      <c r="R54" s="765"/>
      <c r="S54" s="763"/>
      <c r="T54" s="764"/>
      <c r="U54" s="764"/>
      <c r="V54" s="764"/>
      <c r="W54" s="764"/>
      <c r="X54" s="764"/>
      <c r="Y54" s="764"/>
      <c r="Z54" s="764"/>
      <c r="AA54" s="764"/>
      <c r="AB54" s="764"/>
      <c r="AC54" s="764"/>
      <c r="AD54" s="764"/>
      <c r="AE54" s="764"/>
      <c r="AF54" s="764"/>
      <c r="AG54" s="764"/>
      <c r="AH54" s="764"/>
      <c r="AI54" s="764"/>
      <c r="AJ54" s="765"/>
      <c r="AK54" s="85"/>
      <c r="AL54" s="8"/>
    </row>
    <row r="55" spans="2:38" s="9" customFormat="1" ht="29.25" customHeight="1">
      <c r="B55" s="109"/>
      <c r="C55" s="615">
        <v>18</v>
      </c>
      <c r="D55" s="762"/>
      <c r="E55" s="616"/>
      <c r="F55" s="763"/>
      <c r="G55" s="764"/>
      <c r="H55" s="764"/>
      <c r="I55" s="764"/>
      <c r="J55" s="764"/>
      <c r="K55" s="764"/>
      <c r="L55" s="764"/>
      <c r="M55" s="764"/>
      <c r="N55" s="764"/>
      <c r="O55" s="764"/>
      <c r="P55" s="764"/>
      <c r="Q55" s="764"/>
      <c r="R55" s="765"/>
      <c r="S55" s="763"/>
      <c r="T55" s="764"/>
      <c r="U55" s="764"/>
      <c r="V55" s="764"/>
      <c r="W55" s="764"/>
      <c r="X55" s="764"/>
      <c r="Y55" s="764"/>
      <c r="Z55" s="764"/>
      <c r="AA55" s="764"/>
      <c r="AB55" s="764"/>
      <c r="AC55" s="764"/>
      <c r="AD55" s="764"/>
      <c r="AE55" s="764"/>
      <c r="AF55" s="764"/>
      <c r="AG55" s="764"/>
      <c r="AH55" s="764"/>
      <c r="AI55" s="764"/>
      <c r="AJ55" s="765"/>
      <c r="AK55" s="85"/>
      <c r="AL55" s="8"/>
    </row>
    <row r="56" spans="2:38" s="9" customFormat="1" ht="29.25" customHeight="1">
      <c r="B56" s="109"/>
      <c r="C56" s="615">
        <v>19</v>
      </c>
      <c r="D56" s="762"/>
      <c r="E56" s="616"/>
      <c r="F56" s="763"/>
      <c r="G56" s="764"/>
      <c r="H56" s="764"/>
      <c r="I56" s="764"/>
      <c r="J56" s="764"/>
      <c r="K56" s="764"/>
      <c r="L56" s="764"/>
      <c r="M56" s="764"/>
      <c r="N56" s="764"/>
      <c r="O56" s="764"/>
      <c r="P56" s="764"/>
      <c r="Q56" s="764"/>
      <c r="R56" s="765"/>
      <c r="S56" s="763"/>
      <c r="T56" s="764"/>
      <c r="U56" s="764"/>
      <c r="V56" s="764"/>
      <c r="W56" s="764"/>
      <c r="X56" s="764"/>
      <c r="Y56" s="764"/>
      <c r="Z56" s="764"/>
      <c r="AA56" s="764"/>
      <c r="AB56" s="764"/>
      <c r="AC56" s="764"/>
      <c r="AD56" s="764"/>
      <c r="AE56" s="764"/>
      <c r="AF56" s="764"/>
      <c r="AG56" s="764"/>
      <c r="AH56" s="764"/>
      <c r="AI56" s="764"/>
      <c r="AJ56" s="765"/>
      <c r="AK56" s="85"/>
      <c r="AL56" s="8"/>
    </row>
    <row r="57" spans="2:38" s="9" customFormat="1" ht="29.25" customHeight="1">
      <c r="B57" s="109"/>
      <c r="C57" s="615">
        <v>20</v>
      </c>
      <c r="D57" s="762"/>
      <c r="E57" s="616"/>
      <c r="F57" s="763"/>
      <c r="G57" s="764"/>
      <c r="H57" s="764"/>
      <c r="I57" s="764"/>
      <c r="J57" s="764"/>
      <c r="K57" s="764"/>
      <c r="L57" s="764"/>
      <c r="M57" s="764"/>
      <c r="N57" s="764"/>
      <c r="O57" s="764"/>
      <c r="P57" s="764"/>
      <c r="Q57" s="764"/>
      <c r="R57" s="765"/>
      <c r="S57" s="763"/>
      <c r="T57" s="764"/>
      <c r="U57" s="764"/>
      <c r="V57" s="764"/>
      <c r="W57" s="764"/>
      <c r="X57" s="764"/>
      <c r="Y57" s="764"/>
      <c r="Z57" s="764"/>
      <c r="AA57" s="764"/>
      <c r="AB57" s="764"/>
      <c r="AC57" s="764"/>
      <c r="AD57" s="764"/>
      <c r="AE57" s="764"/>
      <c r="AF57" s="764"/>
      <c r="AG57" s="764"/>
      <c r="AH57" s="764"/>
      <c r="AI57" s="764"/>
      <c r="AJ57" s="765"/>
      <c r="AK57" s="85"/>
      <c r="AL57" s="8"/>
    </row>
    <row r="58" spans="2:38" s="9" customFormat="1" ht="29.25" customHeight="1">
      <c r="B58" s="109"/>
      <c r="C58" s="615">
        <v>21</v>
      </c>
      <c r="D58" s="762"/>
      <c r="E58" s="616"/>
      <c r="F58" s="763"/>
      <c r="G58" s="764"/>
      <c r="H58" s="764"/>
      <c r="I58" s="764"/>
      <c r="J58" s="764"/>
      <c r="K58" s="764"/>
      <c r="L58" s="764"/>
      <c r="M58" s="764"/>
      <c r="N58" s="764"/>
      <c r="O58" s="764"/>
      <c r="P58" s="764"/>
      <c r="Q58" s="764"/>
      <c r="R58" s="765"/>
      <c r="S58" s="763"/>
      <c r="T58" s="764"/>
      <c r="U58" s="764"/>
      <c r="V58" s="764"/>
      <c r="W58" s="764"/>
      <c r="X58" s="764"/>
      <c r="Y58" s="764"/>
      <c r="Z58" s="764"/>
      <c r="AA58" s="764"/>
      <c r="AB58" s="764"/>
      <c r="AC58" s="764"/>
      <c r="AD58" s="764"/>
      <c r="AE58" s="764"/>
      <c r="AF58" s="764"/>
      <c r="AG58" s="764"/>
      <c r="AH58" s="764"/>
      <c r="AI58" s="764"/>
      <c r="AJ58" s="765"/>
      <c r="AK58" s="85"/>
      <c r="AL58" s="8"/>
    </row>
    <row r="59" spans="2:38" s="9" customFormat="1" ht="29.25" customHeight="1">
      <c r="B59" s="109"/>
      <c r="C59" s="615">
        <v>22</v>
      </c>
      <c r="D59" s="762"/>
      <c r="E59" s="616"/>
      <c r="F59" s="763"/>
      <c r="G59" s="764"/>
      <c r="H59" s="764"/>
      <c r="I59" s="764"/>
      <c r="J59" s="764"/>
      <c r="K59" s="764"/>
      <c r="L59" s="764"/>
      <c r="M59" s="764"/>
      <c r="N59" s="764"/>
      <c r="O59" s="764"/>
      <c r="P59" s="764"/>
      <c r="Q59" s="764"/>
      <c r="R59" s="765"/>
      <c r="S59" s="763"/>
      <c r="T59" s="764"/>
      <c r="U59" s="764"/>
      <c r="V59" s="764"/>
      <c r="W59" s="764"/>
      <c r="X59" s="764"/>
      <c r="Y59" s="764"/>
      <c r="Z59" s="764"/>
      <c r="AA59" s="764"/>
      <c r="AB59" s="764"/>
      <c r="AC59" s="764"/>
      <c r="AD59" s="764"/>
      <c r="AE59" s="764"/>
      <c r="AF59" s="764"/>
      <c r="AG59" s="764"/>
      <c r="AH59" s="764"/>
      <c r="AI59" s="764"/>
      <c r="AJ59" s="765"/>
      <c r="AK59" s="85"/>
      <c r="AL59" s="8"/>
    </row>
    <row r="60" spans="2:38" s="9" customFormat="1" ht="29.25" customHeight="1">
      <c r="B60" s="109"/>
      <c r="C60" s="615">
        <v>23</v>
      </c>
      <c r="D60" s="762"/>
      <c r="E60" s="616"/>
      <c r="F60" s="763"/>
      <c r="G60" s="764"/>
      <c r="H60" s="764"/>
      <c r="I60" s="764"/>
      <c r="J60" s="764"/>
      <c r="K60" s="764"/>
      <c r="L60" s="764"/>
      <c r="M60" s="764"/>
      <c r="N60" s="764"/>
      <c r="O60" s="764"/>
      <c r="P60" s="764"/>
      <c r="Q60" s="764"/>
      <c r="R60" s="765"/>
      <c r="S60" s="763"/>
      <c r="T60" s="764"/>
      <c r="U60" s="764"/>
      <c r="V60" s="764"/>
      <c r="W60" s="764"/>
      <c r="X60" s="764"/>
      <c r="Y60" s="764"/>
      <c r="Z60" s="764"/>
      <c r="AA60" s="764"/>
      <c r="AB60" s="764"/>
      <c r="AC60" s="764"/>
      <c r="AD60" s="764"/>
      <c r="AE60" s="764"/>
      <c r="AF60" s="764"/>
      <c r="AG60" s="764"/>
      <c r="AH60" s="764"/>
      <c r="AI60" s="764"/>
      <c r="AJ60" s="765"/>
      <c r="AK60" s="85"/>
      <c r="AL60" s="8"/>
    </row>
    <row r="61" spans="2:38" s="9" customFormat="1" ht="29.25" customHeight="1">
      <c r="B61" s="109"/>
      <c r="C61" s="615">
        <v>24</v>
      </c>
      <c r="D61" s="762"/>
      <c r="E61" s="616"/>
      <c r="F61" s="763"/>
      <c r="G61" s="764"/>
      <c r="H61" s="764"/>
      <c r="I61" s="764"/>
      <c r="J61" s="764"/>
      <c r="K61" s="764"/>
      <c r="L61" s="764"/>
      <c r="M61" s="764"/>
      <c r="N61" s="764"/>
      <c r="O61" s="764"/>
      <c r="P61" s="764"/>
      <c r="Q61" s="764"/>
      <c r="R61" s="765"/>
      <c r="S61" s="763"/>
      <c r="T61" s="764"/>
      <c r="U61" s="764"/>
      <c r="V61" s="764"/>
      <c r="W61" s="764"/>
      <c r="X61" s="764"/>
      <c r="Y61" s="764"/>
      <c r="Z61" s="764"/>
      <c r="AA61" s="764"/>
      <c r="AB61" s="764"/>
      <c r="AC61" s="764"/>
      <c r="AD61" s="764"/>
      <c r="AE61" s="764"/>
      <c r="AF61" s="764"/>
      <c r="AG61" s="764"/>
      <c r="AH61" s="764"/>
      <c r="AI61" s="764"/>
      <c r="AJ61" s="765"/>
      <c r="AK61" s="85"/>
      <c r="AL61" s="8"/>
    </row>
    <row r="62" spans="2:38" s="9" customFormat="1" ht="29.25" customHeight="1">
      <c r="B62" s="109"/>
      <c r="C62" s="615">
        <v>25</v>
      </c>
      <c r="D62" s="762"/>
      <c r="E62" s="616"/>
      <c r="F62" s="763"/>
      <c r="G62" s="764"/>
      <c r="H62" s="764"/>
      <c r="I62" s="764"/>
      <c r="J62" s="764"/>
      <c r="K62" s="764"/>
      <c r="L62" s="764"/>
      <c r="M62" s="764"/>
      <c r="N62" s="764"/>
      <c r="O62" s="764"/>
      <c r="P62" s="764"/>
      <c r="Q62" s="764"/>
      <c r="R62" s="765"/>
      <c r="S62" s="763"/>
      <c r="T62" s="764"/>
      <c r="U62" s="764"/>
      <c r="V62" s="764"/>
      <c r="W62" s="764"/>
      <c r="X62" s="764"/>
      <c r="Y62" s="764"/>
      <c r="Z62" s="764"/>
      <c r="AA62" s="764"/>
      <c r="AB62" s="764"/>
      <c r="AC62" s="764"/>
      <c r="AD62" s="764"/>
      <c r="AE62" s="764"/>
      <c r="AF62" s="764"/>
      <c r="AG62" s="764"/>
      <c r="AH62" s="764"/>
      <c r="AI62" s="764"/>
      <c r="AJ62" s="765"/>
      <c r="AK62" s="85"/>
      <c r="AL62" s="8"/>
    </row>
    <row r="63" spans="2:38" s="9" customFormat="1" ht="32.25" customHeight="1">
      <c r="B63" s="110"/>
      <c r="C63" s="847" t="s">
        <v>653</v>
      </c>
      <c r="D63" s="848"/>
      <c r="E63" s="848"/>
      <c r="F63" s="848"/>
      <c r="G63" s="848"/>
      <c r="H63" s="848"/>
      <c r="I63" s="848"/>
      <c r="J63" s="848"/>
      <c r="K63" s="848"/>
      <c r="L63" s="8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235"/>
      <c r="AL63" s="8"/>
    </row>
    <row r="64" spans="2:38" s="9" customFormat="1" ht="21.75" customHeight="1">
      <c r="B64" s="34"/>
      <c r="C64" s="232"/>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182"/>
      <c r="AE64" s="234"/>
      <c r="AF64" s="234"/>
      <c r="AG64" s="234"/>
      <c r="AH64" s="234"/>
      <c r="AI64" s="234"/>
      <c r="AJ64" s="34"/>
      <c r="AK64" s="58" t="s">
        <v>38</v>
      </c>
      <c r="AL64" s="8"/>
    </row>
    <row r="65" spans="2:38">
      <c r="B65" s="141"/>
      <c r="C65" s="141"/>
      <c r="D65" s="141"/>
      <c r="E65" s="141"/>
      <c r="F65" s="141"/>
      <c r="G65" s="141"/>
      <c r="H65" s="141"/>
      <c r="I65" s="141"/>
      <c r="J65" s="141"/>
      <c r="K65" s="141"/>
      <c r="L65" s="141"/>
      <c r="M65" s="34"/>
      <c r="N65" s="34"/>
      <c r="O65" s="141"/>
      <c r="P65" s="34"/>
      <c r="Q65" s="34"/>
      <c r="R65" s="34"/>
      <c r="S65" s="34"/>
      <c r="T65" s="34"/>
      <c r="U65" s="34"/>
      <c r="V65" s="34"/>
      <c r="W65" s="34"/>
      <c r="X65" s="34"/>
      <c r="Y65" s="758" t="s">
        <v>78</v>
      </c>
      <c r="Z65" s="758"/>
      <c r="AA65" s="758"/>
      <c r="AB65" s="758"/>
      <c r="AC65" s="614" t="str">
        <f>IF($AC$4="","",$AC$4)</f>
        <v/>
      </c>
      <c r="AD65" s="614"/>
      <c r="AE65" s="614"/>
      <c r="AF65" s="614"/>
      <c r="AG65" s="614"/>
      <c r="AH65" s="614"/>
      <c r="AI65" s="614"/>
      <c r="AJ65" s="614"/>
      <c r="AK65" s="34"/>
    </row>
    <row r="66" spans="2:38" ht="21" customHeight="1">
      <c r="B66" s="142"/>
      <c r="C66" s="142" t="s">
        <v>121</v>
      </c>
      <c r="D66" s="142"/>
      <c r="E66" s="142"/>
      <c r="F66" s="142"/>
      <c r="G66" s="142"/>
      <c r="H66" s="142"/>
      <c r="I66" s="142"/>
      <c r="J66" s="142"/>
      <c r="K66" s="142"/>
      <c r="L66" s="142"/>
      <c r="M66" s="142"/>
      <c r="N66" s="142"/>
      <c r="O66" s="142"/>
      <c r="P66" s="142"/>
      <c r="Q66" s="142"/>
      <c r="R66" s="142"/>
      <c r="S66" s="142"/>
      <c r="T66" s="142"/>
      <c r="U66" s="142"/>
      <c r="V66" s="142"/>
      <c r="W66" s="111"/>
      <c r="X66" s="111"/>
      <c r="Y66" s="111"/>
      <c r="Z66" s="111"/>
      <c r="AA66" s="111"/>
      <c r="AB66" s="111"/>
      <c r="AC66" s="111"/>
      <c r="AD66" s="111"/>
      <c r="AE66" s="143" t="str">
        <f>IF($E$10="A","Ａ事業所（２）",IF($E$10="Bテナント等","Bテナント等事業所（２）",""))</f>
        <v/>
      </c>
      <c r="AF66" s="34"/>
      <c r="AG66" s="111"/>
      <c r="AH66" s="111"/>
      <c r="AI66" s="111"/>
      <c r="AJ66" s="111"/>
      <c r="AK66" s="111"/>
    </row>
    <row r="67" spans="2:38" ht="8.25" customHeight="1">
      <c r="B67" s="144"/>
      <c r="C67" s="145"/>
      <c r="D67" s="145"/>
      <c r="E67" s="145"/>
      <c r="F67" s="145"/>
      <c r="G67" s="145"/>
      <c r="H67" s="145"/>
      <c r="I67" s="145"/>
      <c r="J67" s="145"/>
      <c r="K67" s="145"/>
      <c r="L67" s="145"/>
      <c r="M67" s="145"/>
      <c r="N67" s="145"/>
      <c r="O67" s="145"/>
      <c r="P67" s="145"/>
      <c r="Q67" s="145"/>
      <c r="R67" s="145"/>
      <c r="S67" s="145"/>
      <c r="T67" s="145"/>
      <c r="U67" s="145"/>
      <c r="V67" s="145"/>
      <c r="W67" s="97"/>
      <c r="X67" s="97"/>
      <c r="Y67" s="97"/>
      <c r="Z67" s="97"/>
      <c r="AA67" s="97"/>
      <c r="AB67" s="97"/>
      <c r="AC67" s="97"/>
      <c r="AD67" s="97"/>
      <c r="AE67" s="97"/>
      <c r="AF67" s="145"/>
      <c r="AG67" s="97"/>
      <c r="AH67" s="97"/>
      <c r="AI67" s="97"/>
      <c r="AJ67" s="97"/>
      <c r="AK67" s="98"/>
    </row>
    <row r="68" spans="2:38" ht="22.5" customHeight="1">
      <c r="B68" s="146"/>
      <c r="C68" s="141" t="s">
        <v>141</v>
      </c>
      <c r="D68" s="141"/>
      <c r="E68" s="141"/>
      <c r="F68" s="141"/>
      <c r="G68" s="141"/>
      <c r="H68" s="141"/>
      <c r="I68" s="141"/>
      <c r="J68" s="141"/>
      <c r="K68" s="141"/>
      <c r="L68" s="141"/>
      <c r="M68" s="141"/>
      <c r="N68" s="141"/>
      <c r="O68" s="141"/>
      <c r="P68" s="34"/>
      <c r="Q68" s="34"/>
      <c r="R68" s="34"/>
      <c r="S68" s="34"/>
      <c r="T68" s="34"/>
      <c r="U68" s="34"/>
      <c r="V68" s="34"/>
      <c r="W68" s="34"/>
      <c r="X68" s="34"/>
      <c r="Y68" s="34"/>
      <c r="Z68" s="34"/>
      <c r="AA68" s="34"/>
      <c r="AB68" s="34"/>
      <c r="AC68" s="34"/>
      <c r="AD68" s="34"/>
      <c r="AE68" s="34"/>
      <c r="AF68" s="34"/>
      <c r="AG68" s="34"/>
      <c r="AH68" s="34"/>
      <c r="AI68" s="34"/>
      <c r="AJ68" s="34"/>
      <c r="AK68" s="85"/>
    </row>
    <row r="69" spans="2:38" ht="6.75" customHeight="1">
      <c r="B69" s="146"/>
      <c r="C69" s="141"/>
      <c r="D69" s="141"/>
      <c r="E69" s="141"/>
      <c r="F69" s="141"/>
      <c r="G69" s="141"/>
      <c r="H69" s="141"/>
      <c r="I69" s="141"/>
      <c r="J69" s="141"/>
      <c r="K69" s="141"/>
      <c r="L69" s="141"/>
      <c r="M69" s="141"/>
      <c r="N69" s="141"/>
      <c r="O69" s="141"/>
      <c r="P69" s="34"/>
      <c r="Q69" s="34"/>
      <c r="R69" s="34"/>
      <c r="S69" s="34"/>
      <c r="T69" s="34"/>
      <c r="U69" s="34"/>
      <c r="V69" s="34"/>
      <c r="W69" s="34"/>
      <c r="X69" s="34"/>
      <c r="Y69" s="34"/>
      <c r="Z69" s="34"/>
      <c r="AA69" s="34"/>
      <c r="AB69" s="34"/>
      <c r="AC69" s="34"/>
      <c r="AD69" s="34"/>
      <c r="AE69" s="34"/>
      <c r="AF69" s="34"/>
      <c r="AG69" s="34"/>
      <c r="AH69" s="34"/>
      <c r="AI69" s="34"/>
      <c r="AJ69" s="34"/>
      <c r="AK69" s="85"/>
    </row>
    <row r="70" spans="2:38" ht="13.5" customHeight="1">
      <c r="B70" s="146"/>
      <c r="C70" s="141" t="s">
        <v>658</v>
      </c>
      <c r="D70" s="141"/>
      <c r="E70" s="141"/>
      <c r="F70" s="141"/>
      <c r="G70" s="141"/>
      <c r="H70" s="141"/>
      <c r="I70" s="141"/>
      <c r="J70" s="141"/>
      <c r="K70" s="141"/>
      <c r="L70" s="141"/>
      <c r="M70" s="141"/>
      <c r="N70" s="141"/>
      <c r="O70" s="141"/>
      <c r="P70" s="34"/>
      <c r="Q70" s="34"/>
      <c r="R70" s="34"/>
      <c r="S70" s="34"/>
      <c r="T70" s="34"/>
      <c r="U70" s="34"/>
      <c r="V70" s="34"/>
      <c r="W70" s="34"/>
      <c r="X70" s="34"/>
      <c r="Y70" s="34"/>
      <c r="Z70" s="34"/>
      <c r="AA70" s="34"/>
      <c r="AB70" s="34"/>
      <c r="AC70" s="34"/>
      <c r="AD70" s="34"/>
      <c r="AE70" s="34"/>
      <c r="AF70" s="34"/>
      <c r="AG70" s="34"/>
      <c r="AH70" s="34"/>
      <c r="AI70" s="34"/>
      <c r="AJ70" s="34"/>
      <c r="AK70" s="85"/>
    </row>
    <row r="71" spans="2:38" ht="18" customHeight="1">
      <c r="B71" s="146"/>
      <c r="C71" s="34"/>
      <c r="D71" s="249"/>
      <c r="E71" s="250"/>
      <c r="F71" s="250"/>
      <c r="G71" s="250"/>
      <c r="H71" s="250"/>
      <c r="I71" s="250"/>
      <c r="J71" s="250"/>
      <c r="K71" s="250"/>
      <c r="L71" s="250"/>
      <c r="M71" s="250"/>
      <c r="N71" s="250"/>
      <c r="O71" s="250"/>
      <c r="P71" s="251"/>
      <c r="Q71" s="752" t="s">
        <v>436</v>
      </c>
      <c r="R71" s="753"/>
      <c r="S71" s="753"/>
      <c r="T71" s="753"/>
      <c r="U71" s="753"/>
      <c r="V71" s="753"/>
      <c r="W71" s="753"/>
      <c r="X71" s="753"/>
      <c r="Y71" s="753"/>
      <c r="Z71" s="753"/>
      <c r="AA71" s="753"/>
      <c r="AB71" s="753"/>
      <c r="AC71" s="753"/>
      <c r="AD71" s="753"/>
      <c r="AE71" s="753"/>
      <c r="AF71" s="753"/>
      <c r="AG71" s="753"/>
      <c r="AH71" s="753"/>
      <c r="AI71" s="753"/>
      <c r="AJ71" s="754"/>
      <c r="AK71" s="85"/>
    </row>
    <row r="72" spans="2:38" ht="30" customHeight="1">
      <c r="B72" s="146"/>
      <c r="C72" s="34"/>
      <c r="D72" s="150"/>
      <c r="E72" s="151"/>
      <c r="F72" s="151"/>
      <c r="G72" s="151"/>
      <c r="H72" s="151"/>
      <c r="I72" s="151"/>
      <c r="J72" s="151"/>
      <c r="K72" s="151"/>
      <c r="L72" s="151"/>
      <c r="M72" s="151"/>
      <c r="N72" s="151"/>
      <c r="O72" s="151"/>
      <c r="P72" s="152"/>
      <c r="Q72" s="759" t="str">
        <f>Tbl!$Q$2</f>
        <v>令和７年度
(2025年度)</v>
      </c>
      <c r="R72" s="760"/>
      <c r="S72" s="760"/>
      <c r="T72" s="761"/>
      <c r="U72" s="759" t="str">
        <f>Tbl!$Q$3</f>
        <v>令和８年度
(2026年度)</v>
      </c>
      <c r="V72" s="760"/>
      <c r="W72" s="760"/>
      <c r="X72" s="761"/>
      <c r="Y72" s="759" t="str">
        <f>Tbl!$Q$4</f>
        <v>令和９年度
(2027年度)</v>
      </c>
      <c r="Z72" s="760"/>
      <c r="AA72" s="760"/>
      <c r="AB72" s="761"/>
      <c r="AC72" s="759" t="str">
        <f>Tbl!$Q$5</f>
        <v>令和10年度
(2028年度)</v>
      </c>
      <c r="AD72" s="760"/>
      <c r="AE72" s="760"/>
      <c r="AF72" s="761"/>
      <c r="AG72" s="759" t="str">
        <f>Tbl!$Q$6</f>
        <v>令和11年度
(2029年度)</v>
      </c>
      <c r="AH72" s="760"/>
      <c r="AI72" s="760"/>
      <c r="AJ72" s="761"/>
      <c r="AK72" s="85"/>
    </row>
    <row r="73" spans="2:38" ht="20.25" customHeight="1">
      <c r="B73" s="146"/>
      <c r="C73" s="34"/>
      <c r="D73" s="755" t="s">
        <v>453</v>
      </c>
      <c r="E73" s="627"/>
      <c r="F73" s="627"/>
      <c r="G73" s="627"/>
      <c r="H73" s="627"/>
      <c r="I73" s="627"/>
      <c r="J73" s="627"/>
      <c r="K73" s="627"/>
      <c r="L73" s="627"/>
      <c r="M73" s="627"/>
      <c r="N73" s="627"/>
      <c r="O73" s="627"/>
      <c r="P73" s="627"/>
      <c r="Q73" s="756"/>
      <c r="R73" s="757"/>
      <c r="S73" s="757"/>
      <c r="T73" s="757"/>
      <c r="U73" s="756"/>
      <c r="V73" s="757"/>
      <c r="W73" s="757"/>
      <c r="X73" s="757"/>
      <c r="Y73" s="756"/>
      <c r="Z73" s="757"/>
      <c r="AA73" s="757"/>
      <c r="AB73" s="757"/>
      <c r="AC73" s="756"/>
      <c r="AD73" s="757"/>
      <c r="AE73" s="757"/>
      <c r="AF73" s="757"/>
      <c r="AG73" s="756"/>
      <c r="AH73" s="757"/>
      <c r="AI73" s="757"/>
      <c r="AJ73" s="757"/>
      <c r="AK73" s="85"/>
    </row>
    <row r="74" spans="2:38" ht="20.25" customHeight="1">
      <c r="B74" s="146"/>
      <c r="C74" s="34"/>
      <c r="D74" s="627" t="s">
        <v>452</v>
      </c>
      <c r="E74" s="627"/>
      <c r="F74" s="627"/>
      <c r="G74" s="627"/>
      <c r="H74" s="627"/>
      <c r="I74" s="627"/>
      <c r="J74" s="627"/>
      <c r="K74" s="627"/>
      <c r="L74" s="627"/>
      <c r="M74" s="627"/>
      <c r="N74" s="627"/>
      <c r="O74" s="627"/>
      <c r="P74" s="627"/>
      <c r="Q74" s="849"/>
      <c r="R74" s="850"/>
      <c r="S74" s="850"/>
      <c r="T74" s="851"/>
      <c r="U74" s="849"/>
      <c r="V74" s="850"/>
      <c r="W74" s="850"/>
      <c r="X74" s="851"/>
      <c r="Y74" s="849"/>
      <c r="Z74" s="850"/>
      <c r="AA74" s="850"/>
      <c r="AB74" s="851"/>
      <c r="AC74" s="849"/>
      <c r="AD74" s="850"/>
      <c r="AE74" s="850"/>
      <c r="AF74" s="851"/>
      <c r="AG74" s="849"/>
      <c r="AH74" s="850"/>
      <c r="AI74" s="850"/>
      <c r="AJ74" s="851"/>
      <c r="AK74" s="85"/>
      <c r="AL74" s="32" t="str">
        <f>IF($E$10="A","←事業所種別がAの場合規模判定エネルギー使用量は入力不要です","")</f>
        <v/>
      </c>
    </row>
    <row r="75" spans="2:38" ht="10.5" customHeight="1">
      <c r="B75" s="146"/>
      <c r="C75" s="141"/>
      <c r="D75" s="141"/>
      <c r="E75" s="141"/>
      <c r="F75" s="141"/>
      <c r="G75" s="141"/>
      <c r="H75" s="141"/>
      <c r="I75" s="141"/>
      <c r="J75" s="141"/>
      <c r="K75" s="141"/>
      <c r="L75" s="141"/>
      <c r="M75" s="141"/>
      <c r="N75" s="141"/>
      <c r="O75" s="141"/>
      <c r="P75" s="34"/>
      <c r="Q75" s="34"/>
      <c r="R75" s="34"/>
      <c r="S75" s="34"/>
      <c r="T75" s="34"/>
      <c r="U75" s="34"/>
      <c r="V75" s="34"/>
      <c r="W75" s="34"/>
      <c r="X75" s="34"/>
      <c r="Y75" s="34"/>
      <c r="Z75" s="34"/>
      <c r="AA75" s="34"/>
      <c r="AB75" s="34"/>
      <c r="AC75" s="34"/>
      <c r="AD75" s="34"/>
      <c r="AE75" s="34"/>
      <c r="AF75" s="34"/>
      <c r="AG75" s="34"/>
      <c r="AH75" s="34"/>
      <c r="AI75" s="34"/>
      <c r="AJ75" s="34"/>
      <c r="AK75" s="85"/>
    </row>
    <row r="76" spans="2:38">
      <c r="B76" s="146"/>
      <c r="C76" s="141" t="s">
        <v>445</v>
      </c>
      <c r="D76" s="141"/>
      <c r="E76" s="141"/>
      <c r="F76" s="141"/>
      <c r="G76" s="141"/>
      <c r="H76" s="141"/>
      <c r="I76" s="141"/>
      <c r="J76" s="141"/>
      <c r="K76" s="141"/>
      <c r="L76" s="141"/>
      <c r="M76" s="141"/>
      <c r="N76" s="141"/>
      <c r="O76" s="153"/>
      <c r="P76" s="34"/>
      <c r="Q76" s="34"/>
      <c r="R76" s="34"/>
      <c r="S76" s="34"/>
      <c r="T76" s="34"/>
      <c r="U76" s="34"/>
      <c r="V76" s="34"/>
      <c r="W76" s="34"/>
      <c r="X76" s="34"/>
      <c r="Y76" s="34"/>
      <c r="Z76" s="34"/>
      <c r="AA76" s="34"/>
      <c r="AB76" s="34"/>
      <c r="AC76" s="845" t="s">
        <v>505</v>
      </c>
      <c r="AD76" s="845"/>
      <c r="AE76" s="845"/>
      <c r="AF76" s="845"/>
      <c r="AG76" s="845"/>
      <c r="AH76" s="845"/>
      <c r="AI76" s="845"/>
      <c r="AJ76" s="845"/>
      <c r="AK76" s="85"/>
    </row>
    <row r="77" spans="2:38" ht="7.5" customHeight="1">
      <c r="B77" s="146"/>
      <c r="C77" s="141"/>
      <c r="D77" s="141"/>
      <c r="E77" s="141"/>
      <c r="F77" s="141"/>
      <c r="G77" s="141"/>
      <c r="H77" s="141"/>
      <c r="I77" s="141"/>
      <c r="J77" s="141"/>
      <c r="K77" s="141"/>
      <c r="L77" s="141"/>
      <c r="M77" s="154"/>
      <c r="N77" s="34"/>
      <c r="O77" s="141"/>
      <c r="P77" s="111"/>
      <c r="Q77" s="34"/>
      <c r="R77" s="34"/>
      <c r="S77" s="34"/>
      <c r="T77" s="34"/>
      <c r="U77" s="34"/>
      <c r="V77" s="34"/>
      <c r="W77" s="34"/>
      <c r="X77" s="34"/>
      <c r="Y77" s="34"/>
      <c r="Z77" s="34"/>
      <c r="AA77" s="34"/>
      <c r="AB77" s="34"/>
      <c r="AC77" s="846"/>
      <c r="AD77" s="846"/>
      <c r="AE77" s="846"/>
      <c r="AF77" s="846"/>
      <c r="AG77" s="846"/>
      <c r="AH77" s="846"/>
      <c r="AI77" s="846"/>
      <c r="AJ77" s="846"/>
      <c r="AK77" s="85"/>
    </row>
    <row r="78" spans="2:38" ht="18" customHeight="1">
      <c r="B78" s="146"/>
      <c r="C78" s="141"/>
      <c r="D78" s="689"/>
      <c r="E78" s="690"/>
      <c r="F78" s="690"/>
      <c r="G78" s="690"/>
      <c r="H78" s="690"/>
      <c r="I78" s="690"/>
      <c r="J78" s="690"/>
      <c r="K78" s="690"/>
      <c r="L78" s="690"/>
      <c r="M78" s="97"/>
      <c r="N78" s="155"/>
      <c r="O78" s="155"/>
      <c r="P78" s="156"/>
      <c r="Q78" s="752" t="s">
        <v>436</v>
      </c>
      <c r="R78" s="753"/>
      <c r="S78" s="753"/>
      <c r="T78" s="753"/>
      <c r="U78" s="753"/>
      <c r="V78" s="753"/>
      <c r="W78" s="753"/>
      <c r="X78" s="753"/>
      <c r="Y78" s="753"/>
      <c r="Z78" s="753"/>
      <c r="AA78" s="753"/>
      <c r="AB78" s="753"/>
      <c r="AC78" s="753"/>
      <c r="AD78" s="753"/>
      <c r="AE78" s="753"/>
      <c r="AF78" s="753"/>
      <c r="AG78" s="753"/>
      <c r="AH78" s="753"/>
      <c r="AI78" s="753"/>
      <c r="AJ78" s="754"/>
      <c r="AK78" s="85"/>
    </row>
    <row r="79" spans="2:38" ht="15" customHeight="1">
      <c r="B79" s="146"/>
      <c r="C79" s="141"/>
      <c r="D79" s="691"/>
      <c r="E79" s="692"/>
      <c r="F79" s="692"/>
      <c r="G79" s="692"/>
      <c r="H79" s="692"/>
      <c r="I79" s="692"/>
      <c r="J79" s="692"/>
      <c r="K79" s="692"/>
      <c r="L79" s="693"/>
      <c r="M79" s="699" t="s">
        <v>142</v>
      </c>
      <c r="N79" s="699"/>
      <c r="O79" s="699"/>
      <c r="P79" s="699"/>
      <c r="Q79" s="700" t="str">
        <f>Tbl!$Q$2</f>
        <v>令和７年度
(2025年度)</v>
      </c>
      <c r="R79" s="701"/>
      <c r="S79" s="701"/>
      <c r="T79" s="702"/>
      <c r="U79" s="700" t="str">
        <f>Tbl!$Q$3</f>
        <v>令和８年度
(2026年度)</v>
      </c>
      <c r="V79" s="701"/>
      <c r="W79" s="701"/>
      <c r="X79" s="702"/>
      <c r="Y79" s="700" t="str">
        <f>Tbl!$Q$4</f>
        <v>令和９年度
(2027年度)</v>
      </c>
      <c r="Z79" s="701"/>
      <c r="AA79" s="701"/>
      <c r="AB79" s="702"/>
      <c r="AC79" s="700" t="str">
        <f>Tbl!$Q$5</f>
        <v>令和10年度
(2028年度)</v>
      </c>
      <c r="AD79" s="701"/>
      <c r="AE79" s="701"/>
      <c r="AF79" s="702"/>
      <c r="AG79" s="700" t="str">
        <f>Tbl!$Q$6</f>
        <v>令和11年度
(2029年度)</v>
      </c>
      <c r="AH79" s="701"/>
      <c r="AI79" s="701"/>
      <c r="AJ79" s="702"/>
      <c r="AK79" s="157"/>
    </row>
    <row r="80" spans="2:38" ht="15" customHeight="1">
      <c r="B80" s="146"/>
      <c r="C80" s="141"/>
      <c r="D80" s="694"/>
      <c r="E80" s="688"/>
      <c r="F80" s="688"/>
      <c r="G80" s="688"/>
      <c r="H80" s="688"/>
      <c r="I80" s="688"/>
      <c r="J80" s="688"/>
      <c r="K80" s="688"/>
      <c r="L80" s="695"/>
      <c r="M80" s="699"/>
      <c r="N80" s="699"/>
      <c r="O80" s="699"/>
      <c r="P80" s="699"/>
      <c r="Q80" s="703"/>
      <c r="R80" s="704"/>
      <c r="S80" s="704"/>
      <c r="T80" s="705"/>
      <c r="U80" s="703"/>
      <c r="V80" s="704"/>
      <c r="W80" s="704"/>
      <c r="X80" s="705"/>
      <c r="Y80" s="703"/>
      <c r="Z80" s="704"/>
      <c r="AA80" s="704"/>
      <c r="AB80" s="705"/>
      <c r="AC80" s="703"/>
      <c r="AD80" s="704"/>
      <c r="AE80" s="704"/>
      <c r="AF80" s="705"/>
      <c r="AG80" s="703"/>
      <c r="AH80" s="704"/>
      <c r="AI80" s="704"/>
      <c r="AJ80" s="705"/>
      <c r="AK80" s="157"/>
    </row>
    <row r="81" spans="2:37" ht="30" customHeight="1">
      <c r="B81" s="146"/>
      <c r="C81" s="141"/>
      <c r="D81" s="749" t="s">
        <v>470</v>
      </c>
      <c r="E81" s="750"/>
      <c r="F81" s="750"/>
      <c r="G81" s="750"/>
      <c r="H81" s="750"/>
      <c r="I81" s="750"/>
      <c r="J81" s="750"/>
      <c r="K81" s="750"/>
      <c r="L81" s="750"/>
      <c r="M81" s="751" t="str">
        <f>IF($S$24="","",$S$24)</f>
        <v/>
      </c>
      <c r="N81" s="751"/>
      <c r="O81" s="751"/>
      <c r="P81" s="751"/>
      <c r="Q81" s="741"/>
      <c r="R81" s="742"/>
      <c r="S81" s="742"/>
      <c r="T81" s="743"/>
      <c r="U81" s="741"/>
      <c r="V81" s="742"/>
      <c r="W81" s="742"/>
      <c r="X81" s="743"/>
      <c r="Y81" s="741"/>
      <c r="Z81" s="742"/>
      <c r="AA81" s="742"/>
      <c r="AB81" s="743"/>
      <c r="AC81" s="741"/>
      <c r="AD81" s="742"/>
      <c r="AE81" s="742"/>
      <c r="AF81" s="743"/>
      <c r="AG81" s="741"/>
      <c r="AH81" s="742"/>
      <c r="AI81" s="742"/>
      <c r="AJ81" s="743"/>
      <c r="AK81" s="85"/>
    </row>
    <row r="82" spans="2:37" ht="30" customHeight="1">
      <c r="B82" s="146"/>
      <c r="C82" s="141"/>
      <c r="D82" s="248"/>
      <c r="E82" s="744" t="s">
        <v>645</v>
      </c>
      <c r="F82" s="744"/>
      <c r="G82" s="744"/>
      <c r="H82" s="744"/>
      <c r="I82" s="744"/>
      <c r="J82" s="744"/>
      <c r="K82" s="744"/>
      <c r="L82" s="744"/>
      <c r="M82" s="744"/>
      <c r="N82" s="744"/>
      <c r="O82" s="744"/>
      <c r="P82" s="744"/>
      <c r="Q82" s="745" t="s">
        <v>170</v>
      </c>
      <c r="R82" s="746"/>
      <c r="S82" s="746"/>
      <c r="T82" s="747"/>
      <c r="U82" s="748" t="str">
        <f>IFERROR(IF(U$81="","",(U81-Q81)/Q81*100),"")</f>
        <v/>
      </c>
      <c r="V82" s="748"/>
      <c r="W82" s="748"/>
      <c r="X82" s="748"/>
      <c r="Y82" s="748" t="str">
        <f t="shared" ref="Y82" si="0">IFERROR(IF(Y$81="","",(Y81-U81)/U81*100),"")</f>
        <v/>
      </c>
      <c r="Z82" s="748"/>
      <c r="AA82" s="748"/>
      <c r="AB82" s="748"/>
      <c r="AC82" s="748" t="str">
        <f t="shared" ref="AC82" si="1">IFERROR(IF(AC$81="","",(AC81-Y81)/Y81*100),"")</f>
        <v/>
      </c>
      <c r="AD82" s="748"/>
      <c r="AE82" s="748"/>
      <c r="AF82" s="748"/>
      <c r="AG82" s="748" t="str">
        <f t="shared" ref="AG82" si="2">IFERROR(IF(AG$81="","",(AG81-AC81)/AC81*100),"")</f>
        <v/>
      </c>
      <c r="AH82" s="748"/>
      <c r="AI82" s="748"/>
      <c r="AJ82" s="748"/>
      <c r="AK82" s="85"/>
    </row>
    <row r="83" spans="2:37" ht="15" customHeight="1">
      <c r="B83" s="146"/>
      <c r="C83" s="141"/>
      <c r="D83" s="733"/>
      <c r="E83" s="735" t="s">
        <v>446</v>
      </c>
      <c r="F83" s="736"/>
      <c r="G83" s="736"/>
      <c r="H83" s="736"/>
      <c r="I83" s="736"/>
      <c r="J83" s="736"/>
      <c r="K83" s="736"/>
      <c r="L83" s="736"/>
      <c r="M83" s="736"/>
      <c r="N83" s="736"/>
      <c r="O83" s="736"/>
      <c r="P83" s="737"/>
      <c r="Q83" s="722" t="str">
        <f>IFERROR(IF(Q81="","",($M$81-Q81)/$M$81*100),"")</f>
        <v/>
      </c>
      <c r="R83" s="723"/>
      <c r="S83" s="723"/>
      <c r="T83" s="724"/>
      <c r="U83" s="722" t="str">
        <f t="shared" ref="U83" si="3">IFERROR(IF(U81="","",($M$81-U81)/$M$81*100),"")</f>
        <v/>
      </c>
      <c r="V83" s="723"/>
      <c r="W83" s="723"/>
      <c r="X83" s="724"/>
      <c r="Y83" s="722" t="str">
        <f t="shared" ref="Y83" si="4">IFERROR(IF(Y81="","",($M$81-Y81)/$M$81*100),"")</f>
        <v/>
      </c>
      <c r="Z83" s="723"/>
      <c r="AA83" s="723"/>
      <c r="AB83" s="724"/>
      <c r="AC83" s="722" t="str">
        <f t="shared" ref="AC83" si="5">IFERROR(IF(AC81="","",($M$81-AC81)/$M$81*100),"")</f>
        <v/>
      </c>
      <c r="AD83" s="723"/>
      <c r="AE83" s="723"/>
      <c r="AF83" s="724"/>
      <c r="AG83" s="722" t="str">
        <f t="shared" ref="AG83" si="6">IFERROR(IF(AG81="","",($M$81-AG81)/$M$81*100),"")</f>
        <v/>
      </c>
      <c r="AH83" s="723"/>
      <c r="AI83" s="723"/>
      <c r="AJ83" s="724"/>
      <c r="AK83" s="85"/>
    </row>
    <row r="84" spans="2:37" ht="15" customHeight="1">
      <c r="B84" s="146"/>
      <c r="C84" s="141"/>
      <c r="D84" s="734"/>
      <c r="E84" s="738"/>
      <c r="F84" s="739"/>
      <c r="G84" s="739"/>
      <c r="H84" s="739"/>
      <c r="I84" s="739"/>
      <c r="J84" s="739"/>
      <c r="K84" s="739"/>
      <c r="L84" s="739"/>
      <c r="M84" s="739"/>
      <c r="N84" s="739"/>
      <c r="O84" s="739"/>
      <c r="P84" s="740"/>
      <c r="Q84" s="725"/>
      <c r="R84" s="726"/>
      <c r="S84" s="726"/>
      <c r="T84" s="727"/>
      <c r="U84" s="725"/>
      <c r="V84" s="726"/>
      <c r="W84" s="726"/>
      <c r="X84" s="727"/>
      <c r="Y84" s="725"/>
      <c r="Z84" s="726"/>
      <c r="AA84" s="726"/>
      <c r="AB84" s="727"/>
      <c r="AC84" s="725"/>
      <c r="AD84" s="726"/>
      <c r="AE84" s="726"/>
      <c r="AF84" s="727"/>
      <c r="AG84" s="725"/>
      <c r="AH84" s="726"/>
      <c r="AI84" s="726"/>
      <c r="AJ84" s="727"/>
      <c r="AK84" s="153"/>
    </row>
    <row r="85" spans="2:37" ht="30" customHeight="1">
      <c r="B85" s="146"/>
      <c r="C85" s="141"/>
      <c r="D85" s="728" t="s">
        <v>100</v>
      </c>
      <c r="E85" s="730" t="s">
        <v>517</v>
      </c>
      <c r="F85" s="731"/>
      <c r="G85" s="731"/>
      <c r="H85" s="731"/>
      <c r="I85" s="731"/>
      <c r="J85" s="731"/>
      <c r="K85" s="731"/>
      <c r="L85" s="731"/>
      <c r="M85" s="731"/>
      <c r="N85" s="731"/>
      <c r="O85" s="731"/>
      <c r="P85" s="732"/>
      <c r="Q85" s="718"/>
      <c r="R85" s="719"/>
      <c r="S85" s="719"/>
      <c r="T85" s="720"/>
      <c r="U85" s="718"/>
      <c r="V85" s="719"/>
      <c r="W85" s="719"/>
      <c r="X85" s="720"/>
      <c r="Y85" s="718"/>
      <c r="Z85" s="719"/>
      <c r="AA85" s="719"/>
      <c r="AB85" s="720"/>
      <c r="AC85" s="718"/>
      <c r="AD85" s="719"/>
      <c r="AE85" s="719"/>
      <c r="AF85" s="720"/>
      <c r="AG85" s="718"/>
      <c r="AH85" s="719"/>
      <c r="AI85" s="719"/>
      <c r="AJ85" s="720"/>
      <c r="AK85" s="153"/>
    </row>
    <row r="86" spans="2:37" ht="30" customHeight="1">
      <c r="B86" s="146"/>
      <c r="C86" s="141"/>
      <c r="D86" s="728"/>
      <c r="E86" s="721" t="s">
        <v>143</v>
      </c>
      <c r="F86" s="721"/>
      <c r="G86" s="721"/>
      <c r="H86" s="721"/>
      <c r="I86" s="721"/>
      <c r="J86" s="721"/>
      <c r="K86" s="721"/>
      <c r="L86" s="721"/>
      <c r="M86" s="721"/>
      <c r="N86" s="721"/>
      <c r="O86" s="721"/>
      <c r="P86" s="721"/>
      <c r="Q86" s="718"/>
      <c r="R86" s="719"/>
      <c r="S86" s="719"/>
      <c r="T86" s="720"/>
      <c r="U86" s="718"/>
      <c r="V86" s="719"/>
      <c r="W86" s="719"/>
      <c r="X86" s="720"/>
      <c r="Y86" s="718"/>
      <c r="Z86" s="719"/>
      <c r="AA86" s="719"/>
      <c r="AB86" s="720"/>
      <c r="AC86" s="718"/>
      <c r="AD86" s="719"/>
      <c r="AE86" s="719"/>
      <c r="AF86" s="720"/>
      <c r="AG86" s="718"/>
      <c r="AH86" s="719"/>
      <c r="AI86" s="719"/>
      <c r="AJ86" s="720"/>
      <c r="AK86" s="85"/>
    </row>
    <row r="87" spans="2:37" ht="30" customHeight="1">
      <c r="B87" s="146"/>
      <c r="C87" s="141"/>
      <c r="D87" s="728"/>
      <c r="E87" s="721" t="s">
        <v>144</v>
      </c>
      <c r="F87" s="721"/>
      <c r="G87" s="721"/>
      <c r="H87" s="721"/>
      <c r="I87" s="721"/>
      <c r="J87" s="721"/>
      <c r="K87" s="721"/>
      <c r="L87" s="721"/>
      <c r="M87" s="721"/>
      <c r="N87" s="721"/>
      <c r="O87" s="721"/>
      <c r="P87" s="721"/>
      <c r="Q87" s="718"/>
      <c r="R87" s="719"/>
      <c r="S87" s="719"/>
      <c r="T87" s="720"/>
      <c r="U87" s="718"/>
      <c r="V87" s="719"/>
      <c r="W87" s="719"/>
      <c r="X87" s="720"/>
      <c r="Y87" s="718"/>
      <c r="Z87" s="719"/>
      <c r="AA87" s="719"/>
      <c r="AB87" s="720"/>
      <c r="AC87" s="718"/>
      <c r="AD87" s="719"/>
      <c r="AE87" s="719"/>
      <c r="AF87" s="720"/>
      <c r="AG87" s="718"/>
      <c r="AH87" s="719"/>
      <c r="AI87" s="719"/>
      <c r="AJ87" s="720"/>
      <c r="AK87" s="85"/>
    </row>
    <row r="88" spans="2:37" ht="30" customHeight="1">
      <c r="B88" s="146"/>
      <c r="C88" s="141"/>
      <c r="D88" s="728"/>
      <c r="E88" s="721" t="s">
        <v>145</v>
      </c>
      <c r="F88" s="721"/>
      <c r="G88" s="721"/>
      <c r="H88" s="721"/>
      <c r="I88" s="721"/>
      <c r="J88" s="721"/>
      <c r="K88" s="721"/>
      <c r="L88" s="721"/>
      <c r="M88" s="721"/>
      <c r="N88" s="721"/>
      <c r="O88" s="721"/>
      <c r="P88" s="721"/>
      <c r="Q88" s="718"/>
      <c r="R88" s="719"/>
      <c r="S88" s="719"/>
      <c r="T88" s="720"/>
      <c r="U88" s="718"/>
      <c r="V88" s="719"/>
      <c r="W88" s="719"/>
      <c r="X88" s="720"/>
      <c r="Y88" s="718"/>
      <c r="Z88" s="719"/>
      <c r="AA88" s="719"/>
      <c r="AB88" s="720"/>
      <c r="AC88" s="718"/>
      <c r="AD88" s="719"/>
      <c r="AE88" s="719"/>
      <c r="AF88" s="720"/>
      <c r="AG88" s="718"/>
      <c r="AH88" s="719"/>
      <c r="AI88" s="719"/>
      <c r="AJ88" s="720"/>
      <c r="AK88" s="85"/>
    </row>
    <row r="89" spans="2:37" ht="30" customHeight="1">
      <c r="B89" s="146"/>
      <c r="C89" s="141"/>
      <c r="D89" s="728"/>
      <c r="E89" s="721" t="s">
        <v>146</v>
      </c>
      <c r="F89" s="721"/>
      <c r="G89" s="721"/>
      <c r="H89" s="721"/>
      <c r="I89" s="721"/>
      <c r="J89" s="721"/>
      <c r="K89" s="721"/>
      <c r="L89" s="721"/>
      <c r="M89" s="721"/>
      <c r="N89" s="721"/>
      <c r="O89" s="721"/>
      <c r="P89" s="721"/>
      <c r="Q89" s="718"/>
      <c r="R89" s="719"/>
      <c r="S89" s="719"/>
      <c r="T89" s="720"/>
      <c r="U89" s="718"/>
      <c r="V89" s="719"/>
      <c r="W89" s="719"/>
      <c r="X89" s="720"/>
      <c r="Y89" s="718"/>
      <c r="Z89" s="719"/>
      <c r="AA89" s="719"/>
      <c r="AB89" s="720"/>
      <c r="AC89" s="718"/>
      <c r="AD89" s="719"/>
      <c r="AE89" s="719"/>
      <c r="AF89" s="720"/>
      <c r="AG89" s="718"/>
      <c r="AH89" s="719"/>
      <c r="AI89" s="719"/>
      <c r="AJ89" s="720"/>
      <c r="AK89" s="85"/>
    </row>
    <row r="90" spans="2:37" ht="30" customHeight="1">
      <c r="B90" s="146"/>
      <c r="C90" s="141"/>
      <c r="D90" s="728"/>
      <c r="E90" s="721" t="s">
        <v>654</v>
      </c>
      <c r="F90" s="721"/>
      <c r="G90" s="721"/>
      <c r="H90" s="721"/>
      <c r="I90" s="721"/>
      <c r="J90" s="721"/>
      <c r="K90" s="721"/>
      <c r="L90" s="721"/>
      <c r="M90" s="721"/>
      <c r="N90" s="721"/>
      <c r="O90" s="721"/>
      <c r="P90" s="721"/>
      <c r="Q90" s="718"/>
      <c r="R90" s="719"/>
      <c r="S90" s="719"/>
      <c r="T90" s="720"/>
      <c r="U90" s="718"/>
      <c r="V90" s="719"/>
      <c r="W90" s="719"/>
      <c r="X90" s="720"/>
      <c r="Y90" s="718"/>
      <c r="Z90" s="719"/>
      <c r="AA90" s="719"/>
      <c r="AB90" s="720"/>
      <c r="AC90" s="718"/>
      <c r="AD90" s="719"/>
      <c r="AE90" s="719"/>
      <c r="AF90" s="720"/>
      <c r="AG90" s="718"/>
      <c r="AH90" s="719"/>
      <c r="AI90" s="719"/>
      <c r="AJ90" s="720"/>
      <c r="AK90" s="85"/>
    </row>
    <row r="91" spans="2:37" ht="30" customHeight="1" thickBot="1">
      <c r="B91" s="146"/>
      <c r="C91" s="141"/>
      <c r="D91" s="729"/>
      <c r="E91" s="712" t="s">
        <v>147</v>
      </c>
      <c r="F91" s="713"/>
      <c r="G91" s="713"/>
      <c r="H91" s="713"/>
      <c r="I91" s="713"/>
      <c r="J91" s="713"/>
      <c r="K91" s="713"/>
      <c r="L91" s="713"/>
      <c r="M91" s="713"/>
      <c r="N91" s="713"/>
      <c r="O91" s="713"/>
      <c r="P91" s="714"/>
      <c r="Q91" s="715"/>
      <c r="R91" s="716"/>
      <c r="S91" s="716"/>
      <c r="T91" s="717"/>
      <c r="U91" s="715"/>
      <c r="V91" s="716"/>
      <c r="W91" s="716"/>
      <c r="X91" s="717"/>
      <c r="Y91" s="715"/>
      <c r="Z91" s="716"/>
      <c r="AA91" s="716"/>
      <c r="AB91" s="717"/>
      <c r="AC91" s="715"/>
      <c r="AD91" s="716"/>
      <c r="AE91" s="716"/>
      <c r="AF91" s="717"/>
      <c r="AG91" s="715"/>
      <c r="AH91" s="716"/>
      <c r="AI91" s="716"/>
      <c r="AJ91" s="717"/>
      <c r="AK91" s="85"/>
    </row>
    <row r="92" spans="2:37" ht="30" customHeight="1" thickTop="1">
      <c r="B92" s="146"/>
      <c r="C92" s="141"/>
      <c r="D92" s="706" t="s">
        <v>101</v>
      </c>
      <c r="E92" s="707"/>
      <c r="F92" s="707"/>
      <c r="G92" s="707"/>
      <c r="H92" s="707"/>
      <c r="I92" s="707"/>
      <c r="J92" s="707"/>
      <c r="K92" s="707"/>
      <c r="L92" s="707"/>
      <c r="M92" s="707"/>
      <c r="N92" s="707"/>
      <c r="O92" s="707"/>
      <c r="P92" s="708"/>
      <c r="Q92" s="709" t="str">
        <f>IF(COUNT(Q$81,Q$85:T$91)=0,"",SUM(Q$81,Q$85:T$91))</f>
        <v/>
      </c>
      <c r="R92" s="710"/>
      <c r="S92" s="710"/>
      <c r="T92" s="711"/>
      <c r="U92" s="709" t="str">
        <f t="shared" ref="U92" si="7">IF(COUNT(U$81,U$85:X$91)=0,"",SUM(U$81,U$85:X$91))</f>
        <v/>
      </c>
      <c r="V92" s="710"/>
      <c r="W92" s="710"/>
      <c r="X92" s="711"/>
      <c r="Y92" s="709" t="str">
        <f t="shared" ref="Y92" si="8">IF(COUNT(Y$81,Y$85:AB$91)=0,"",SUM(Y$81,Y$85:AB$91))</f>
        <v/>
      </c>
      <c r="Z92" s="710"/>
      <c r="AA92" s="710"/>
      <c r="AB92" s="711"/>
      <c r="AC92" s="709" t="str">
        <f t="shared" ref="AC92" si="9">IF(COUNT(AC$81,AC$85:AF$91)=0,"",SUM(AC$81,AC$85:AF$91))</f>
        <v/>
      </c>
      <c r="AD92" s="710"/>
      <c r="AE92" s="710"/>
      <c r="AF92" s="711"/>
      <c r="AG92" s="709" t="str">
        <f t="shared" ref="AG92" si="10">IF(COUNT(AG$81,AG$85:AJ$91)=0,"",SUM(AG$81,AG$85:AJ$91))</f>
        <v/>
      </c>
      <c r="AH92" s="710"/>
      <c r="AI92" s="710"/>
      <c r="AJ92" s="711"/>
      <c r="AK92" s="85"/>
    </row>
    <row r="93" spans="2:37" ht="9" customHeight="1">
      <c r="B93" s="146"/>
      <c r="C93" s="141"/>
      <c r="D93" s="141"/>
      <c r="E93" s="141"/>
      <c r="F93" s="141"/>
      <c r="G93" s="141"/>
      <c r="H93" s="141"/>
      <c r="I93" s="141"/>
      <c r="J93" s="141"/>
      <c r="K93" s="141"/>
      <c r="L93" s="141"/>
      <c r="M93" s="141"/>
      <c r="N93" s="141"/>
      <c r="O93" s="159"/>
      <c r="P93" s="34"/>
      <c r="Q93" s="34"/>
      <c r="R93" s="34"/>
      <c r="S93" s="34"/>
      <c r="T93" s="34"/>
      <c r="U93" s="34"/>
      <c r="V93" s="34"/>
      <c r="W93" s="34"/>
      <c r="X93" s="34"/>
      <c r="Y93" s="34"/>
      <c r="Z93" s="34"/>
      <c r="AA93" s="34"/>
      <c r="AB93" s="34"/>
      <c r="AC93" s="34"/>
      <c r="AD93" s="34"/>
      <c r="AE93" s="34"/>
      <c r="AF93" s="34"/>
      <c r="AG93" s="34"/>
      <c r="AH93" s="34"/>
      <c r="AI93" s="34"/>
      <c r="AJ93" s="34"/>
      <c r="AK93" s="85"/>
    </row>
    <row r="94" spans="2:37" ht="13.5" customHeight="1">
      <c r="B94" s="146"/>
      <c r="C94" s="141" t="s">
        <v>473</v>
      </c>
      <c r="D94" s="141"/>
      <c r="E94" s="141"/>
      <c r="F94" s="141"/>
      <c r="G94" s="141"/>
      <c r="H94" s="141"/>
      <c r="I94" s="141"/>
      <c r="J94" s="141"/>
      <c r="K94" s="141"/>
      <c r="L94" s="141"/>
      <c r="M94" s="141"/>
      <c r="N94" s="141"/>
      <c r="O94" s="141"/>
      <c r="P94" s="34"/>
      <c r="Q94" s="34"/>
      <c r="R94" s="34"/>
      <c r="S94" s="34"/>
      <c r="T94" s="34"/>
      <c r="U94" s="34"/>
      <c r="V94" s="34"/>
      <c r="W94" s="34"/>
      <c r="X94" s="34"/>
      <c r="Y94" s="34"/>
      <c r="Z94" s="34"/>
      <c r="AA94" s="34"/>
      <c r="AB94" s="34"/>
      <c r="AC94" s="34"/>
      <c r="AD94" s="34"/>
      <c r="AE94" s="34"/>
      <c r="AF94" s="34"/>
      <c r="AG94" s="34"/>
      <c r="AH94" s="34"/>
      <c r="AI94" s="34"/>
      <c r="AJ94" s="34"/>
      <c r="AK94" s="85"/>
    </row>
    <row r="95" spans="2:37" ht="13.5" customHeight="1">
      <c r="B95" s="146"/>
      <c r="C95" s="141"/>
      <c r="D95" s="141"/>
      <c r="E95" s="141"/>
      <c r="F95" s="141"/>
      <c r="G95" s="141"/>
      <c r="H95" s="141"/>
      <c r="I95" s="141"/>
      <c r="J95" s="141"/>
      <c r="K95" s="141"/>
      <c r="L95" s="160"/>
      <c r="M95" s="34"/>
      <c r="N95" s="34"/>
      <c r="O95" s="141"/>
      <c r="P95" s="34"/>
      <c r="Q95" s="34"/>
      <c r="R95" s="34"/>
      <c r="S95" s="34"/>
      <c r="T95" s="34"/>
      <c r="U95" s="34"/>
      <c r="V95" s="34"/>
      <c r="W95" s="34"/>
      <c r="X95" s="34"/>
      <c r="Y95" s="34"/>
      <c r="Z95" s="34"/>
      <c r="AA95" s="34"/>
      <c r="AB95" s="34"/>
      <c r="AC95" s="688" t="s">
        <v>523</v>
      </c>
      <c r="AD95" s="688"/>
      <c r="AE95" s="688"/>
      <c r="AF95" s="688"/>
      <c r="AG95" s="688"/>
      <c r="AH95" s="688"/>
      <c r="AI95" s="688"/>
      <c r="AJ95" s="688"/>
      <c r="AK95" s="85"/>
    </row>
    <row r="96" spans="2:37" ht="18" customHeight="1">
      <c r="B96" s="146"/>
      <c r="C96" s="141"/>
      <c r="D96" s="689"/>
      <c r="E96" s="690"/>
      <c r="F96" s="690"/>
      <c r="G96" s="690"/>
      <c r="H96" s="690"/>
      <c r="I96" s="690"/>
      <c r="J96" s="690"/>
      <c r="K96" s="690"/>
      <c r="L96" s="690"/>
      <c r="M96" s="97"/>
      <c r="N96" s="155"/>
      <c r="O96" s="155"/>
      <c r="P96" s="156"/>
      <c r="Q96" s="696" t="s">
        <v>436</v>
      </c>
      <c r="R96" s="697"/>
      <c r="S96" s="697"/>
      <c r="T96" s="697"/>
      <c r="U96" s="697"/>
      <c r="V96" s="697"/>
      <c r="W96" s="697"/>
      <c r="X96" s="697"/>
      <c r="Y96" s="697"/>
      <c r="Z96" s="697"/>
      <c r="AA96" s="697"/>
      <c r="AB96" s="697"/>
      <c r="AC96" s="697"/>
      <c r="AD96" s="697"/>
      <c r="AE96" s="697"/>
      <c r="AF96" s="697"/>
      <c r="AG96" s="697"/>
      <c r="AH96" s="697"/>
      <c r="AI96" s="697"/>
      <c r="AJ96" s="698"/>
      <c r="AK96" s="85"/>
    </row>
    <row r="97" spans="2:48" ht="15" customHeight="1">
      <c r="B97" s="146"/>
      <c r="C97" s="141"/>
      <c r="D97" s="691"/>
      <c r="E97" s="692"/>
      <c r="F97" s="692"/>
      <c r="G97" s="692"/>
      <c r="H97" s="692"/>
      <c r="I97" s="692"/>
      <c r="J97" s="692"/>
      <c r="K97" s="692"/>
      <c r="L97" s="693"/>
      <c r="M97" s="699" t="s">
        <v>142</v>
      </c>
      <c r="N97" s="699"/>
      <c r="O97" s="699"/>
      <c r="P97" s="699"/>
      <c r="Q97" s="700" t="str">
        <f>Tbl!$Q$2</f>
        <v>令和７年度
(2025年度)</v>
      </c>
      <c r="R97" s="701"/>
      <c r="S97" s="701"/>
      <c r="T97" s="702"/>
      <c r="U97" s="700" t="str">
        <f>Tbl!$Q$3</f>
        <v>令和８年度
(2026年度)</v>
      </c>
      <c r="V97" s="701"/>
      <c r="W97" s="701"/>
      <c r="X97" s="702"/>
      <c r="Y97" s="700" t="str">
        <f>Tbl!$Q$4</f>
        <v>令和９年度
(2027年度)</v>
      </c>
      <c r="Z97" s="701"/>
      <c r="AA97" s="701"/>
      <c r="AB97" s="702"/>
      <c r="AC97" s="700" t="str">
        <f>Tbl!$Q$5</f>
        <v>令和10年度
(2028年度)</v>
      </c>
      <c r="AD97" s="701"/>
      <c r="AE97" s="701"/>
      <c r="AF97" s="702"/>
      <c r="AG97" s="700" t="str">
        <f>Tbl!$Q$6</f>
        <v>令和11年度
(2029年度)</v>
      </c>
      <c r="AH97" s="701"/>
      <c r="AI97" s="701"/>
      <c r="AJ97" s="702"/>
      <c r="AK97" s="85"/>
    </row>
    <row r="98" spans="2:48" ht="15" customHeight="1">
      <c r="B98" s="146"/>
      <c r="C98" s="141"/>
      <c r="D98" s="694"/>
      <c r="E98" s="688"/>
      <c r="F98" s="688"/>
      <c r="G98" s="688"/>
      <c r="H98" s="688"/>
      <c r="I98" s="688"/>
      <c r="J98" s="688"/>
      <c r="K98" s="688"/>
      <c r="L98" s="695"/>
      <c r="M98" s="699"/>
      <c r="N98" s="699"/>
      <c r="O98" s="699"/>
      <c r="P98" s="699"/>
      <c r="Q98" s="703"/>
      <c r="R98" s="704"/>
      <c r="S98" s="704"/>
      <c r="T98" s="705"/>
      <c r="U98" s="703"/>
      <c r="V98" s="704"/>
      <c r="W98" s="704"/>
      <c r="X98" s="705"/>
      <c r="Y98" s="703"/>
      <c r="Z98" s="704"/>
      <c r="AA98" s="704"/>
      <c r="AB98" s="705"/>
      <c r="AC98" s="703"/>
      <c r="AD98" s="704"/>
      <c r="AE98" s="704"/>
      <c r="AF98" s="705"/>
      <c r="AG98" s="703"/>
      <c r="AH98" s="704"/>
      <c r="AI98" s="704"/>
      <c r="AJ98" s="705"/>
      <c r="AK98" s="85"/>
    </row>
    <row r="99" spans="2:48" ht="30" customHeight="1">
      <c r="B99" s="146"/>
      <c r="C99" s="141"/>
      <c r="D99" s="674" t="s">
        <v>471</v>
      </c>
      <c r="E99" s="667"/>
      <c r="F99" s="667"/>
      <c r="G99" s="667"/>
      <c r="H99" s="667"/>
      <c r="I99" s="667"/>
      <c r="J99" s="667"/>
      <c r="K99" s="667"/>
      <c r="L99" s="668"/>
      <c r="M99" s="675" t="str">
        <f>IF($AD$24="","",$AD$24)</f>
        <v/>
      </c>
      <c r="N99" s="676"/>
      <c r="O99" s="676"/>
      <c r="P99" s="677"/>
      <c r="Q99" s="678" t="str">
        <f>IFERROR(IF(Q$81="","",Q$81/Q$102),"")</f>
        <v/>
      </c>
      <c r="R99" s="679"/>
      <c r="S99" s="679"/>
      <c r="T99" s="680"/>
      <c r="U99" s="678" t="str">
        <f t="shared" ref="U99" si="11">IFERROR(IF(U$81="","",U$81/U$102),"")</f>
        <v/>
      </c>
      <c r="V99" s="679"/>
      <c r="W99" s="679"/>
      <c r="X99" s="680"/>
      <c r="Y99" s="678" t="str">
        <f t="shared" ref="Y99" si="12">IFERROR(IF(Y$81="","",Y$81/Y$102),"")</f>
        <v/>
      </c>
      <c r="Z99" s="679"/>
      <c r="AA99" s="679"/>
      <c r="AB99" s="680"/>
      <c r="AC99" s="678" t="str">
        <f t="shared" ref="AC99" si="13">IFERROR(IF(AC$81="","",AC$81/AC$102),"")</f>
        <v/>
      </c>
      <c r="AD99" s="679"/>
      <c r="AE99" s="679"/>
      <c r="AF99" s="680"/>
      <c r="AG99" s="678" t="str">
        <f t="shared" ref="AG99" si="14">IFERROR(IF(AG$81="","",AG$81/AG$102),"")</f>
        <v/>
      </c>
      <c r="AH99" s="679"/>
      <c r="AI99" s="679"/>
      <c r="AJ99" s="680"/>
      <c r="AK99" s="85"/>
    </row>
    <row r="100" spans="2:48" ht="30" customHeight="1">
      <c r="B100" s="146"/>
      <c r="C100" s="141"/>
      <c r="D100" s="161"/>
      <c r="E100" s="685" t="s">
        <v>645</v>
      </c>
      <c r="F100" s="685"/>
      <c r="G100" s="685"/>
      <c r="H100" s="685"/>
      <c r="I100" s="685"/>
      <c r="J100" s="685"/>
      <c r="K100" s="685"/>
      <c r="L100" s="685"/>
      <c r="M100" s="685"/>
      <c r="N100" s="685"/>
      <c r="O100" s="685"/>
      <c r="P100" s="685"/>
      <c r="Q100" s="686" t="s">
        <v>170</v>
      </c>
      <c r="R100" s="687"/>
      <c r="S100" s="687"/>
      <c r="T100" s="687"/>
      <c r="U100" s="684" t="str">
        <f>IFERROR(IF(U99="","",(U99-Q99)/Q99*100),"")</f>
        <v/>
      </c>
      <c r="V100" s="684"/>
      <c r="W100" s="684"/>
      <c r="X100" s="684"/>
      <c r="Y100" s="684" t="str">
        <f t="shared" ref="Y100" si="15">IFERROR(IF(Y99="","",(Y99-U99)/U99*100),"")</f>
        <v/>
      </c>
      <c r="Z100" s="684"/>
      <c r="AA100" s="684"/>
      <c r="AB100" s="684"/>
      <c r="AC100" s="684" t="str">
        <f t="shared" ref="AC100" si="16">IFERROR(IF(AC99="","",(AC99-Y99)/Y99*100),"")</f>
        <v/>
      </c>
      <c r="AD100" s="684"/>
      <c r="AE100" s="684"/>
      <c r="AF100" s="684"/>
      <c r="AG100" s="684" t="str">
        <f t="shared" ref="AG100" si="17">IFERROR(IF(AG99="","",(AG99-AC99)/AC99*100),"")</f>
        <v/>
      </c>
      <c r="AH100" s="684"/>
      <c r="AI100" s="684"/>
      <c r="AJ100" s="684"/>
      <c r="AK100" s="85"/>
    </row>
    <row r="101" spans="2:48" ht="30" customHeight="1">
      <c r="B101" s="146"/>
      <c r="C101" s="141"/>
      <c r="D101" s="162"/>
      <c r="E101" s="681" t="s">
        <v>148</v>
      </c>
      <c r="F101" s="682"/>
      <c r="G101" s="682"/>
      <c r="H101" s="682"/>
      <c r="I101" s="682"/>
      <c r="J101" s="682"/>
      <c r="K101" s="682"/>
      <c r="L101" s="682"/>
      <c r="M101" s="682"/>
      <c r="N101" s="682"/>
      <c r="O101" s="682"/>
      <c r="P101" s="683"/>
      <c r="Q101" s="684" t="str">
        <f>IFERROR(IF(Q99="","",($M$99-Q99)/$M$99)*100,"")</f>
        <v/>
      </c>
      <c r="R101" s="684"/>
      <c r="S101" s="684"/>
      <c r="T101" s="684"/>
      <c r="U101" s="684" t="str">
        <f t="shared" ref="U101" si="18">IFERROR(IF(U99="","",($M$99-U99)/$M$99)*100,"")</f>
        <v/>
      </c>
      <c r="V101" s="684"/>
      <c r="W101" s="684"/>
      <c r="X101" s="684"/>
      <c r="Y101" s="684" t="str">
        <f t="shared" ref="Y101" si="19">IFERROR(IF(Y99="","",($M$99-Y99)/$M$99)*100,"")</f>
        <v/>
      </c>
      <c r="Z101" s="684"/>
      <c r="AA101" s="684"/>
      <c r="AB101" s="684"/>
      <c r="AC101" s="684" t="str">
        <f t="shared" ref="AC101" si="20">IFERROR(IF(AC99="","",($M$99-AC99)/$M$99)*100,"")</f>
        <v/>
      </c>
      <c r="AD101" s="684"/>
      <c r="AE101" s="684"/>
      <c r="AF101" s="684"/>
      <c r="AG101" s="684" t="str">
        <f t="shared" ref="AG101" si="21">IFERROR(IF(AG99="","",($M$99-AG99)/$M$99)*100,"")</f>
        <v/>
      </c>
      <c r="AH101" s="684"/>
      <c r="AI101" s="684"/>
      <c r="AJ101" s="684"/>
      <c r="AK101" s="85"/>
    </row>
    <row r="102" spans="2:48" ht="15" customHeight="1">
      <c r="B102" s="146"/>
      <c r="C102" s="141"/>
      <c r="D102" s="672" t="s">
        <v>149</v>
      </c>
      <c r="E102" s="672"/>
      <c r="F102" s="672"/>
      <c r="G102" s="672"/>
      <c r="H102" s="672"/>
      <c r="I102" s="672"/>
      <c r="J102" s="672"/>
      <c r="K102" s="672"/>
      <c r="L102" s="672"/>
      <c r="M102" s="673" t="s">
        <v>150</v>
      </c>
      <c r="N102" s="673"/>
      <c r="O102" s="673"/>
      <c r="P102" s="673"/>
      <c r="Q102" s="658"/>
      <c r="R102" s="659"/>
      <c r="S102" s="659"/>
      <c r="T102" s="660"/>
      <c r="U102" s="658"/>
      <c r="V102" s="659"/>
      <c r="W102" s="659"/>
      <c r="X102" s="660"/>
      <c r="Y102" s="658"/>
      <c r="Z102" s="659"/>
      <c r="AA102" s="659"/>
      <c r="AB102" s="660"/>
      <c r="AC102" s="658"/>
      <c r="AD102" s="659"/>
      <c r="AE102" s="659"/>
      <c r="AF102" s="660"/>
      <c r="AG102" s="658"/>
      <c r="AH102" s="659"/>
      <c r="AI102" s="659"/>
      <c r="AJ102" s="660"/>
      <c r="AK102" s="85"/>
    </row>
    <row r="103" spans="2:48" ht="17.100000000000001" customHeight="1">
      <c r="B103" s="146"/>
      <c r="C103" s="141"/>
      <c r="D103" s="664"/>
      <c r="E103" s="664"/>
      <c r="F103" s="664"/>
      <c r="G103" s="664"/>
      <c r="H103" s="664"/>
      <c r="I103" s="664"/>
      <c r="J103" s="664"/>
      <c r="K103" s="664"/>
      <c r="L103" s="664"/>
      <c r="M103" s="665"/>
      <c r="N103" s="665"/>
      <c r="O103" s="665"/>
      <c r="P103" s="665"/>
      <c r="Q103" s="661"/>
      <c r="R103" s="662"/>
      <c r="S103" s="662"/>
      <c r="T103" s="663"/>
      <c r="U103" s="661"/>
      <c r="V103" s="662"/>
      <c r="W103" s="662"/>
      <c r="X103" s="663"/>
      <c r="Y103" s="661"/>
      <c r="Z103" s="662"/>
      <c r="AA103" s="662"/>
      <c r="AB103" s="663"/>
      <c r="AC103" s="661"/>
      <c r="AD103" s="662"/>
      <c r="AE103" s="662"/>
      <c r="AF103" s="663"/>
      <c r="AG103" s="661"/>
      <c r="AH103" s="662"/>
      <c r="AI103" s="662"/>
      <c r="AJ103" s="663"/>
      <c r="AK103" s="163"/>
      <c r="AL103" s="32" t="str">
        <f>IF(OR($D$103="",$M$103=""),"← 指標と単位を入力してください。","")</f>
        <v>← 指標と単位を入力してください。</v>
      </c>
      <c r="AM103" s="11"/>
    </row>
    <row r="104" spans="2:48" ht="12" customHeight="1">
      <c r="B104" s="225"/>
      <c r="C104" s="142"/>
      <c r="D104" s="228"/>
      <c r="E104" s="228"/>
      <c r="F104" s="228"/>
      <c r="G104" s="228"/>
      <c r="H104" s="228"/>
      <c r="I104" s="228"/>
      <c r="J104" s="228"/>
      <c r="K104" s="228"/>
      <c r="L104" s="228"/>
      <c r="M104" s="229"/>
      <c r="N104" s="229"/>
      <c r="O104" s="229"/>
      <c r="P104" s="229"/>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112"/>
    </row>
    <row r="105" spans="2:48" ht="21" customHeight="1">
      <c r="B105" s="141"/>
      <c r="C105" s="141"/>
      <c r="D105" s="164"/>
      <c r="E105" s="164"/>
      <c r="F105" s="164"/>
      <c r="G105" s="165"/>
      <c r="H105" s="165"/>
      <c r="I105" s="166"/>
      <c r="J105" s="166"/>
      <c r="K105" s="166"/>
      <c r="L105" s="166"/>
      <c r="M105" s="167"/>
      <c r="N105" s="167"/>
      <c r="O105" s="167"/>
      <c r="P105" s="167"/>
      <c r="Q105" s="168"/>
      <c r="R105" s="168"/>
      <c r="S105" s="168"/>
      <c r="T105" s="168"/>
      <c r="U105" s="168"/>
      <c r="V105" s="168"/>
      <c r="W105" s="168"/>
      <c r="X105" s="168"/>
      <c r="Y105" s="168"/>
      <c r="Z105" s="168"/>
      <c r="AA105" s="168"/>
      <c r="AB105" s="168"/>
      <c r="AC105" s="168"/>
      <c r="AD105" s="169"/>
      <c r="AE105" s="168"/>
      <c r="AF105" s="168"/>
      <c r="AG105" s="168"/>
      <c r="AH105" s="168"/>
      <c r="AI105" s="168"/>
      <c r="AJ105" s="34"/>
      <c r="AK105" s="58" t="s">
        <v>38</v>
      </c>
    </row>
    <row r="106" spans="2:48">
      <c r="B106" s="141"/>
      <c r="C106" s="141"/>
      <c r="D106" s="141"/>
      <c r="E106" s="141"/>
      <c r="F106" s="141"/>
      <c r="G106" s="141"/>
      <c r="H106" s="141"/>
      <c r="I106" s="141"/>
      <c r="J106" s="141"/>
      <c r="K106" s="141"/>
      <c r="L106" s="141"/>
      <c r="M106" s="34"/>
      <c r="N106" s="34"/>
      <c r="O106" s="141"/>
      <c r="P106" s="34"/>
      <c r="Q106" s="34"/>
      <c r="R106" s="34"/>
      <c r="S106" s="34"/>
      <c r="T106" s="34"/>
      <c r="U106" s="34"/>
      <c r="V106" s="34"/>
      <c r="W106" s="34"/>
      <c r="X106" s="34"/>
      <c r="Y106" s="666" t="s">
        <v>78</v>
      </c>
      <c r="Z106" s="667"/>
      <c r="AA106" s="667"/>
      <c r="AB106" s="668"/>
      <c r="AC106" s="669" t="str">
        <f>IF($AC$4="","",$AC$4)</f>
        <v/>
      </c>
      <c r="AD106" s="670"/>
      <c r="AE106" s="670"/>
      <c r="AF106" s="670"/>
      <c r="AG106" s="670"/>
      <c r="AH106" s="670"/>
      <c r="AI106" s="670"/>
      <c r="AJ106" s="671"/>
      <c r="AK106" s="34"/>
    </row>
    <row r="107" spans="2:48" ht="21" customHeight="1">
      <c r="B107" s="142"/>
      <c r="C107" s="142" t="s">
        <v>121</v>
      </c>
      <c r="D107" s="142"/>
      <c r="E107" s="142"/>
      <c r="F107" s="142"/>
      <c r="G107" s="142"/>
      <c r="H107" s="142"/>
      <c r="I107" s="142"/>
      <c r="J107" s="142"/>
      <c r="K107" s="142"/>
      <c r="L107" s="142"/>
      <c r="M107" s="142"/>
      <c r="N107" s="142"/>
      <c r="O107" s="142"/>
      <c r="P107" s="142"/>
      <c r="Q107" s="142"/>
      <c r="R107" s="142"/>
      <c r="S107" s="142"/>
      <c r="T107" s="142"/>
      <c r="U107" s="142"/>
      <c r="V107" s="142"/>
      <c r="W107" s="111"/>
      <c r="X107" s="111"/>
      <c r="Y107" s="111"/>
      <c r="Z107" s="111"/>
      <c r="AA107" s="111"/>
      <c r="AB107" s="111"/>
      <c r="AC107" s="111"/>
      <c r="AD107" s="111"/>
      <c r="AE107" s="143" t="str">
        <f>IF($E$10="A","Ａ事業所（３）",IF($E$10="Bテナント等","Bテナント等事業所（３）",""))</f>
        <v/>
      </c>
      <c r="AF107" s="34"/>
      <c r="AG107" s="111"/>
      <c r="AH107" s="111"/>
      <c r="AI107" s="111"/>
      <c r="AJ107" s="111"/>
      <c r="AK107" s="111"/>
    </row>
    <row r="108" spans="2:48">
      <c r="B108" s="144"/>
      <c r="C108" s="159"/>
      <c r="D108" s="170"/>
      <c r="E108" s="170"/>
      <c r="F108" s="170"/>
      <c r="G108" s="170"/>
      <c r="H108" s="171"/>
      <c r="I108" s="172"/>
      <c r="J108" s="173"/>
      <c r="K108" s="173"/>
      <c r="L108" s="173"/>
      <c r="M108" s="173"/>
      <c r="N108" s="173"/>
      <c r="O108" s="159"/>
      <c r="P108" s="97"/>
      <c r="Q108" s="97"/>
      <c r="R108" s="97"/>
      <c r="S108" s="97"/>
      <c r="T108" s="97"/>
      <c r="U108" s="97"/>
      <c r="V108" s="97"/>
      <c r="W108" s="97"/>
      <c r="X108" s="97"/>
      <c r="Y108" s="97"/>
      <c r="Z108" s="97"/>
      <c r="AA108" s="97"/>
      <c r="AB108" s="97"/>
      <c r="AC108" s="97"/>
      <c r="AD108" s="173"/>
      <c r="AE108" s="97"/>
      <c r="AF108" s="97"/>
      <c r="AG108" s="97"/>
      <c r="AH108" s="97"/>
      <c r="AI108" s="97"/>
      <c r="AJ108" s="97"/>
      <c r="AK108" s="98"/>
    </row>
    <row r="109" spans="2:48">
      <c r="B109" s="146"/>
      <c r="C109" s="141" t="s">
        <v>467</v>
      </c>
      <c r="D109" s="174"/>
      <c r="E109" s="174"/>
      <c r="F109" s="174"/>
      <c r="G109" s="174"/>
      <c r="H109" s="175"/>
      <c r="I109" s="176"/>
      <c r="J109" s="169"/>
      <c r="K109" s="169"/>
      <c r="L109" s="169"/>
      <c r="M109" s="169"/>
      <c r="N109" s="169"/>
      <c r="O109" s="141"/>
      <c r="P109" s="34"/>
      <c r="Q109" s="34"/>
      <c r="R109" s="34"/>
      <c r="S109" s="34"/>
      <c r="T109" s="34"/>
      <c r="U109" s="34"/>
      <c r="V109" s="34"/>
      <c r="W109" s="34"/>
      <c r="X109" s="34"/>
      <c r="Y109" s="34"/>
      <c r="Z109" s="34"/>
      <c r="AA109" s="34"/>
      <c r="AB109" s="34"/>
      <c r="AC109" s="34"/>
      <c r="AD109" s="169"/>
      <c r="AE109" s="34"/>
      <c r="AF109" s="34"/>
      <c r="AG109" s="34"/>
      <c r="AH109" s="34"/>
      <c r="AI109" s="34"/>
      <c r="AJ109" s="34"/>
      <c r="AK109" s="85"/>
    </row>
    <row r="110" spans="2:48" ht="18" customHeight="1">
      <c r="B110" s="146"/>
      <c r="C110" s="141"/>
      <c r="D110" s="656" t="str">
        <f>Tbl!$Q$2</f>
        <v>令和７年度
(2025年度)</v>
      </c>
      <c r="E110" s="656"/>
      <c r="F110" s="656"/>
      <c r="G110" s="656"/>
      <c r="H110" s="657"/>
      <c r="I110" s="657"/>
      <c r="J110" s="657"/>
      <c r="K110" s="657"/>
      <c r="L110" s="657"/>
      <c r="M110" s="657"/>
      <c r="N110" s="657"/>
      <c r="O110" s="657"/>
      <c r="P110" s="657"/>
      <c r="Q110" s="657"/>
      <c r="R110" s="657"/>
      <c r="S110" s="657"/>
      <c r="T110" s="657"/>
      <c r="U110" s="657"/>
      <c r="V110" s="657"/>
      <c r="W110" s="657"/>
      <c r="X110" s="657"/>
      <c r="Y110" s="657"/>
      <c r="Z110" s="657"/>
      <c r="AA110" s="657"/>
      <c r="AB110" s="657"/>
      <c r="AC110" s="657"/>
      <c r="AD110" s="657"/>
      <c r="AE110" s="657"/>
      <c r="AF110" s="657"/>
      <c r="AG110" s="657"/>
      <c r="AH110" s="657"/>
      <c r="AI110" s="657"/>
      <c r="AJ110" s="657"/>
      <c r="AK110" s="85"/>
      <c r="AL110" s="835" t="str">
        <f>IF(AND($H110="",VALUE(MID($D110,3,1))&lt;様式１号!$D$16),"← ＣＯ2排出量の前年度に対する増減要因を分析
　  して入力してください。 (例)削減対策の実施
　 状況、生産量・営業時間等の増減など","")</f>
        <v>← ＣＯ2排出量の前年度に対する増減要因を分析
　  して入力してください。 (例)削減対策の実施
　 状況、生産量・営業時間等の増減など</v>
      </c>
      <c r="AM110" s="836"/>
      <c r="AN110" s="836"/>
      <c r="AO110" s="836"/>
      <c r="AP110" s="836"/>
      <c r="AQ110" s="836"/>
      <c r="AR110" s="836"/>
      <c r="AS110" s="836"/>
      <c r="AT110" s="836"/>
      <c r="AU110" s="836"/>
      <c r="AV110" s="836"/>
    </row>
    <row r="111" spans="2:48" ht="18" customHeight="1">
      <c r="B111" s="146"/>
      <c r="C111" s="141"/>
      <c r="D111" s="656"/>
      <c r="E111" s="656"/>
      <c r="F111" s="656"/>
      <c r="G111" s="656"/>
      <c r="H111" s="657"/>
      <c r="I111" s="657"/>
      <c r="J111" s="657"/>
      <c r="K111" s="657"/>
      <c r="L111" s="657"/>
      <c r="M111" s="657"/>
      <c r="N111" s="657"/>
      <c r="O111" s="657"/>
      <c r="P111" s="657"/>
      <c r="Q111" s="657"/>
      <c r="R111" s="657"/>
      <c r="S111" s="657"/>
      <c r="T111" s="657"/>
      <c r="U111" s="657"/>
      <c r="V111" s="657"/>
      <c r="W111" s="657"/>
      <c r="X111" s="657"/>
      <c r="Y111" s="657"/>
      <c r="Z111" s="657"/>
      <c r="AA111" s="657"/>
      <c r="AB111" s="657"/>
      <c r="AC111" s="657"/>
      <c r="AD111" s="657"/>
      <c r="AE111" s="657"/>
      <c r="AF111" s="657"/>
      <c r="AG111" s="657"/>
      <c r="AH111" s="657"/>
      <c r="AI111" s="657"/>
      <c r="AJ111" s="657"/>
      <c r="AK111" s="85"/>
      <c r="AL111" s="835"/>
      <c r="AM111" s="836"/>
      <c r="AN111" s="836"/>
      <c r="AO111" s="836"/>
      <c r="AP111" s="836"/>
      <c r="AQ111" s="836"/>
      <c r="AR111" s="836"/>
      <c r="AS111" s="836"/>
      <c r="AT111" s="836"/>
      <c r="AU111" s="836"/>
      <c r="AV111" s="836"/>
    </row>
    <row r="112" spans="2:48" ht="18" customHeight="1">
      <c r="B112" s="146"/>
      <c r="C112" s="141"/>
      <c r="D112" s="656"/>
      <c r="E112" s="656"/>
      <c r="F112" s="656"/>
      <c r="G112" s="656"/>
      <c r="H112" s="657"/>
      <c r="I112" s="657"/>
      <c r="J112" s="657"/>
      <c r="K112" s="657"/>
      <c r="L112" s="657"/>
      <c r="M112" s="657"/>
      <c r="N112" s="657"/>
      <c r="O112" s="657"/>
      <c r="P112" s="657"/>
      <c r="Q112" s="657"/>
      <c r="R112" s="657"/>
      <c r="S112" s="657"/>
      <c r="T112" s="657"/>
      <c r="U112" s="657"/>
      <c r="V112" s="657"/>
      <c r="W112" s="657"/>
      <c r="X112" s="657"/>
      <c r="Y112" s="657"/>
      <c r="Z112" s="657"/>
      <c r="AA112" s="657"/>
      <c r="AB112" s="657"/>
      <c r="AC112" s="657"/>
      <c r="AD112" s="657"/>
      <c r="AE112" s="657"/>
      <c r="AF112" s="657"/>
      <c r="AG112" s="657"/>
      <c r="AH112" s="657"/>
      <c r="AI112" s="657"/>
      <c r="AJ112" s="657"/>
      <c r="AK112" s="85"/>
      <c r="AL112" s="835"/>
      <c r="AM112" s="836"/>
      <c r="AN112" s="836"/>
      <c r="AO112" s="836"/>
      <c r="AP112" s="836"/>
      <c r="AQ112" s="836"/>
      <c r="AR112" s="836"/>
      <c r="AS112" s="836"/>
      <c r="AT112" s="836"/>
      <c r="AU112" s="836"/>
      <c r="AV112" s="836"/>
    </row>
    <row r="113" spans="2:48" ht="18" customHeight="1">
      <c r="B113" s="146"/>
      <c r="C113" s="141"/>
      <c r="D113" s="656"/>
      <c r="E113" s="656"/>
      <c r="F113" s="656"/>
      <c r="G113" s="656"/>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85"/>
      <c r="AL113" s="835"/>
      <c r="AM113" s="836"/>
      <c r="AN113" s="836"/>
      <c r="AO113" s="836"/>
      <c r="AP113" s="836"/>
      <c r="AQ113" s="836"/>
      <c r="AR113" s="836"/>
      <c r="AS113" s="836"/>
      <c r="AT113" s="836"/>
      <c r="AU113" s="836"/>
      <c r="AV113" s="836"/>
    </row>
    <row r="114" spans="2:48" ht="18" customHeight="1">
      <c r="B114" s="146"/>
      <c r="C114" s="141"/>
      <c r="D114" s="656"/>
      <c r="E114" s="656"/>
      <c r="F114" s="656"/>
      <c r="G114" s="656"/>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85"/>
      <c r="AL114" s="835"/>
      <c r="AM114" s="836"/>
      <c r="AN114" s="836"/>
      <c r="AO114" s="836"/>
      <c r="AP114" s="836"/>
      <c r="AQ114" s="836"/>
      <c r="AR114" s="836"/>
      <c r="AS114" s="836"/>
      <c r="AT114" s="836"/>
      <c r="AU114" s="836"/>
      <c r="AV114" s="836"/>
    </row>
    <row r="115" spans="2:48" ht="18" customHeight="1">
      <c r="B115" s="146"/>
      <c r="C115" s="141"/>
      <c r="D115" s="656"/>
      <c r="E115" s="656"/>
      <c r="F115" s="656"/>
      <c r="G115" s="656"/>
      <c r="H115" s="657"/>
      <c r="I115" s="657"/>
      <c r="J115" s="657"/>
      <c r="K115" s="657"/>
      <c r="L115" s="657"/>
      <c r="M115" s="657"/>
      <c r="N115" s="657"/>
      <c r="O115" s="657"/>
      <c r="P115" s="657"/>
      <c r="Q115" s="657"/>
      <c r="R115" s="657"/>
      <c r="S115" s="657"/>
      <c r="T115" s="657"/>
      <c r="U115" s="657"/>
      <c r="V115" s="657"/>
      <c r="W115" s="657"/>
      <c r="X115" s="657"/>
      <c r="Y115" s="657"/>
      <c r="Z115" s="657"/>
      <c r="AA115" s="657"/>
      <c r="AB115" s="657"/>
      <c r="AC115" s="657"/>
      <c r="AD115" s="657"/>
      <c r="AE115" s="657"/>
      <c r="AF115" s="657"/>
      <c r="AG115" s="657"/>
      <c r="AH115" s="657"/>
      <c r="AI115" s="657"/>
      <c r="AJ115" s="657"/>
      <c r="AK115" s="85"/>
      <c r="AL115" s="835"/>
      <c r="AM115" s="836"/>
      <c r="AN115" s="836"/>
      <c r="AO115" s="836"/>
      <c r="AP115" s="836"/>
      <c r="AQ115" s="836"/>
      <c r="AR115" s="836"/>
      <c r="AS115" s="836"/>
      <c r="AT115" s="836"/>
      <c r="AU115" s="836"/>
      <c r="AV115" s="836"/>
    </row>
    <row r="116" spans="2:48" ht="18" customHeight="1">
      <c r="B116" s="146"/>
      <c r="C116" s="141"/>
      <c r="D116" s="656"/>
      <c r="E116" s="656"/>
      <c r="F116" s="656"/>
      <c r="G116" s="656"/>
      <c r="H116" s="657"/>
      <c r="I116" s="657"/>
      <c r="J116" s="657"/>
      <c r="K116" s="657"/>
      <c r="L116" s="657"/>
      <c r="M116" s="657"/>
      <c r="N116" s="657"/>
      <c r="O116" s="657"/>
      <c r="P116" s="657"/>
      <c r="Q116" s="657"/>
      <c r="R116" s="657"/>
      <c r="S116" s="657"/>
      <c r="T116" s="657"/>
      <c r="U116" s="657"/>
      <c r="V116" s="657"/>
      <c r="W116" s="657"/>
      <c r="X116" s="657"/>
      <c r="Y116" s="657"/>
      <c r="Z116" s="657"/>
      <c r="AA116" s="657"/>
      <c r="AB116" s="657"/>
      <c r="AC116" s="657"/>
      <c r="AD116" s="657"/>
      <c r="AE116" s="657"/>
      <c r="AF116" s="657"/>
      <c r="AG116" s="657"/>
      <c r="AH116" s="657"/>
      <c r="AI116" s="657"/>
      <c r="AJ116" s="657"/>
      <c r="AK116" s="85"/>
      <c r="AL116" s="835"/>
      <c r="AM116" s="836"/>
      <c r="AN116" s="836"/>
      <c r="AO116" s="836"/>
      <c r="AP116" s="836"/>
      <c r="AQ116" s="836"/>
      <c r="AR116" s="836"/>
      <c r="AS116" s="836"/>
      <c r="AT116" s="836"/>
      <c r="AU116" s="836"/>
      <c r="AV116" s="836"/>
    </row>
    <row r="117" spans="2:48" ht="18" customHeight="1">
      <c r="B117" s="146"/>
      <c r="C117" s="141"/>
      <c r="D117" s="656"/>
      <c r="E117" s="656"/>
      <c r="F117" s="656"/>
      <c r="G117" s="656"/>
      <c r="H117" s="657"/>
      <c r="I117" s="657"/>
      <c r="J117" s="657"/>
      <c r="K117" s="657"/>
      <c r="L117" s="657"/>
      <c r="M117" s="657"/>
      <c r="N117" s="657"/>
      <c r="O117" s="657"/>
      <c r="P117" s="657"/>
      <c r="Q117" s="657"/>
      <c r="R117" s="657"/>
      <c r="S117" s="657"/>
      <c r="T117" s="657"/>
      <c r="U117" s="657"/>
      <c r="V117" s="657"/>
      <c r="W117" s="657"/>
      <c r="X117" s="657"/>
      <c r="Y117" s="657"/>
      <c r="Z117" s="657"/>
      <c r="AA117" s="657"/>
      <c r="AB117" s="657"/>
      <c r="AC117" s="657"/>
      <c r="AD117" s="657"/>
      <c r="AE117" s="657"/>
      <c r="AF117" s="657"/>
      <c r="AG117" s="657"/>
      <c r="AH117" s="657"/>
      <c r="AI117" s="657"/>
      <c r="AJ117" s="657"/>
      <c r="AK117" s="85"/>
      <c r="AL117" s="835"/>
      <c r="AM117" s="836"/>
      <c r="AN117" s="836"/>
      <c r="AO117" s="836"/>
      <c r="AP117" s="836"/>
      <c r="AQ117" s="836"/>
      <c r="AR117" s="836"/>
      <c r="AS117" s="836"/>
      <c r="AT117" s="836"/>
      <c r="AU117" s="836"/>
      <c r="AV117" s="836"/>
    </row>
    <row r="118" spans="2:48" ht="18" customHeight="1">
      <c r="B118" s="146"/>
      <c r="C118" s="141"/>
      <c r="D118" s="656" t="str">
        <f>Tbl!$Q$3</f>
        <v>令和８年度
(2026年度)</v>
      </c>
      <c r="E118" s="656"/>
      <c r="F118" s="656"/>
      <c r="G118" s="656"/>
      <c r="H118" s="657"/>
      <c r="I118" s="657"/>
      <c r="J118" s="657"/>
      <c r="K118" s="657"/>
      <c r="L118" s="657"/>
      <c r="M118" s="657"/>
      <c r="N118" s="657"/>
      <c r="O118" s="657"/>
      <c r="P118" s="657"/>
      <c r="Q118" s="657"/>
      <c r="R118" s="657"/>
      <c r="S118" s="657"/>
      <c r="T118" s="657"/>
      <c r="U118" s="657"/>
      <c r="V118" s="657"/>
      <c r="W118" s="657"/>
      <c r="X118" s="657"/>
      <c r="Y118" s="657"/>
      <c r="Z118" s="657"/>
      <c r="AA118" s="657"/>
      <c r="AB118" s="657"/>
      <c r="AC118" s="657"/>
      <c r="AD118" s="657"/>
      <c r="AE118" s="657"/>
      <c r="AF118" s="657"/>
      <c r="AG118" s="657"/>
      <c r="AH118" s="657"/>
      <c r="AI118" s="657"/>
      <c r="AJ118" s="657"/>
      <c r="AK118" s="85"/>
      <c r="AL118" s="835" t="str">
        <f>IF(AND($H118="",VALUE(MID($D118,3,1))&lt;様式１号!$D$16),"← ＣＯ2排出量の前年度に対する増減要因を分析
　  して入力してください。 (例)削減対策の実施
　 状況、生産量・営業時間等の増減など","")</f>
        <v/>
      </c>
      <c r="AM118" s="836"/>
      <c r="AN118" s="836"/>
      <c r="AO118" s="836"/>
      <c r="AP118" s="836"/>
      <c r="AQ118" s="836"/>
      <c r="AR118" s="836"/>
      <c r="AS118" s="836"/>
      <c r="AT118" s="836"/>
      <c r="AU118" s="836"/>
      <c r="AV118" s="836"/>
    </row>
    <row r="119" spans="2:48" ht="18" customHeight="1">
      <c r="B119" s="146"/>
      <c r="C119" s="141"/>
      <c r="D119" s="656"/>
      <c r="E119" s="656"/>
      <c r="F119" s="656"/>
      <c r="G119" s="656"/>
      <c r="H119" s="657"/>
      <c r="I119" s="657"/>
      <c r="J119" s="657"/>
      <c r="K119" s="657"/>
      <c r="L119" s="657"/>
      <c r="M119" s="657"/>
      <c r="N119" s="657"/>
      <c r="O119" s="657"/>
      <c r="P119" s="657"/>
      <c r="Q119" s="657"/>
      <c r="R119" s="657"/>
      <c r="S119" s="657"/>
      <c r="T119" s="657"/>
      <c r="U119" s="657"/>
      <c r="V119" s="657"/>
      <c r="W119" s="657"/>
      <c r="X119" s="657"/>
      <c r="Y119" s="657"/>
      <c r="Z119" s="657"/>
      <c r="AA119" s="657"/>
      <c r="AB119" s="657"/>
      <c r="AC119" s="657"/>
      <c r="AD119" s="657"/>
      <c r="AE119" s="657"/>
      <c r="AF119" s="657"/>
      <c r="AG119" s="657"/>
      <c r="AH119" s="657"/>
      <c r="AI119" s="657"/>
      <c r="AJ119" s="657"/>
      <c r="AK119" s="85"/>
      <c r="AL119" s="835"/>
      <c r="AM119" s="836"/>
      <c r="AN119" s="836"/>
      <c r="AO119" s="836"/>
      <c r="AP119" s="836"/>
      <c r="AQ119" s="836"/>
      <c r="AR119" s="836"/>
      <c r="AS119" s="836"/>
      <c r="AT119" s="836"/>
      <c r="AU119" s="836"/>
      <c r="AV119" s="836"/>
    </row>
    <row r="120" spans="2:48" ht="18" customHeight="1">
      <c r="B120" s="146"/>
      <c r="C120" s="141"/>
      <c r="D120" s="656"/>
      <c r="E120" s="656"/>
      <c r="F120" s="656"/>
      <c r="G120" s="656"/>
      <c r="H120" s="657"/>
      <c r="I120" s="657"/>
      <c r="J120" s="657"/>
      <c r="K120" s="657"/>
      <c r="L120" s="657"/>
      <c r="M120" s="657"/>
      <c r="N120" s="657"/>
      <c r="O120" s="657"/>
      <c r="P120" s="657"/>
      <c r="Q120" s="657"/>
      <c r="R120" s="657"/>
      <c r="S120" s="657"/>
      <c r="T120" s="657"/>
      <c r="U120" s="657"/>
      <c r="V120" s="657"/>
      <c r="W120" s="657"/>
      <c r="X120" s="657"/>
      <c r="Y120" s="657"/>
      <c r="Z120" s="657"/>
      <c r="AA120" s="657"/>
      <c r="AB120" s="657"/>
      <c r="AC120" s="657"/>
      <c r="AD120" s="657"/>
      <c r="AE120" s="657"/>
      <c r="AF120" s="657"/>
      <c r="AG120" s="657"/>
      <c r="AH120" s="657"/>
      <c r="AI120" s="657"/>
      <c r="AJ120" s="657"/>
      <c r="AK120" s="85"/>
      <c r="AL120" s="835"/>
      <c r="AM120" s="836"/>
      <c r="AN120" s="836"/>
      <c r="AO120" s="836"/>
      <c r="AP120" s="836"/>
      <c r="AQ120" s="836"/>
      <c r="AR120" s="836"/>
      <c r="AS120" s="836"/>
      <c r="AT120" s="836"/>
      <c r="AU120" s="836"/>
      <c r="AV120" s="836"/>
    </row>
    <row r="121" spans="2:48" ht="18" customHeight="1">
      <c r="B121" s="146"/>
      <c r="C121" s="141"/>
      <c r="D121" s="656"/>
      <c r="E121" s="656"/>
      <c r="F121" s="656"/>
      <c r="G121" s="656"/>
      <c r="H121" s="657"/>
      <c r="I121" s="657"/>
      <c r="J121" s="657"/>
      <c r="K121" s="657"/>
      <c r="L121" s="657"/>
      <c r="M121" s="657"/>
      <c r="N121" s="657"/>
      <c r="O121" s="657"/>
      <c r="P121" s="657"/>
      <c r="Q121" s="657"/>
      <c r="R121" s="657"/>
      <c r="S121" s="657"/>
      <c r="T121" s="657"/>
      <c r="U121" s="657"/>
      <c r="V121" s="657"/>
      <c r="W121" s="657"/>
      <c r="X121" s="657"/>
      <c r="Y121" s="657"/>
      <c r="Z121" s="657"/>
      <c r="AA121" s="657"/>
      <c r="AB121" s="657"/>
      <c r="AC121" s="657"/>
      <c r="AD121" s="657"/>
      <c r="AE121" s="657"/>
      <c r="AF121" s="657"/>
      <c r="AG121" s="657"/>
      <c r="AH121" s="657"/>
      <c r="AI121" s="657"/>
      <c r="AJ121" s="657"/>
      <c r="AK121" s="85"/>
      <c r="AL121" s="835"/>
      <c r="AM121" s="836"/>
      <c r="AN121" s="836"/>
      <c r="AO121" s="836"/>
      <c r="AP121" s="836"/>
      <c r="AQ121" s="836"/>
      <c r="AR121" s="836"/>
      <c r="AS121" s="836"/>
      <c r="AT121" s="836"/>
      <c r="AU121" s="836"/>
      <c r="AV121" s="836"/>
    </row>
    <row r="122" spans="2:48" ht="18" customHeight="1">
      <c r="B122" s="146"/>
      <c r="C122" s="141"/>
      <c r="D122" s="656"/>
      <c r="E122" s="656"/>
      <c r="F122" s="656"/>
      <c r="G122" s="656"/>
      <c r="H122" s="657"/>
      <c r="I122" s="657"/>
      <c r="J122" s="657"/>
      <c r="K122" s="657"/>
      <c r="L122" s="657"/>
      <c r="M122" s="657"/>
      <c r="N122" s="657"/>
      <c r="O122" s="657"/>
      <c r="P122" s="657"/>
      <c r="Q122" s="657"/>
      <c r="R122" s="657"/>
      <c r="S122" s="657"/>
      <c r="T122" s="657"/>
      <c r="U122" s="657"/>
      <c r="V122" s="657"/>
      <c r="W122" s="657"/>
      <c r="X122" s="657"/>
      <c r="Y122" s="657"/>
      <c r="Z122" s="657"/>
      <c r="AA122" s="657"/>
      <c r="AB122" s="657"/>
      <c r="AC122" s="657"/>
      <c r="AD122" s="657"/>
      <c r="AE122" s="657"/>
      <c r="AF122" s="657"/>
      <c r="AG122" s="657"/>
      <c r="AH122" s="657"/>
      <c r="AI122" s="657"/>
      <c r="AJ122" s="657"/>
      <c r="AK122" s="85"/>
      <c r="AL122" s="835"/>
      <c r="AM122" s="836"/>
      <c r="AN122" s="836"/>
      <c r="AO122" s="836"/>
      <c r="AP122" s="836"/>
      <c r="AQ122" s="836"/>
      <c r="AR122" s="836"/>
      <c r="AS122" s="836"/>
      <c r="AT122" s="836"/>
      <c r="AU122" s="836"/>
      <c r="AV122" s="836"/>
    </row>
    <row r="123" spans="2:48" ht="18" customHeight="1">
      <c r="B123" s="146"/>
      <c r="C123" s="141"/>
      <c r="D123" s="656"/>
      <c r="E123" s="656"/>
      <c r="F123" s="656"/>
      <c r="G123" s="656"/>
      <c r="H123" s="657"/>
      <c r="I123" s="657"/>
      <c r="J123" s="657"/>
      <c r="K123" s="657"/>
      <c r="L123" s="657"/>
      <c r="M123" s="657"/>
      <c r="N123" s="657"/>
      <c r="O123" s="657"/>
      <c r="P123" s="657"/>
      <c r="Q123" s="657"/>
      <c r="R123" s="657"/>
      <c r="S123" s="657"/>
      <c r="T123" s="657"/>
      <c r="U123" s="657"/>
      <c r="V123" s="657"/>
      <c r="W123" s="657"/>
      <c r="X123" s="657"/>
      <c r="Y123" s="657"/>
      <c r="Z123" s="657"/>
      <c r="AA123" s="657"/>
      <c r="AB123" s="657"/>
      <c r="AC123" s="657"/>
      <c r="AD123" s="657"/>
      <c r="AE123" s="657"/>
      <c r="AF123" s="657"/>
      <c r="AG123" s="657"/>
      <c r="AH123" s="657"/>
      <c r="AI123" s="657"/>
      <c r="AJ123" s="657"/>
      <c r="AK123" s="85"/>
      <c r="AL123" s="835"/>
      <c r="AM123" s="836"/>
      <c r="AN123" s="836"/>
      <c r="AO123" s="836"/>
      <c r="AP123" s="836"/>
      <c r="AQ123" s="836"/>
      <c r="AR123" s="836"/>
      <c r="AS123" s="836"/>
      <c r="AT123" s="836"/>
      <c r="AU123" s="836"/>
      <c r="AV123" s="836"/>
    </row>
    <row r="124" spans="2:48" ht="18" customHeight="1">
      <c r="B124" s="146"/>
      <c r="C124" s="141"/>
      <c r="D124" s="656"/>
      <c r="E124" s="656"/>
      <c r="F124" s="656"/>
      <c r="G124" s="656"/>
      <c r="H124" s="657"/>
      <c r="I124" s="657"/>
      <c r="J124" s="657"/>
      <c r="K124" s="657"/>
      <c r="L124" s="657"/>
      <c r="M124" s="657"/>
      <c r="N124" s="657"/>
      <c r="O124" s="657"/>
      <c r="P124" s="657"/>
      <c r="Q124" s="657"/>
      <c r="R124" s="657"/>
      <c r="S124" s="657"/>
      <c r="T124" s="657"/>
      <c r="U124" s="657"/>
      <c r="V124" s="657"/>
      <c r="W124" s="657"/>
      <c r="X124" s="657"/>
      <c r="Y124" s="657"/>
      <c r="Z124" s="657"/>
      <c r="AA124" s="657"/>
      <c r="AB124" s="657"/>
      <c r="AC124" s="657"/>
      <c r="AD124" s="657"/>
      <c r="AE124" s="657"/>
      <c r="AF124" s="657"/>
      <c r="AG124" s="657"/>
      <c r="AH124" s="657"/>
      <c r="AI124" s="657"/>
      <c r="AJ124" s="657"/>
      <c r="AK124" s="85"/>
      <c r="AL124" s="835"/>
      <c r="AM124" s="836"/>
      <c r="AN124" s="836"/>
      <c r="AO124" s="836"/>
      <c r="AP124" s="836"/>
      <c r="AQ124" s="836"/>
      <c r="AR124" s="836"/>
      <c r="AS124" s="836"/>
      <c r="AT124" s="836"/>
      <c r="AU124" s="836"/>
      <c r="AV124" s="836"/>
    </row>
    <row r="125" spans="2:48" ht="18" customHeight="1">
      <c r="B125" s="146"/>
      <c r="C125" s="141"/>
      <c r="D125" s="656"/>
      <c r="E125" s="656"/>
      <c r="F125" s="656"/>
      <c r="G125" s="656"/>
      <c r="H125" s="657"/>
      <c r="I125" s="657"/>
      <c r="J125" s="657"/>
      <c r="K125" s="657"/>
      <c r="L125" s="657"/>
      <c r="M125" s="657"/>
      <c r="N125" s="657"/>
      <c r="O125" s="657"/>
      <c r="P125" s="657"/>
      <c r="Q125" s="657"/>
      <c r="R125" s="657"/>
      <c r="S125" s="657"/>
      <c r="T125" s="657"/>
      <c r="U125" s="657"/>
      <c r="V125" s="657"/>
      <c r="W125" s="657"/>
      <c r="X125" s="657"/>
      <c r="Y125" s="657"/>
      <c r="Z125" s="657"/>
      <c r="AA125" s="657"/>
      <c r="AB125" s="657"/>
      <c r="AC125" s="657"/>
      <c r="AD125" s="657"/>
      <c r="AE125" s="657"/>
      <c r="AF125" s="657"/>
      <c r="AG125" s="657"/>
      <c r="AH125" s="657"/>
      <c r="AI125" s="657"/>
      <c r="AJ125" s="657"/>
      <c r="AK125" s="85"/>
      <c r="AL125" s="835"/>
      <c r="AM125" s="836"/>
      <c r="AN125" s="836"/>
      <c r="AO125" s="836"/>
      <c r="AP125" s="836"/>
      <c r="AQ125" s="836"/>
      <c r="AR125" s="836"/>
      <c r="AS125" s="836"/>
      <c r="AT125" s="836"/>
      <c r="AU125" s="836"/>
      <c r="AV125" s="836"/>
    </row>
    <row r="126" spans="2:48" ht="18" customHeight="1">
      <c r="B126" s="146"/>
      <c r="C126" s="141"/>
      <c r="D126" s="656" t="str">
        <f>Tbl!$Q$4</f>
        <v>令和９年度
(2027年度)</v>
      </c>
      <c r="E126" s="656"/>
      <c r="F126" s="656"/>
      <c r="G126" s="656"/>
      <c r="H126" s="657"/>
      <c r="I126" s="657"/>
      <c r="J126" s="657"/>
      <c r="K126" s="657"/>
      <c r="L126" s="657"/>
      <c r="M126" s="657"/>
      <c r="N126" s="657"/>
      <c r="O126" s="657"/>
      <c r="P126" s="657"/>
      <c r="Q126" s="657"/>
      <c r="R126" s="657"/>
      <c r="S126" s="657"/>
      <c r="T126" s="657"/>
      <c r="U126" s="657"/>
      <c r="V126" s="657"/>
      <c r="W126" s="657"/>
      <c r="X126" s="657"/>
      <c r="Y126" s="657"/>
      <c r="Z126" s="657"/>
      <c r="AA126" s="657"/>
      <c r="AB126" s="657"/>
      <c r="AC126" s="657"/>
      <c r="AD126" s="657"/>
      <c r="AE126" s="657"/>
      <c r="AF126" s="657"/>
      <c r="AG126" s="657"/>
      <c r="AH126" s="657"/>
      <c r="AI126" s="657"/>
      <c r="AJ126" s="657"/>
      <c r="AK126" s="85"/>
      <c r="AL126" s="835" t="str">
        <f>IF(AND($H126="",VALUE(MID($D126,3,1))&lt;様式１号!$D$16),"← ＣＯ2排出量の前年度に対する増減要因を分析
　  して入力してください。 (例)削減対策の実施
　 状況、生産量・営業時間等の増減など","")</f>
        <v/>
      </c>
      <c r="AM126" s="836"/>
      <c r="AN126" s="836"/>
      <c r="AO126" s="836"/>
      <c r="AP126" s="836"/>
      <c r="AQ126" s="836"/>
      <c r="AR126" s="836"/>
      <c r="AS126" s="836"/>
      <c r="AT126" s="836"/>
      <c r="AU126" s="836"/>
      <c r="AV126" s="836"/>
    </row>
    <row r="127" spans="2:48" ht="18" customHeight="1">
      <c r="B127" s="146"/>
      <c r="C127" s="141"/>
      <c r="D127" s="656"/>
      <c r="E127" s="656"/>
      <c r="F127" s="656"/>
      <c r="G127" s="656"/>
      <c r="H127" s="657"/>
      <c r="I127" s="657"/>
      <c r="J127" s="657"/>
      <c r="K127" s="657"/>
      <c r="L127" s="657"/>
      <c r="M127" s="657"/>
      <c r="N127" s="657"/>
      <c r="O127" s="657"/>
      <c r="P127" s="657"/>
      <c r="Q127" s="657"/>
      <c r="R127" s="657"/>
      <c r="S127" s="657"/>
      <c r="T127" s="657"/>
      <c r="U127" s="657"/>
      <c r="V127" s="657"/>
      <c r="W127" s="657"/>
      <c r="X127" s="657"/>
      <c r="Y127" s="657"/>
      <c r="Z127" s="657"/>
      <c r="AA127" s="657"/>
      <c r="AB127" s="657"/>
      <c r="AC127" s="657"/>
      <c r="AD127" s="657"/>
      <c r="AE127" s="657"/>
      <c r="AF127" s="657"/>
      <c r="AG127" s="657"/>
      <c r="AH127" s="657"/>
      <c r="AI127" s="657"/>
      <c r="AJ127" s="657"/>
      <c r="AK127" s="85"/>
      <c r="AL127" s="835"/>
      <c r="AM127" s="836"/>
      <c r="AN127" s="836"/>
      <c r="AO127" s="836"/>
      <c r="AP127" s="836"/>
      <c r="AQ127" s="836"/>
      <c r="AR127" s="836"/>
      <c r="AS127" s="836"/>
      <c r="AT127" s="836"/>
      <c r="AU127" s="836"/>
      <c r="AV127" s="836"/>
    </row>
    <row r="128" spans="2:48" ht="18" customHeight="1">
      <c r="B128" s="146"/>
      <c r="C128" s="141"/>
      <c r="D128" s="656"/>
      <c r="E128" s="656"/>
      <c r="F128" s="656"/>
      <c r="G128" s="656"/>
      <c r="H128" s="657"/>
      <c r="I128" s="657"/>
      <c r="J128" s="657"/>
      <c r="K128" s="657"/>
      <c r="L128" s="657"/>
      <c r="M128" s="657"/>
      <c r="N128" s="657"/>
      <c r="O128" s="657"/>
      <c r="P128" s="657"/>
      <c r="Q128" s="657"/>
      <c r="R128" s="657"/>
      <c r="S128" s="657"/>
      <c r="T128" s="657"/>
      <c r="U128" s="657"/>
      <c r="V128" s="657"/>
      <c r="W128" s="657"/>
      <c r="X128" s="657"/>
      <c r="Y128" s="657"/>
      <c r="Z128" s="657"/>
      <c r="AA128" s="657"/>
      <c r="AB128" s="657"/>
      <c r="AC128" s="657"/>
      <c r="AD128" s="657"/>
      <c r="AE128" s="657"/>
      <c r="AF128" s="657"/>
      <c r="AG128" s="657"/>
      <c r="AH128" s="657"/>
      <c r="AI128" s="657"/>
      <c r="AJ128" s="657"/>
      <c r="AK128" s="85"/>
      <c r="AL128" s="835"/>
      <c r="AM128" s="836"/>
      <c r="AN128" s="836"/>
      <c r="AO128" s="836"/>
      <c r="AP128" s="836"/>
      <c r="AQ128" s="836"/>
      <c r="AR128" s="836"/>
      <c r="AS128" s="836"/>
      <c r="AT128" s="836"/>
      <c r="AU128" s="836"/>
      <c r="AV128" s="836"/>
    </row>
    <row r="129" spans="2:48" ht="18" customHeight="1">
      <c r="B129" s="146"/>
      <c r="C129" s="141"/>
      <c r="D129" s="656"/>
      <c r="E129" s="656"/>
      <c r="F129" s="656"/>
      <c r="G129" s="656"/>
      <c r="H129" s="657"/>
      <c r="I129" s="657"/>
      <c r="J129" s="657"/>
      <c r="K129" s="657"/>
      <c r="L129" s="657"/>
      <c r="M129" s="657"/>
      <c r="N129" s="657"/>
      <c r="O129" s="657"/>
      <c r="P129" s="657"/>
      <c r="Q129" s="657"/>
      <c r="R129" s="657"/>
      <c r="S129" s="657"/>
      <c r="T129" s="657"/>
      <c r="U129" s="657"/>
      <c r="V129" s="657"/>
      <c r="W129" s="657"/>
      <c r="X129" s="657"/>
      <c r="Y129" s="657"/>
      <c r="Z129" s="657"/>
      <c r="AA129" s="657"/>
      <c r="AB129" s="657"/>
      <c r="AC129" s="657"/>
      <c r="AD129" s="657"/>
      <c r="AE129" s="657"/>
      <c r="AF129" s="657"/>
      <c r="AG129" s="657"/>
      <c r="AH129" s="657"/>
      <c r="AI129" s="657"/>
      <c r="AJ129" s="657"/>
      <c r="AK129" s="85"/>
      <c r="AL129" s="835"/>
      <c r="AM129" s="836"/>
      <c r="AN129" s="836"/>
      <c r="AO129" s="836"/>
      <c r="AP129" s="836"/>
      <c r="AQ129" s="836"/>
      <c r="AR129" s="836"/>
      <c r="AS129" s="836"/>
      <c r="AT129" s="836"/>
      <c r="AU129" s="836"/>
      <c r="AV129" s="836"/>
    </row>
    <row r="130" spans="2:48" ht="18" customHeight="1">
      <c r="B130" s="146"/>
      <c r="C130" s="141"/>
      <c r="D130" s="656"/>
      <c r="E130" s="656"/>
      <c r="F130" s="656"/>
      <c r="G130" s="656"/>
      <c r="H130" s="657"/>
      <c r="I130" s="657"/>
      <c r="J130" s="657"/>
      <c r="K130" s="657"/>
      <c r="L130" s="657"/>
      <c r="M130" s="657"/>
      <c r="N130" s="657"/>
      <c r="O130" s="657"/>
      <c r="P130" s="657"/>
      <c r="Q130" s="657"/>
      <c r="R130" s="657"/>
      <c r="S130" s="657"/>
      <c r="T130" s="657"/>
      <c r="U130" s="657"/>
      <c r="V130" s="657"/>
      <c r="W130" s="657"/>
      <c r="X130" s="657"/>
      <c r="Y130" s="657"/>
      <c r="Z130" s="657"/>
      <c r="AA130" s="657"/>
      <c r="AB130" s="657"/>
      <c r="AC130" s="657"/>
      <c r="AD130" s="657"/>
      <c r="AE130" s="657"/>
      <c r="AF130" s="657"/>
      <c r="AG130" s="657"/>
      <c r="AH130" s="657"/>
      <c r="AI130" s="657"/>
      <c r="AJ130" s="657"/>
      <c r="AK130" s="85"/>
      <c r="AL130" s="835"/>
      <c r="AM130" s="836"/>
      <c r="AN130" s="836"/>
      <c r="AO130" s="836"/>
      <c r="AP130" s="836"/>
      <c r="AQ130" s="836"/>
      <c r="AR130" s="836"/>
      <c r="AS130" s="836"/>
      <c r="AT130" s="836"/>
      <c r="AU130" s="836"/>
      <c r="AV130" s="836"/>
    </row>
    <row r="131" spans="2:48" ht="18" customHeight="1">
      <c r="B131" s="146"/>
      <c r="C131" s="141"/>
      <c r="D131" s="656"/>
      <c r="E131" s="656"/>
      <c r="F131" s="656"/>
      <c r="G131" s="656"/>
      <c r="H131" s="657"/>
      <c r="I131" s="657"/>
      <c r="J131" s="657"/>
      <c r="K131" s="657"/>
      <c r="L131" s="657"/>
      <c r="M131" s="657"/>
      <c r="N131" s="657"/>
      <c r="O131" s="657"/>
      <c r="P131" s="657"/>
      <c r="Q131" s="657"/>
      <c r="R131" s="657"/>
      <c r="S131" s="657"/>
      <c r="T131" s="657"/>
      <c r="U131" s="657"/>
      <c r="V131" s="657"/>
      <c r="W131" s="657"/>
      <c r="X131" s="657"/>
      <c r="Y131" s="657"/>
      <c r="Z131" s="657"/>
      <c r="AA131" s="657"/>
      <c r="AB131" s="657"/>
      <c r="AC131" s="657"/>
      <c r="AD131" s="657"/>
      <c r="AE131" s="657"/>
      <c r="AF131" s="657"/>
      <c r="AG131" s="657"/>
      <c r="AH131" s="657"/>
      <c r="AI131" s="657"/>
      <c r="AJ131" s="657"/>
      <c r="AK131" s="85"/>
      <c r="AL131" s="835"/>
      <c r="AM131" s="836"/>
      <c r="AN131" s="836"/>
      <c r="AO131" s="836"/>
      <c r="AP131" s="836"/>
      <c r="AQ131" s="836"/>
      <c r="AR131" s="836"/>
      <c r="AS131" s="836"/>
      <c r="AT131" s="836"/>
      <c r="AU131" s="836"/>
      <c r="AV131" s="836"/>
    </row>
    <row r="132" spans="2:48" ht="18" customHeight="1">
      <c r="B132" s="146"/>
      <c r="C132" s="141"/>
      <c r="D132" s="656"/>
      <c r="E132" s="656"/>
      <c r="F132" s="656"/>
      <c r="G132" s="656"/>
      <c r="H132" s="657"/>
      <c r="I132" s="657"/>
      <c r="J132" s="657"/>
      <c r="K132" s="657"/>
      <c r="L132" s="657"/>
      <c r="M132" s="657"/>
      <c r="N132" s="657"/>
      <c r="O132" s="657"/>
      <c r="P132" s="657"/>
      <c r="Q132" s="657"/>
      <c r="R132" s="657"/>
      <c r="S132" s="657"/>
      <c r="T132" s="657"/>
      <c r="U132" s="657"/>
      <c r="V132" s="657"/>
      <c r="W132" s="657"/>
      <c r="X132" s="657"/>
      <c r="Y132" s="657"/>
      <c r="Z132" s="657"/>
      <c r="AA132" s="657"/>
      <c r="AB132" s="657"/>
      <c r="AC132" s="657"/>
      <c r="AD132" s="657"/>
      <c r="AE132" s="657"/>
      <c r="AF132" s="657"/>
      <c r="AG132" s="657"/>
      <c r="AH132" s="657"/>
      <c r="AI132" s="657"/>
      <c r="AJ132" s="657"/>
      <c r="AK132" s="85"/>
      <c r="AL132" s="835"/>
      <c r="AM132" s="836"/>
      <c r="AN132" s="836"/>
      <c r="AO132" s="836"/>
      <c r="AP132" s="836"/>
      <c r="AQ132" s="836"/>
      <c r="AR132" s="836"/>
      <c r="AS132" s="836"/>
      <c r="AT132" s="836"/>
      <c r="AU132" s="836"/>
      <c r="AV132" s="836"/>
    </row>
    <row r="133" spans="2:48" ht="18" customHeight="1">
      <c r="B133" s="146"/>
      <c r="C133" s="141"/>
      <c r="D133" s="656"/>
      <c r="E133" s="656"/>
      <c r="F133" s="656"/>
      <c r="G133" s="656"/>
      <c r="H133" s="657"/>
      <c r="I133" s="657"/>
      <c r="J133" s="657"/>
      <c r="K133" s="657"/>
      <c r="L133" s="657"/>
      <c r="M133" s="657"/>
      <c r="N133" s="657"/>
      <c r="O133" s="657"/>
      <c r="P133" s="657"/>
      <c r="Q133" s="657"/>
      <c r="R133" s="657"/>
      <c r="S133" s="657"/>
      <c r="T133" s="657"/>
      <c r="U133" s="657"/>
      <c r="V133" s="657"/>
      <c r="W133" s="657"/>
      <c r="X133" s="657"/>
      <c r="Y133" s="657"/>
      <c r="Z133" s="657"/>
      <c r="AA133" s="657"/>
      <c r="AB133" s="657"/>
      <c r="AC133" s="657"/>
      <c r="AD133" s="657"/>
      <c r="AE133" s="657"/>
      <c r="AF133" s="657"/>
      <c r="AG133" s="657"/>
      <c r="AH133" s="657"/>
      <c r="AI133" s="657"/>
      <c r="AJ133" s="657"/>
      <c r="AK133" s="85"/>
      <c r="AL133" s="835"/>
      <c r="AM133" s="836"/>
      <c r="AN133" s="836"/>
      <c r="AO133" s="836"/>
      <c r="AP133" s="836"/>
      <c r="AQ133" s="836"/>
      <c r="AR133" s="836"/>
      <c r="AS133" s="836"/>
      <c r="AT133" s="836"/>
      <c r="AU133" s="836"/>
      <c r="AV133" s="836"/>
    </row>
    <row r="134" spans="2:48" ht="18" customHeight="1">
      <c r="B134" s="146"/>
      <c r="C134" s="141"/>
      <c r="D134" s="656" t="str">
        <f>Tbl!$Q$5</f>
        <v>令和10年度
(2028年度)</v>
      </c>
      <c r="E134" s="656"/>
      <c r="F134" s="656"/>
      <c r="G134" s="656"/>
      <c r="H134" s="657"/>
      <c r="I134" s="657"/>
      <c r="J134" s="657"/>
      <c r="K134" s="657"/>
      <c r="L134" s="657"/>
      <c r="M134" s="657"/>
      <c r="N134" s="657"/>
      <c r="O134" s="657"/>
      <c r="P134" s="657"/>
      <c r="Q134" s="657"/>
      <c r="R134" s="657"/>
      <c r="S134" s="657"/>
      <c r="T134" s="657"/>
      <c r="U134" s="657"/>
      <c r="V134" s="657"/>
      <c r="W134" s="657"/>
      <c r="X134" s="657"/>
      <c r="Y134" s="657"/>
      <c r="Z134" s="657"/>
      <c r="AA134" s="657"/>
      <c r="AB134" s="657"/>
      <c r="AC134" s="657"/>
      <c r="AD134" s="657"/>
      <c r="AE134" s="657"/>
      <c r="AF134" s="657"/>
      <c r="AG134" s="657"/>
      <c r="AH134" s="657"/>
      <c r="AI134" s="657"/>
      <c r="AJ134" s="657"/>
      <c r="AK134" s="85"/>
      <c r="AL134" s="835" t="str">
        <f>IF(AND($H134="",VALUE(MID($D134,3,2))&lt;様式１号!$D$16),"← ＣＯ2排出量の前年度に対する増減要因を分析
　  して入力してください。 (例)削減対策の実施
　 状況、生産量・営業時間等の増減など","")</f>
        <v/>
      </c>
      <c r="AM134" s="836"/>
      <c r="AN134" s="836"/>
      <c r="AO134" s="836"/>
      <c r="AP134" s="836"/>
      <c r="AQ134" s="836"/>
      <c r="AR134" s="836"/>
      <c r="AS134" s="836"/>
      <c r="AT134" s="836"/>
      <c r="AU134" s="836"/>
      <c r="AV134" s="836"/>
    </row>
    <row r="135" spans="2:48" ht="18" customHeight="1">
      <c r="B135" s="146"/>
      <c r="C135" s="141"/>
      <c r="D135" s="656"/>
      <c r="E135" s="656"/>
      <c r="F135" s="656"/>
      <c r="G135" s="656"/>
      <c r="H135" s="657"/>
      <c r="I135" s="657"/>
      <c r="J135" s="657"/>
      <c r="K135" s="657"/>
      <c r="L135" s="657"/>
      <c r="M135" s="657"/>
      <c r="N135" s="657"/>
      <c r="O135" s="657"/>
      <c r="P135" s="657"/>
      <c r="Q135" s="657"/>
      <c r="R135" s="657"/>
      <c r="S135" s="657"/>
      <c r="T135" s="657"/>
      <c r="U135" s="657"/>
      <c r="V135" s="657"/>
      <c r="W135" s="657"/>
      <c r="X135" s="657"/>
      <c r="Y135" s="657"/>
      <c r="Z135" s="657"/>
      <c r="AA135" s="657"/>
      <c r="AB135" s="657"/>
      <c r="AC135" s="657"/>
      <c r="AD135" s="657"/>
      <c r="AE135" s="657"/>
      <c r="AF135" s="657"/>
      <c r="AG135" s="657"/>
      <c r="AH135" s="657"/>
      <c r="AI135" s="657"/>
      <c r="AJ135" s="657"/>
      <c r="AK135" s="85"/>
      <c r="AL135" s="835"/>
      <c r="AM135" s="836"/>
      <c r="AN135" s="836"/>
      <c r="AO135" s="836"/>
      <c r="AP135" s="836"/>
      <c r="AQ135" s="836"/>
      <c r="AR135" s="836"/>
      <c r="AS135" s="836"/>
      <c r="AT135" s="836"/>
      <c r="AU135" s="836"/>
      <c r="AV135" s="836"/>
    </row>
    <row r="136" spans="2:48" ht="18" customHeight="1">
      <c r="B136" s="146"/>
      <c r="C136" s="141"/>
      <c r="D136" s="656"/>
      <c r="E136" s="656"/>
      <c r="F136" s="656"/>
      <c r="G136" s="656"/>
      <c r="H136" s="657"/>
      <c r="I136" s="657"/>
      <c r="J136" s="657"/>
      <c r="K136" s="657"/>
      <c r="L136" s="657"/>
      <c r="M136" s="657"/>
      <c r="N136" s="657"/>
      <c r="O136" s="657"/>
      <c r="P136" s="657"/>
      <c r="Q136" s="657"/>
      <c r="R136" s="657"/>
      <c r="S136" s="657"/>
      <c r="T136" s="657"/>
      <c r="U136" s="657"/>
      <c r="V136" s="657"/>
      <c r="W136" s="657"/>
      <c r="X136" s="657"/>
      <c r="Y136" s="657"/>
      <c r="Z136" s="657"/>
      <c r="AA136" s="657"/>
      <c r="AB136" s="657"/>
      <c r="AC136" s="657"/>
      <c r="AD136" s="657"/>
      <c r="AE136" s="657"/>
      <c r="AF136" s="657"/>
      <c r="AG136" s="657"/>
      <c r="AH136" s="657"/>
      <c r="AI136" s="657"/>
      <c r="AJ136" s="657"/>
      <c r="AK136" s="85"/>
      <c r="AL136" s="835"/>
      <c r="AM136" s="836"/>
      <c r="AN136" s="836"/>
      <c r="AO136" s="836"/>
      <c r="AP136" s="836"/>
      <c r="AQ136" s="836"/>
      <c r="AR136" s="836"/>
      <c r="AS136" s="836"/>
      <c r="AT136" s="836"/>
      <c r="AU136" s="836"/>
      <c r="AV136" s="836"/>
    </row>
    <row r="137" spans="2:48" ht="18" customHeight="1">
      <c r="B137" s="146"/>
      <c r="C137" s="141"/>
      <c r="D137" s="656"/>
      <c r="E137" s="656"/>
      <c r="F137" s="656"/>
      <c r="G137" s="656"/>
      <c r="H137" s="657"/>
      <c r="I137" s="657"/>
      <c r="J137" s="657"/>
      <c r="K137" s="657"/>
      <c r="L137" s="657"/>
      <c r="M137" s="657"/>
      <c r="N137" s="657"/>
      <c r="O137" s="657"/>
      <c r="P137" s="657"/>
      <c r="Q137" s="657"/>
      <c r="R137" s="657"/>
      <c r="S137" s="657"/>
      <c r="T137" s="657"/>
      <c r="U137" s="657"/>
      <c r="V137" s="657"/>
      <c r="W137" s="657"/>
      <c r="X137" s="657"/>
      <c r="Y137" s="657"/>
      <c r="Z137" s="657"/>
      <c r="AA137" s="657"/>
      <c r="AB137" s="657"/>
      <c r="AC137" s="657"/>
      <c r="AD137" s="657"/>
      <c r="AE137" s="657"/>
      <c r="AF137" s="657"/>
      <c r="AG137" s="657"/>
      <c r="AH137" s="657"/>
      <c r="AI137" s="657"/>
      <c r="AJ137" s="657"/>
      <c r="AK137" s="85"/>
      <c r="AL137" s="835"/>
      <c r="AM137" s="836"/>
      <c r="AN137" s="836"/>
      <c r="AO137" s="836"/>
      <c r="AP137" s="836"/>
      <c r="AQ137" s="836"/>
      <c r="AR137" s="836"/>
      <c r="AS137" s="836"/>
      <c r="AT137" s="836"/>
      <c r="AU137" s="836"/>
      <c r="AV137" s="836"/>
    </row>
    <row r="138" spans="2:48" ht="18" customHeight="1">
      <c r="B138" s="146"/>
      <c r="C138" s="141"/>
      <c r="D138" s="656"/>
      <c r="E138" s="656"/>
      <c r="F138" s="656"/>
      <c r="G138" s="656"/>
      <c r="H138" s="657"/>
      <c r="I138" s="657"/>
      <c r="J138" s="657"/>
      <c r="K138" s="657"/>
      <c r="L138" s="657"/>
      <c r="M138" s="657"/>
      <c r="N138" s="657"/>
      <c r="O138" s="657"/>
      <c r="P138" s="657"/>
      <c r="Q138" s="657"/>
      <c r="R138" s="657"/>
      <c r="S138" s="657"/>
      <c r="T138" s="657"/>
      <c r="U138" s="657"/>
      <c r="V138" s="657"/>
      <c r="W138" s="657"/>
      <c r="X138" s="657"/>
      <c r="Y138" s="657"/>
      <c r="Z138" s="657"/>
      <c r="AA138" s="657"/>
      <c r="AB138" s="657"/>
      <c r="AC138" s="657"/>
      <c r="AD138" s="657"/>
      <c r="AE138" s="657"/>
      <c r="AF138" s="657"/>
      <c r="AG138" s="657"/>
      <c r="AH138" s="657"/>
      <c r="AI138" s="657"/>
      <c r="AJ138" s="657"/>
      <c r="AK138" s="85"/>
      <c r="AL138" s="835"/>
      <c r="AM138" s="836"/>
      <c r="AN138" s="836"/>
      <c r="AO138" s="836"/>
      <c r="AP138" s="836"/>
      <c r="AQ138" s="836"/>
      <c r="AR138" s="836"/>
      <c r="AS138" s="836"/>
      <c r="AT138" s="836"/>
      <c r="AU138" s="836"/>
      <c r="AV138" s="836"/>
    </row>
    <row r="139" spans="2:48" ht="18" customHeight="1">
      <c r="B139" s="146"/>
      <c r="C139" s="141"/>
      <c r="D139" s="656"/>
      <c r="E139" s="656"/>
      <c r="F139" s="656"/>
      <c r="G139" s="656"/>
      <c r="H139" s="657"/>
      <c r="I139" s="657"/>
      <c r="J139" s="657"/>
      <c r="K139" s="657"/>
      <c r="L139" s="657"/>
      <c r="M139" s="657"/>
      <c r="N139" s="657"/>
      <c r="O139" s="657"/>
      <c r="P139" s="657"/>
      <c r="Q139" s="657"/>
      <c r="R139" s="657"/>
      <c r="S139" s="657"/>
      <c r="T139" s="657"/>
      <c r="U139" s="657"/>
      <c r="V139" s="657"/>
      <c r="W139" s="657"/>
      <c r="X139" s="657"/>
      <c r="Y139" s="657"/>
      <c r="Z139" s="657"/>
      <c r="AA139" s="657"/>
      <c r="AB139" s="657"/>
      <c r="AC139" s="657"/>
      <c r="AD139" s="657"/>
      <c r="AE139" s="657"/>
      <c r="AF139" s="657"/>
      <c r="AG139" s="657"/>
      <c r="AH139" s="657"/>
      <c r="AI139" s="657"/>
      <c r="AJ139" s="657"/>
      <c r="AK139" s="85"/>
      <c r="AL139" s="835"/>
      <c r="AM139" s="836"/>
      <c r="AN139" s="836"/>
      <c r="AO139" s="836"/>
      <c r="AP139" s="836"/>
      <c r="AQ139" s="836"/>
      <c r="AR139" s="836"/>
      <c r="AS139" s="836"/>
      <c r="AT139" s="836"/>
      <c r="AU139" s="836"/>
      <c r="AV139" s="836"/>
    </row>
    <row r="140" spans="2:48" ht="18" customHeight="1">
      <c r="B140" s="146"/>
      <c r="C140" s="141"/>
      <c r="D140" s="656"/>
      <c r="E140" s="656"/>
      <c r="F140" s="656"/>
      <c r="G140" s="656"/>
      <c r="H140" s="657"/>
      <c r="I140" s="657"/>
      <c r="J140" s="657"/>
      <c r="K140" s="657"/>
      <c r="L140" s="657"/>
      <c r="M140" s="657"/>
      <c r="N140" s="657"/>
      <c r="O140" s="657"/>
      <c r="P140" s="657"/>
      <c r="Q140" s="657"/>
      <c r="R140" s="657"/>
      <c r="S140" s="657"/>
      <c r="T140" s="657"/>
      <c r="U140" s="657"/>
      <c r="V140" s="657"/>
      <c r="W140" s="657"/>
      <c r="X140" s="657"/>
      <c r="Y140" s="657"/>
      <c r="Z140" s="657"/>
      <c r="AA140" s="657"/>
      <c r="AB140" s="657"/>
      <c r="AC140" s="657"/>
      <c r="AD140" s="657"/>
      <c r="AE140" s="657"/>
      <c r="AF140" s="657"/>
      <c r="AG140" s="657"/>
      <c r="AH140" s="657"/>
      <c r="AI140" s="657"/>
      <c r="AJ140" s="657"/>
      <c r="AK140" s="85"/>
      <c r="AL140" s="835"/>
      <c r="AM140" s="836"/>
      <c r="AN140" s="836"/>
      <c r="AO140" s="836"/>
      <c r="AP140" s="836"/>
      <c r="AQ140" s="836"/>
      <c r="AR140" s="836"/>
      <c r="AS140" s="836"/>
      <c r="AT140" s="836"/>
      <c r="AU140" s="836"/>
      <c r="AV140" s="836"/>
    </row>
    <row r="141" spans="2:48" ht="18" customHeight="1">
      <c r="B141" s="146"/>
      <c r="C141" s="141"/>
      <c r="D141" s="656"/>
      <c r="E141" s="656"/>
      <c r="F141" s="656"/>
      <c r="G141" s="656"/>
      <c r="H141" s="657"/>
      <c r="I141" s="657"/>
      <c r="J141" s="657"/>
      <c r="K141" s="657"/>
      <c r="L141" s="657"/>
      <c r="M141" s="657"/>
      <c r="N141" s="657"/>
      <c r="O141" s="657"/>
      <c r="P141" s="657"/>
      <c r="Q141" s="657"/>
      <c r="R141" s="657"/>
      <c r="S141" s="657"/>
      <c r="T141" s="657"/>
      <c r="U141" s="657"/>
      <c r="V141" s="657"/>
      <c r="W141" s="657"/>
      <c r="X141" s="657"/>
      <c r="Y141" s="657"/>
      <c r="Z141" s="657"/>
      <c r="AA141" s="657"/>
      <c r="AB141" s="657"/>
      <c r="AC141" s="657"/>
      <c r="AD141" s="657"/>
      <c r="AE141" s="657"/>
      <c r="AF141" s="657"/>
      <c r="AG141" s="657"/>
      <c r="AH141" s="657"/>
      <c r="AI141" s="657"/>
      <c r="AJ141" s="657"/>
      <c r="AK141" s="85"/>
      <c r="AL141" s="835"/>
      <c r="AM141" s="836"/>
      <c r="AN141" s="836"/>
      <c r="AO141" s="836"/>
      <c r="AP141" s="836"/>
      <c r="AQ141" s="836"/>
      <c r="AR141" s="836"/>
      <c r="AS141" s="836"/>
      <c r="AT141" s="836"/>
      <c r="AU141" s="836"/>
      <c r="AV141" s="836"/>
    </row>
    <row r="142" spans="2:48" ht="18" customHeight="1">
      <c r="B142" s="146"/>
      <c r="C142" s="141"/>
      <c r="D142" s="656" t="str">
        <f>Tbl!$Q$6</f>
        <v>令和11年度
(2029年度)</v>
      </c>
      <c r="E142" s="656"/>
      <c r="F142" s="656"/>
      <c r="G142" s="656"/>
      <c r="H142" s="657"/>
      <c r="I142" s="657"/>
      <c r="J142" s="657"/>
      <c r="K142" s="657"/>
      <c r="L142" s="657"/>
      <c r="M142" s="657"/>
      <c r="N142" s="657"/>
      <c r="O142" s="657"/>
      <c r="P142" s="657"/>
      <c r="Q142" s="657"/>
      <c r="R142" s="657"/>
      <c r="S142" s="657"/>
      <c r="T142" s="657"/>
      <c r="U142" s="657"/>
      <c r="V142" s="657"/>
      <c r="W142" s="657"/>
      <c r="X142" s="657"/>
      <c r="Y142" s="657"/>
      <c r="Z142" s="657"/>
      <c r="AA142" s="657"/>
      <c r="AB142" s="657"/>
      <c r="AC142" s="657"/>
      <c r="AD142" s="657"/>
      <c r="AE142" s="657"/>
      <c r="AF142" s="657"/>
      <c r="AG142" s="657"/>
      <c r="AH142" s="657"/>
      <c r="AI142" s="657"/>
      <c r="AJ142" s="657"/>
      <c r="AK142" s="85"/>
      <c r="AL142" s="835" t="str">
        <f>IF(AND($H142="",VALUE(MID($D142,3,2))&lt;様式１号!$D$16),"← ＣＯ2排出量の前年度に対する増減要因を分析
　  して入力してください。 (例)削減対策の実施
　 状況、生産量・営業時間等の増減など","")</f>
        <v/>
      </c>
      <c r="AM142" s="836"/>
      <c r="AN142" s="836"/>
      <c r="AO142" s="836"/>
      <c r="AP142" s="836"/>
      <c r="AQ142" s="836"/>
      <c r="AR142" s="836"/>
      <c r="AS142" s="836"/>
      <c r="AT142" s="836"/>
      <c r="AU142" s="836"/>
      <c r="AV142" s="836"/>
    </row>
    <row r="143" spans="2:48" ht="18" customHeight="1">
      <c r="B143" s="146"/>
      <c r="C143" s="141"/>
      <c r="D143" s="656"/>
      <c r="E143" s="656"/>
      <c r="F143" s="656"/>
      <c r="G143" s="656"/>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c r="AJ143" s="657"/>
      <c r="AK143" s="85"/>
      <c r="AL143" s="835"/>
      <c r="AM143" s="836"/>
      <c r="AN143" s="836"/>
      <c r="AO143" s="836"/>
      <c r="AP143" s="836"/>
      <c r="AQ143" s="836"/>
      <c r="AR143" s="836"/>
      <c r="AS143" s="836"/>
      <c r="AT143" s="836"/>
      <c r="AU143" s="836"/>
      <c r="AV143" s="836"/>
    </row>
    <row r="144" spans="2:48" ht="18" customHeight="1">
      <c r="B144" s="146"/>
      <c r="C144" s="141"/>
      <c r="D144" s="656"/>
      <c r="E144" s="656"/>
      <c r="F144" s="656"/>
      <c r="G144" s="656"/>
      <c r="H144" s="657"/>
      <c r="I144" s="657"/>
      <c r="J144" s="657"/>
      <c r="K144" s="657"/>
      <c r="L144" s="657"/>
      <c r="M144" s="657"/>
      <c r="N144" s="657"/>
      <c r="O144" s="657"/>
      <c r="P144" s="657"/>
      <c r="Q144" s="657"/>
      <c r="R144" s="657"/>
      <c r="S144" s="657"/>
      <c r="T144" s="657"/>
      <c r="U144" s="657"/>
      <c r="V144" s="657"/>
      <c r="W144" s="657"/>
      <c r="X144" s="657"/>
      <c r="Y144" s="657"/>
      <c r="Z144" s="657"/>
      <c r="AA144" s="657"/>
      <c r="AB144" s="657"/>
      <c r="AC144" s="657"/>
      <c r="AD144" s="657"/>
      <c r="AE144" s="657"/>
      <c r="AF144" s="657"/>
      <c r="AG144" s="657"/>
      <c r="AH144" s="657"/>
      <c r="AI144" s="657"/>
      <c r="AJ144" s="657"/>
      <c r="AK144" s="85"/>
      <c r="AL144" s="835"/>
      <c r="AM144" s="836"/>
      <c r="AN144" s="836"/>
      <c r="AO144" s="836"/>
      <c r="AP144" s="836"/>
      <c r="AQ144" s="836"/>
      <c r="AR144" s="836"/>
      <c r="AS144" s="836"/>
      <c r="AT144" s="836"/>
      <c r="AU144" s="836"/>
      <c r="AV144" s="836"/>
    </row>
    <row r="145" spans="2:49" ht="18" customHeight="1">
      <c r="B145" s="146"/>
      <c r="C145" s="141"/>
      <c r="D145" s="656"/>
      <c r="E145" s="656"/>
      <c r="F145" s="656"/>
      <c r="G145" s="656"/>
      <c r="H145" s="657"/>
      <c r="I145" s="657"/>
      <c r="J145" s="657"/>
      <c r="K145" s="657"/>
      <c r="L145" s="657"/>
      <c r="M145" s="657"/>
      <c r="N145" s="657"/>
      <c r="O145" s="657"/>
      <c r="P145" s="657"/>
      <c r="Q145" s="657"/>
      <c r="R145" s="657"/>
      <c r="S145" s="657"/>
      <c r="T145" s="657"/>
      <c r="U145" s="657"/>
      <c r="V145" s="657"/>
      <c r="W145" s="657"/>
      <c r="X145" s="657"/>
      <c r="Y145" s="657"/>
      <c r="Z145" s="657"/>
      <c r="AA145" s="657"/>
      <c r="AB145" s="657"/>
      <c r="AC145" s="657"/>
      <c r="AD145" s="657"/>
      <c r="AE145" s="657"/>
      <c r="AF145" s="657"/>
      <c r="AG145" s="657"/>
      <c r="AH145" s="657"/>
      <c r="AI145" s="657"/>
      <c r="AJ145" s="657"/>
      <c r="AK145" s="85"/>
      <c r="AL145" s="835"/>
      <c r="AM145" s="836"/>
      <c r="AN145" s="836"/>
      <c r="AO145" s="836"/>
      <c r="AP145" s="836"/>
      <c r="AQ145" s="836"/>
      <c r="AR145" s="836"/>
      <c r="AS145" s="836"/>
      <c r="AT145" s="836"/>
      <c r="AU145" s="836"/>
      <c r="AV145" s="836"/>
    </row>
    <row r="146" spans="2:49" ht="18" customHeight="1">
      <c r="B146" s="146"/>
      <c r="C146" s="141"/>
      <c r="D146" s="656"/>
      <c r="E146" s="656"/>
      <c r="F146" s="656"/>
      <c r="G146" s="656"/>
      <c r="H146" s="657"/>
      <c r="I146" s="657"/>
      <c r="J146" s="657"/>
      <c r="K146" s="657"/>
      <c r="L146" s="657"/>
      <c r="M146" s="657"/>
      <c r="N146" s="657"/>
      <c r="O146" s="657"/>
      <c r="P146" s="657"/>
      <c r="Q146" s="657"/>
      <c r="R146" s="657"/>
      <c r="S146" s="657"/>
      <c r="T146" s="657"/>
      <c r="U146" s="657"/>
      <c r="V146" s="657"/>
      <c r="W146" s="657"/>
      <c r="X146" s="657"/>
      <c r="Y146" s="657"/>
      <c r="Z146" s="657"/>
      <c r="AA146" s="657"/>
      <c r="AB146" s="657"/>
      <c r="AC146" s="657"/>
      <c r="AD146" s="657"/>
      <c r="AE146" s="657"/>
      <c r="AF146" s="657"/>
      <c r="AG146" s="657"/>
      <c r="AH146" s="657"/>
      <c r="AI146" s="657"/>
      <c r="AJ146" s="657"/>
      <c r="AK146" s="85"/>
      <c r="AL146" s="835"/>
      <c r="AM146" s="836"/>
      <c r="AN146" s="836"/>
      <c r="AO146" s="836"/>
      <c r="AP146" s="836"/>
      <c r="AQ146" s="836"/>
      <c r="AR146" s="836"/>
      <c r="AS146" s="836"/>
      <c r="AT146" s="836"/>
      <c r="AU146" s="836"/>
      <c r="AV146" s="836"/>
    </row>
    <row r="147" spans="2:49" ht="18" customHeight="1">
      <c r="B147" s="146"/>
      <c r="C147" s="141"/>
      <c r="D147" s="656"/>
      <c r="E147" s="656"/>
      <c r="F147" s="656"/>
      <c r="G147" s="656"/>
      <c r="H147" s="657"/>
      <c r="I147" s="657"/>
      <c r="J147" s="657"/>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c r="AK147" s="85"/>
      <c r="AL147" s="835"/>
      <c r="AM147" s="836"/>
      <c r="AN147" s="836"/>
      <c r="AO147" s="836"/>
      <c r="AP147" s="836"/>
      <c r="AQ147" s="836"/>
      <c r="AR147" s="836"/>
      <c r="AS147" s="836"/>
      <c r="AT147" s="836"/>
      <c r="AU147" s="836"/>
      <c r="AV147" s="836"/>
    </row>
    <row r="148" spans="2:49" ht="18" customHeight="1">
      <c r="B148" s="146"/>
      <c r="C148" s="141"/>
      <c r="D148" s="656"/>
      <c r="E148" s="656"/>
      <c r="F148" s="656"/>
      <c r="G148" s="656"/>
      <c r="H148" s="657"/>
      <c r="I148" s="657"/>
      <c r="J148" s="657"/>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c r="AK148" s="85"/>
      <c r="AL148" s="835"/>
      <c r="AM148" s="836"/>
      <c r="AN148" s="836"/>
      <c r="AO148" s="836"/>
      <c r="AP148" s="836"/>
      <c r="AQ148" s="836"/>
      <c r="AR148" s="836"/>
      <c r="AS148" s="836"/>
      <c r="AT148" s="836"/>
      <c r="AU148" s="836"/>
      <c r="AV148" s="836"/>
    </row>
    <row r="149" spans="2:49" ht="18" customHeight="1">
      <c r="B149" s="146"/>
      <c r="C149" s="141"/>
      <c r="D149" s="656"/>
      <c r="E149" s="656"/>
      <c r="F149" s="656"/>
      <c r="G149" s="656"/>
      <c r="H149" s="657"/>
      <c r="I149" s="657"/>
      <c r="J149" s="657"/>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c r="AK149" s="85"/>
      <c r="AL149" s="835"/>
      <c r="AM149" s="836"/>
      <c r="AN149" s="836"/>
      <c r="AO149" s="836"/>
      <c r="AP149" s="836"/>
      <c r="AQ149" s="836"/>
      <c r="AR149" s="836"/>
      <c r="AS149" s="836"/>
      <c r="AT149" s="836"/>
      <c r="AU149" s="836"/>
      <c r="AV149" s="836"/>
    </row>
    <row r="150" spans="2:49" ht="15" customHeight="1">
      <c r="B150" s="225"/>
      <c r="C150" s="142"/>
      <c r="D150" s="226"/>
      <c r="E150" s="226"/>
      <c r="F150" s="226"/>
      <c r="G150" s="22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36"/>
      <c r="AI150" s="236"/>
      <c r="AJ150" s="236"/>
      <c r="AK150" s="112"/>
    </row>
    <row r="151" spans="2:49" ht="21" customHeight="1">
      <c r="B151" s="141"/>
      <c r="C151" s="141"/>
      <c r="D151" s="174"/>
      <c r="E151" s="174"/>
      <c r="F151" s="174"/>
      <c r="G151" s="174"/>
      <c r="H151" s="177"/>
      <c r="I151" s="178"/>
      <c r="J151" s="179"/>
      <c r="K151" s="179"/>
      <c r="L151" s="179"/>
      <c r="M151" s="179"/>
      <c r="N151" s="179"/>
      <c r="O151" s="180"/>
      <c r="P151" s="181"/>
      <c r="Q151" s="181"/>
      <c r="R151" s="181"/>
      <c r="S151" s="181"/>
      <c r="T151" s="181"/>
      <c r="U151" s="181"/>
      <c r="V151" s="181"/>
      <c r="W151" s="181"/>
      <c r="X151" s="181"/>
      <c r="Y151" s="181"/>
      <c r="Z151" s="181"/>
      <c r="AA151" s="181"/>
      <c r="AB151" s="181"/>
      <c r="AC151" s="181"/>
      <c r="AD151" s="179"/>
      <c r="AE151" s="181"/>
      <c r="AF151" s="181"/>
      <c r="AG151" s="181"/>
      <c r="AH151" s="181"/>
      <c r="AI151" s="181"/>
      <c r="AJ151" s="34"/>
      <c r="AK151" s="58" t="s">
        <v>38</v>
      </c>
      <c r="AM151" s="9"/>
      <c r="AN151" s="9"/>
      <c r="AO151" s="9"/>
      <c r="AP151" s="9"/>
      <c r="AQ151" s="9"/>
      <c r="AR151" s="9"/>
      <c r="AS151" s="9"/>
      <c r="AT151" s="9"/>
      <c r="AU151" s="9"/>
      <c r="AV151" s="9"/>
      <c r="AW151" s="9"/>
    </row>
    <row r="152" spans="2:49" s="9" customFormat="1">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613" t="s">
        <v>78</v>
      </c>
      <c r="Z152" s="613"/>
      <c r="AA152" s="613"/>
      <c r="AB152" s="613"/>
      <c r="AC152" s="614" t="str">
        <f>IF($AC$4="","",$AC$4)</f>
        <v/>
      </c>
      <c r="AD152" s="614"/>
      <c r="AE152" s="614"/>
      <c r="AF152" s="614"/>
      <c r="AG152" s="614"/>
      <c r="AH152" s="614"/>
      <c r="AI152" s="614"/>
      <c r="AJ152" s="614"/>
      <c r="AK152" s="34"/>
      <c r="AL152" s="8"/>
      <c r="AM152" s="8"/>
      <c r="AN152" s="8"/>
      <c r="AO152" s="8"/>
      <c r="AP152" s="8"/>
      <c r="AQ152" s="8"/>
      <c r="AR152" s="8"/>
      <c r="AS152" s="8"/>
      <c r="AT152" s="8"/>
      <c r="AU152" s="8"/>
      <c r="AV152" s="8"/>
      <c r="AW152" s="8"/>
    </row>
    <row r="153" spans="2:49">
      <c r="B153" s="141"/>
      <c r="C153" s="141" t="s">
        <v>472</v>
      </c>
      <c r="D153" s="141"/>
      <c r="E153" s="141"/>
      <c r="F153" s="141"/>
      <c r="G153" s="141"/>
      <c r="H153" s="141"/>
      <c r="I153" s="141"/>
      <c r="J153" s="141"/>
      <c r="K153" s="141"/>
      <c r="L153" s="141"/>
      <c r="M153" s="141"/>
      <c r="N153" s="141"/>
      <c r="O153" s="141"/>
      <c r="P153" s="141"/>
      <c r="Q153" s="141"/>
      <c r="R153" s="141"/>
      <c r="S153" s="141"/>
      <c r="T153" s="141"/>
      <c r="U153" s="141"/>
      <c r="V153" s="34"/>
      <c r="W153" s="34"/>
      <c r="X153" s="34"/>
      <c r="Y153" s="34"/>
      <c r="Z153" s="34"/>
      <c r="AA153" s="34"/>
      <c r="AB153" s="34"/>
      <c r="AC153" s="34"/>
      <c r="AD153" s="34"/>
      <c r="AE153" s="182" t="str">
        <f>IF($E$10="Bテナント等","Bテナント等事業所 （４）",IF($E$10="A","A事業所（４）",""))</f>
        <v/>
      </c>
      <c r="AF153" s="183"/>
      <c r="AG153" s="34"/>
      <c r="AH153" s="34"/>
      <c r="AI153" s="34"/>
      <c r="AJ153" s="34"/>
      <c r="AK153" s="34"/>
    </row>
    <row r="154" spans="2:49" ht="8.25" customHeight="1">
      <c r="B154" s="144"/>
      <c r="C154" s="145"/>
      <c r="D154" s="145"/>
      <c r="E154" s="145"/>
      <c r="F154" s="145"/>
      <c r="G154" s="145"/>
      <c r="H154" s="145"/>
      <c r="I154" s="145"/>
      <c r="J154" s="145"/>
      <c r="K154" s="145"/>
      <c r="L154" s="145"/>
      <c r="M154" s="145"/>
      <c r="N154" s="145"/>
      <c r="O154" s="145"/>
      <c r="P154" s="145"/>
      <c r="Q154" s="145"/>
      <c r="R154" s="145"/>
      <c r="S154" s="145"/>
      <c r="T154" s="145"/>
      <c r="U154" s="145"/>
      <c r="V154" s="97"/>
      <c r="W154" s="97"/>
      <c r="X154" s="97"/>
      <c r="Y154" s="97"/>
      <c r="Z154" s="97"/>
      <c r="AA154" s="97"/>
      <c r="AB154" s="97"/>
      <c r="AC154" s="97"/>
      <c r="AD154" s="97"/>
      <c r="AE154" s="97"/>
      <c r="AF154" s="97"/>
      <c r="AG154" s="97"/>
      <c r="AH154" s="97"/>
      <c r="AI154" s="97"/>
      <c r="AJ154" s="97"/>
      <c r="AK154" s="98"/>
      <c r="AM154" s="9"/>
      <c r="AN154" s="9"/>
      <c r="AO154" s="9"/>
      <c r="AP154" s="9"/>
      <c r="AQ154" s="9"/>
      <c r="AR154" s="9"/>
      <c r="AS154" s="9"/>
      <c r="AT154" s="9"/>
      <c r="AU154" s="9"/>
      <c r="AV154" s="9"/>
      <c r="AW154" s="9"/>
    </row>
    <row r="155" spans="2:49" s="9" customFormat="1" ht="21" customHeight="1">
      <c r="B155" s="109"/>
      <c r="C155" s="34" t="s">
        <v>152</v>
      </c>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85"/>
      <c r="AL155" s="8"/>
    </row>
    <row r="156" spans="2:49" s="9" customFormat="1">
      <c r="B156" s="109"/>
      <c r="C156" s="34"/>
      <c r="D156" s="34"/>
      <c r="E156" s="34"/>
      <c r="F156" s="34"/>
      <c r="G156" s="34"/>
      <c r="H156" s="638">
        <v>0</v>
      </c>
      <c r="I156" s="638"/>
      <c r="J156" s="638"/>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85"/>
      <c r="AL156" s="8"/>
    </row>
    <row r="157" spans="2:49" s="9" customFormat="1" ht="10.5" customHeight="1">
      <c r="B157" s="109"/>
      <c r="C157" s="639" t="s">
        <v>153</v>
      </c>
      <c r="D157" s="640"/>
      <c r="E157" s="645" t="s">
        <v>154</v>
      </c>
      <c r="F157" s="646"/>
      <c r="G157" s="646"/>
      <c r="H157" s="646"/>
      <c r="I157" s="646"/>
      <c r="J157" s="646"/>
      <c r="K157" s="646"/>
      <c r="L157" s="646"/>
      <c r="M157" s="646"/>
      <c r="N157" s="646"/>
      <c r="O157" s="646"/>
      <c r="P157" s="646"/>
      <c r="Q157" s="647"/>
      <c r="R157" s="639" t="s">
        <v>437</v>
      </c>
      <c r="S157" s="654"/>
      <c r="T157" s="654"/>
      <c r="U157" s="654"/>
      <c r="V157" s="654"/>
      <c r="W157" s="654"/>
      <c r="X157" s="654"/>
      <c r="Y157" s="654"/>
      <c r="Z157" s="654"/>
      <c r="AA157" s="654"/>
      <c r="AB157" s="654"/>
      <c r="AC157" s="640"/>
      <c r="AD157" s="627" t="s">
        <v>155</v>
      </c>
      <c r="AE157" s="627"/>
      <c r="AF157" s="627" t="s">
        <v>156</v>
      </c>
      <c r="AG157" s="627"/>
      <c r="AH157" s="628" t="s">
        <v>524</v>
      </c>
      <c r="AI157" s="628"/>
      <c r="AJ157" s="628"/>
      <c r="AK157" s="85"/>
      <c r="AL157" s="8"/>
    </row>
    <row r="158" spans="2:49" s="9" customFormat="1" ht="10.5" customHeight="1">
      <c r="B158" s="109"/>
      <c r="C158" s="641"/>
      <c r="D158" s="642"/>
      <c r="E158" s="648"/>
      <c r="F158" s="649"/>
      <c r="G158" s="649"/>
      <c r="H158" s="649"/>
      <c r="I158" s="649"/>
      <c r="J158" s="649"/>
      <c r="K158" s="649"/>
      <c r="L158" s="649"/>
      <c r="M158" s="649"/>
      <c r="N158" s="649"/>
      <c r="O158" s="649"/>
      <c r="P158" s="649"/>
      <c r="Q158" s="650"/>
      <c r="R158" s="641"/>
      <c r="S158" s="310"/>
      <c r="T158" s="310"/>
      <c r="U158" s="310"/>
      <c r="V158" s="310"/>
      <c r="W158" s="310"/>
      <c r="X158" s="310"/>
      <c r="Y158" s="310"/>
      <c r="Z158" s="310"/>
      <c r="AA158" s="310"/>
      <c r="AB158" s="310"/>
      <c r="AC158" s="642"/>
      <c r="AD158" s="627"/>
      <c r="AE158" s="627"/>
      <c r="AF158" s="627"/>
      <c r="AG158" s="627"/>
      <c r="AH158" s="628"/>
      <c r="AI158" s="628"/>
      <c r="AJ158" s="628"/>
      <c r="AK158" s="85"/>
      <c r="AL158" s="8"/>
    </row>
    <row r="159" spans="2:49" s="9" customFormat="1" ht="10.5" customHeight="1">
      <c r="B159" s="109"/>
      <c r="C159" s="641"/>
      <c r="D159" s="642"/>
      <c r="E159" s="651"/>
      <c r="F159" s="652"/>
      <c r="G159" s="652"/>
      <c r="H159" s="652"/>
      <c r="I159" s="652"/>
      <c r="J159" s="652"/>
      <c r="K159" s="652"/>
      <c r="L159" s="652"/>
      <c r="M159" s="652"/>
      <c r="N159" s="652"/>
      <c r="O159" s="652"/>
      <c r="P159" s="652"/>
      <c r="Q159" s="653"/>
      <c r="R159" s="641"/>
      <c r="S159" s="310"/>
      <c r="T159" s="310"/>
      <c r="U159" s="310"/>
      <c r="V159" s="310"/>
      <c r="W159" s="310"/>
      <c r="X159" s="310"/>
      <c r="Y159" s="310"/>
      <c r="Z159" s="310"/>
      <c r="AA159" s="310"/>
      <c r="AB159" s="310"/>
      <c r="AC159" s="642"/>
      <c r="AD159" s="627"/>
      <c r="AE159" s="627"/>
      <c r="AF159" s="627"/>
      <c r="AG159" s="627"/>
      <c r="AH159" s="628"/>
      <c r="AI159" s="628"/>
      <c r="AJ159" s="628"/>
      <c r="AK159" s="85"/>
      <c r="AL159" s="8"/>
    </row>
    <row r="160" spans="2:49" s="9" customFormat="1" ht="27.75" customHeight="1">
      <c r="B160" s="109"/>
      <c r="C160" s="641"/>
      <c r="D160" s="642"/>
      <c r="E160" s="629" t="s">
        <v>157</v>
      </c>
      <c r="F160" s="630"/>
      <c r="G160" s="631"/>
      <c r="H160" s="635" t="s">
        <v>158</v>
      </c>
      <c r="I160" s="636"/>
      <c r="J160" s="636"/>
      <c r="K160" s="636"/>
      <c r="L160" s="636"/>
      <c r="M160" s="636"/>
      <c r="N160" s="636"/>
      <c r="O160" s="636"/>
      <c r="P160" s="636"/>
      <c r="Q160" s="637"/>
      <c r="R160" s="641"/>
      <c r="S160" s="310"/>
      <c r="T160" s="310"/>
      <c r="U160" s="310"/>
      <c r="V160" s="310"/>
      <c r="W160" s="310"/>
      <c r="X160" s="310"/>
      <c r="Y160" s="310"/>
      <c r="Z160" s="310"/>
      <c r="AA160" s="310"/>
      <c r="AB160" s="310"/>
      <c r="AC160" s="642"/>
      <c r="AD160" s="627"/>
      <c r="AE160" s="627"/>
      <c r="AF160" s="627"/>
      <c r="AG160" s="627"/>
      <c r="AH160" s="628"/>
      <c r="AI160" s="628"/>
      <c r="AJ160" s="628"/>
      <c r="AK160" s="85"/>
      <c r="AL160" s="8"/>
    </row>
    <row r="161" spans="2:49" s="9" customFormat="1" ht="27.75" customHeight="1">
      <c r="B161" s="109"/>
      <c r="C161" s="643"/>
      <c r="D161" s="644"/>
      <c r="E161" s="632"/>
      <c r="F161" s="633"/>
      <c r="G161" s="634"/>
      <c r="H161" s="635" t="s">
        <v>159</v>
      </c>
      <c r="I161" s="636"/>
      <c r="J161" s="636"/>
      <c r="K161" s="637"/>
      <c r="L161" s="635" t="s">
        <v>160</v>
      </c>
      <c r="M161" s="636"/>
      <c r="N161" s="636"/>
      <c r="O161" s="636"/>
      <c r="P161" s="636"/>
      <c r="Q161" s="637"/>
      <c r="R161" s="643"/>
      <c r="S161" s="655"/>
      <c r="T161" s="655"/>
      <c r="U161" s="655"/>
      <c r="V161" s="655"/>
      <c r="W161" s="655"/>
      <c r="X161" s="655"/>
      <c r="Y161" s="655"/>
      <c r="Z161" s="655"/>
      <c r="AA161" s="655"/>
      <c r="AB161" s="655"/>
      <c r="AC161" s="644"/>
      <c r="AD161" s="627"/>
      <c r="AE161" s="627"/>
      <c r="AF161" s="627"/>
      <c r="AG161" s="627"/>
      <c r="AH161" s="628"/>
      <c r="AI161" s="628"/>
      <c r="AJ161" s="628"/>
      <c r="AK161" s="85"/>
      <c r="AL161" s="8"/>
    </row>
    <row r="162" spans="2:49" s="9" customFormat="1" ht="42" customHeight="1">
      <c r="B162" s="109"/>
      <c r="C162" s="615">
        <v>1</v>
      </c>
      <c r="D162" s="616"/>
      <c r="E162" s="496" t="str">
        <f ca="1">IFERROR(INDIRECT("Tbl!"&amp;ADDRESS(MATCH($L162,Tbl!$AC:$AC,0),27)),"")</f>
        <v/>
      </c>
      <c r="F162" s="497"/>
      <c r="G162" s="498"/>
      <c r="H162" s="617" t="str">
        <f ca="1">IFERROR(INDIRECT("Tbl!"&amp;ADDRESS(MATCH($L162,Tbl!$AC:$AC,0),28)),"")</f>
        <v/>
      </c>
      <c r="I162" s="618"/>
      <c r="J162" s="618"/>
      <c r="K162" s="619"/>
      <c r="L162" s="620"/>
      <c r="M162" s="621"/>
      <c r="N162" s="621"/>
      <c r="O162" s="621"/>
      <c r="P162" s="621"/>
      <c r="Q162" s="622"/>
      <c r="R162" s="625"/>
      <c r="S162" s="626"/>
      <c r="T162" s="626"/>
      <c r="U162" s="626"/>
      <c r="V162" s="626"/>
      <c r="W162" s="626"/>
      <c r="X162" s="626"/>
      <c r="Y162" s="626"/>
      <c r="Z162" s="626"/>
      <c r="AA162" s="626"/>
      <c r="AB162" s="626"/>
      <c r="AC162" s="626"/>
      <c r="AD162" s="608"/>
      <c r="AE162" s="608"/>
      <c r="AF162" s="608"/>
      <c r="AG162" s="608"/>
      <c r="AH162" s="609"/>
      <c r="AI162" s="610"/>
      <c r="AJ162" s="611"/>
      <c r="AK162" s="85"/>
      <c r="AL162" s="842" t="s">
        <v>631</v>
      </c>
      <c r="AM162" s="843"/>
      <c r="AN162" s="843"/>
      <c r="AO162" s="843"/>
      <c r="AP162" s="843"/>
      <c r="AQ162" s="843"/>
      <c r="AR162" s="843"/>
      <c r="AS162" s="843"/>
      <c r="AT162" s="843"/>
      <c r="AU162" s="843"/>
      <c r="AV162" s="843"/>
    </row>
    <row r="163" spans="2:49" s="9" customFormat="1" ht="42" customHeight="1">
      <c r="B163" s="109"/>
      <c r="C163" s="615">
        <v>2</v>
      </c>
      <c r="D163" s="616"/>
      <c r="E163" s="496" t="str" cm="1">
        <f t="array" aca="1" ref="E163" ca="1">IFERROR(INDIRECT("Tbl!"&amp;ADDRESS(MATCH($L163,Tbl!$AC:$AC,0),27)),"")</f>
        <v/>
      </c>
      <c r="F163" s="497"/>
      <c r="G163" s="498"/>
      <c r="H163" s="617" t="str" cm="1">
        <f t="array" aca="1" ref="H163" ca="1">IFERROR(INDIRECT("Tbl!"&amp;ADDRESS(MATCH($L163,Tbl!$AC:$AC,0),28)),"")</f>
        <v/>
      </c>
      <c r="I163" s="618"/>
      <c r="J163" s="618"/>
      <c r="K163" s="619"/>
      <c r="L163" s="620"/>
      <c r="M163" s="621"/>
      <c r="N163" s="621"/>
      <c r="O163" s="621"/>
      <c r="P163" s="621"/>
      <c r="Q163" s="622"/>
      <c r="R163" s="623"/>
      <c r="S163" s="624"/>
      <c r="T163" s="624"/>
      <c r="U163" s="624"/>
      <c r="V163" s="624"/>
      <c r="W163" s="624"/>
      <c r="X163" s="624"/>
      <c r="Y163" s="624"/>
      <c r="Z163" s="624"/>
      <c r="AA163" s="624"/>
      <c r="AB163" s="624"/>
      <c r="AC163" s="624"/>
      <c r="AD163" s="608"/>
      <c r="AE163" s="608"/>
      <c r="AF163" s="608"/>
      <c r="AG163" s="608"/>
      <c r="AH163" s="609"/>
      <c r="AI163" s="610"/>
      <c r="AJ163" s="611"/>
      <c r="AK163" s="85"/>
      <c r="AL163" s="8"/>
    </row>
    <row r="164" spans="2:49" s="9" customFormat="1" ht="42" customHeight="1">
      <c r="B164" s="109"/>
      <c r="C164" s="615">
        <v>3</v>
      </c>
      <c r="D164" s="616"/>
      <c r="E164" s="496" t="str" cm="1">
        <f t="array" aca="1" ref="E164" ca="1">IFERROR(INDIRECT("Tbl!"&amp;ADDRESS(MATCH($L164,Tbl!$AC:$AC,0),27)),"")</f>
        <v/>
      </c>
      <c r="F164" s="497"/>
      <c r="G164" s="498"/>
      <c r="H164" s="617" t="str" cm="1">
        <f t="array" aca="1" ref="H164" ca="1">IFERROR(INDIRECT("Tbl!"&amp;ADDRESS(MATCH($L164,Tbl!$AC:$AC,0),28)),"")</f>
        <v/>
      </c>
      <c r="I164" s="618"/>
      <c r="J164" s="618"/>
      <c r="K164" s="619"/>
      <c r="L164" s="620"/>
      <c r="M164" s="621"/>
      <c r="N164" s="621"/>
      <c r="O164" s="621"/>
      <c r="P164" s="621"/>
      <c r="Q164" s="622"/>
      <c r="R164" s="623"/>
      <c r="S164" s="624"/>
      <c r="T164" s="624"/>
      <c r="U164" s="624"/>
      <c r="V164" s="624"/>
      <c r="W164" s="624"/>
      <c r="X164" s="624"/>
      <c r="Y164" s="624"/>
      <c r="Z164" s="624"/>
      <c r="AA164" s="624"/>
      <c r="AB164" s="624"/>
      <c r="AC164" s="624"/>
      <c r="AD164" s="608"/>
      <c r="AE164" s="608"/>
      <c r="AF164" s="608"/>
      <c r="AG164" s="608"/>
      <c r="AH164" s="609"/>
      <c r="AI164" s="610"/>
      <c r="AJ164" s="611"/>
      <c r="AK164" s="85"/>
      <c r="AL164" s="8"/>
    </row>
    <row r="165" spans="2:49" s="9" customFormat="1" ht="42" customHeight="1">
      <c r="B165" s="109"/>
      <c r="C165" s="615">
        <v>4</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620"/>
      <c r="M165" s="621"/>
      <c r="N165" s="621"/>
      <c r="O165" s="621"/>
      <c r="P165" s="621"/>
      <c r="Q165" s="62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8"/>
    </row>
    <row r="166" spans="2:49" s="9" customFormat="1" ht="42" customHeight="1">
      <c r="B166" s="109"/>
      <c r="C166" s="615">
        <v>5</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620"/>
      <c r="M166" s="621"/>
      <c r="N166" s="621"/>
      <c r="O166" s="621"/>
      <c r="P166" s="621"/>
      <c r="Q166" s="62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8"/>
    </row>
    <row r="167" spans="2:49" s="9" customFormat="1" ht="42" customHeight="1">
      <c r="B167" s="109"/>
      <c r="C167" s="615">
        <v>6</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620"/>
      <c r="M167" s="621"/>
      <c r="N167" s="621"/>
      <c r="O167" s="621"/>
      <c r="P167" s="621"/>
      <c r="Q167" s="62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row>
    <row r="168" spans="2:49" s="9" customFormat="1" ht="42" customHeight="1">
      <c r="B168" s="109"/>
      <c r="C168" s="615">
        <v>7</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620"/>
      <c r="M168" s="621"/>
      <c r="N168" s="621"/>
      <c r="O168" s="621"/>
      <c r="P168" s="621"/>
      <c r="Q168" s="62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row>
    <row r="169" spans="2:49" s="9" customFormat="1" ht="42" customHeight="1">
      <c r="B169" s="109"/>
      <c r="C169" s="615">
        <v>8</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620"/>
      <c r="M169" s="621"/>
      <c r="N169" s="621"/>
      <c r="O169" s="621"/>
      <c r="P169" s="621"/>
      <c r="Q169" s="62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row>
    <row r="170" spans="2:49" s="9" customFormat="1" ht="42" customHeight="1">
      <c r="B170" s="109"/>
      <c r="C170" s="615">
        <v>9</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620"/>
      <c r="M170" s="621"/>
      <c r="N170" s="621"/>
      <c r="O170" s="621"/>
      <c r="P170" s="621"/>
      <c r="Q170" s="62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row>
    <row r="171" spans="2:49" s="9" customFormat="1" ht="42" customHeight="1">
      <c r="B171" s="109"/>
      <c r="C171" s="615">
        <v>10</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620"/>
      <c r="M171" s="621"/>
      <c r="N171" s="621"/>
      <c r="O171" s="621"/>
      <c r="P171" s="621"/>
      <c r="Q171" s="62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row>
    <row r="172" spans="2:49" s="9" customFormat="1" ht="42" customHeight="1">
      <c r="B172" s="109"/>
      <c r="C172" s="615">
        <v>11</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620"/>
      <c r="M172" s="621"/>
      <c r="N172" s="621"/>
      <c r="O172" s="621"/>
      <c r="P172" s="621"/>
      <c r="Q172" s="62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row>
    <row r="173" spans="2:49" s="9" customFormat="1" ht="42" customHeight="1">
      <c r="B173" s="109"/>
      <c r="C173" s="615">
        <v>12</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620"/>
      <c r="M173" s="621"/>
      <c r="N173" s="621"/>
      <c r="O173" s="621"/>
      <c r="P173" s="621"/>
      <c r="Q173" s="62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row>
    <row r="174" spans="2:49" s="9" customFormat="1" ht="42" customHeight="1">
      <c r="B174" s="109"/>
      <c r="C174" s="615">
        <v>13</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620"/>
      <c r="M174" s="621"/>
      <c r="N174" s="621"/>
      <c r="O174" s="621"/>
      <c r="P174" s="621"/>
      <c r="Q174" s="62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row>
    <row r="175" spans="2:49" s="9" customFormat="1" ht="42" customHeight="1">
      <c r="B175" s="109"/>
      <c r="C175" s="615">
        <v>14</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620"/>
      <c r="M175" s="621"/>
      <c r="N175" s="621"/>
      <c r="O175" s="621"/>
      <c r="P175" s="621"/>
      <c r="Q175" s="62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row>
    <row r="176" spans="2:49" s="9" customFormat="1" ht="42" customHeight="1">
      <c r="B176" s="109"/>
      <c r="C176" s="615">
        <v>15</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620"/>
      <c r="M176" s="621"/>
      <c r="N176" s="621"/>
      <c r="O176" s="621"/>
      <c r="P176" s="621"/>
      <c r="Q176" s="62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8"/>
      <c r="AN176" s="8"/>
      <c r="AO176" s="8"/>
      <c r="AP176" s="8"/>
      <c r="AQ176" s="8"/>
      <c r="AR176" s="8"/>
      <c r="AS176" s="8"/>
      <c r="AT176" s="8"/>
      <c r="AU176" s="8"/>
      <c r="AV176" s="8"/>
      <c r="AW176" s="8"/>
    </row>
    <row r="177" spans="2:49" s="9" customFormat="1" ht="13.5" customHeight="1">
      <c r="B177" s="110"/>
      <c r="C177" s="597" t="s">
        <v>662</v>
      </c>
      <c r="D177" s="597"/>
      <c r="E177" s="597"/>
      <c r="F177" s="597"/>
      <c r="G177" s="597"/>
      <c r="H177" s="597"/>
      <c r="I177" s="597"/>
      <c r="J177" s="597"/>
      <c r="K177" s="597"/>
      <c r="L177" s="597"/>
      <c r="M177" s="597"/>
      <c r="N177" s="597"/>
      <c r="O177" s="597"/>
      <c r="P177" s="597"/>
      <c r="Q177" s="597"/>
      <c r="R177" s="597"/>
      <c r="S177" s="597"/>
      <c r="T177" s="597"/>
      <c r="U177" s="597"/>
      <c r="V177" s="597"/>
      <c r="W177" s="597"/>
      <c r="X177" s="597"/>
      <c r="Y177" s="597"/>
      <c r="Z177" s="597"/>
      <c r="AA177" s="597"/>
      <c r="AB177" s="597"/>
      <c r="AC177" s="597"/>
      <c r="AD177" s="597"/>
      <c r="AE177" s="597"/>
      <c r="AF177" s="597"/>
      <c r="AG177" s="597"/>
      <c r="AH177" s="597"/>
      <c r="AI177" s="597"/>
      <c r="AJ177" s="597"/>
      <c r="AK177" s="112"/>
      <c r="AL177" s="8"/>
      <c r="AM177" s="8"/>
      <c r="AN177" s="8"/>
      <c r="AO177" s="8"/>
      <c r="AP177" s="8"/>
      <c r="AQ177" s="8"/>
      <c r="AR177" s="8"/>
      <c r="AS177" s="8"/>
      <c r="AT177" s="8"/>
      <c r="AU177" s="8"/>
      <c r="AV177" s="8"/>
      <c r="AW177" s="8"/>
    </row>
    <row r="178" spans="2:49">
      <c r="B178" s="34"/>
      <c r="C178" s="612"/>
      <c r="D178" s="612"/>
      <c r="E178" s="612"/>
      <c r="F178" s="612"/>
      <c r="G178" s="612"/>
      <c r="H178" s="612"/>
      <c r="I178" s="612"/>
      <c r="J178" s="612"/>
      <c r="K178" s="612"/>
      <c r="L178" s="612"/>
      <c r="M178" s="612"/>
      <c r="N178" s="612"/>
      <c r="O178" s="612"/>
      <c r="P178" s="612"/>
      <c r="Q178" s="612"/>
      <c r="R178" s="612"/>
      <c r="S178" s="612"/>
      <c r="T178" s="612"/>
      <c r="U178" s="612"/>
      <c r="V178" s="612"/>
      <c r="W178" s="612"/>
      <c r="X178" s="612"/>
      <c r="Y178" s="612"/>
      <c r="Z178" s="612"/>
      <c r="AA178" s="612"/>
      <c r="AB178" s="34"/>
      <c r="AC178" s="34"/>
      <c r="AD178" s="184"/>
      <c r="AE178" s="34"/>
      <c r="AF178" s="34"/>
      <c r="AG178" s="34"/>
      <c r="AH178" s="34"/>
      <c r="AI178" s="34"/>
      <c r="AJ178" s="34"/>
      <c r="AK178" s="58" t="s">
        <v>38</v>
      </c>
      <c r="AM178" s="9"/>
      <c r="AN178" s="9"/>
      <c r="AO178" s="9"/>
      <c r="AP178" s="9"/>
      <c r="AQ178" s="9"/>
      <c r="AR178" s="9"/>
      <c r="AS178" s="9"/>
      <c r="AT178" s="9"/>
      <c r="AU178" s="9"/>
      <c r="AV178" s="9"/>
      <c r="AW178" s="9"/>
    </row>
    <row r="179" spans="2:49" s="9" customFormat="1">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613" t="s">
        <v>78</v>
      </c>
      <c r="Z179" s="613"/>
      <c r="AA179" s="613"/>
      <c r="AB179" s="613"/>
      <c r="AC179" s="614" t="str">
        <f>IF($AC$4="","",$AC$4)</f>
        <v/>
      </c>
      <c r="AD179" s="614"/>
      <c r="AE179" s="614"/>
      <c r="AF179" s="614"/>
      <c r="AG179" s="614"/>
      <c r="AH179" s="614"/>
      <c r="AI179" s="614"/>
      <c r="AJ179" s="614"/>
      <c r="AK179" s="34"/>
      <c r="AL179" s="8"/>
      <c r="AM179" s="8"/>
      <c r="AN179" s="8"/>
      <c r="AO179" s="8"/>
      <c r="AP179" s="8"/>
      <c r="AQ179" s="8"/>
      <c r="AR179" s="8"/>
      <c r="AS179" s="8"/>
      <c r="AT179" s="8"/>
      <c r="AU179" s="8"/>
      <c r="AV179" s="8"/>
      <c r="AW179" s="8"/>
    </row>
    <row r="180" spans="2:49">
      <c r="B180" s="141"/>
      <c r="C180" s="141" t="s">
        <v>121</v>
      </c>
      <c r="D180" s="141"/>
      <c r="E180" s="141"/>
      <c r="F180" s="141"/>
      <c r="G180" s="141"/>
      <c r="H180" s="141"/>
      <c r="I180" s="141"/>
      <c r="J180" s="141"/>
      <c r="K180" s="141"/>
      <c r="L180" s="141"/>
      <c r="M180" s="141"/>
      <c r="N180" s="141"/>
      <c r="O180" s="141"/>
      <c r="P180" s="141"/>
      <c r="Q180" s="141"/>
      <c r="R180" s="141"/>
      <c r="S180" s="141"/>
      <c r="T180" s="141"/>
      <c r="U180" s="141"/>
      <c r="V180" s="34"/>
      <c r="W180" s="34"/>
      <c r="X180" s="34"/>
      <c r="Y180" s="34"/>
      <c r="Z180" s="34"/>
      <c r="AA180" s="34"/>
      <c r="AB180" s="34"/>
      <c r="AC180" s="34"/>
      <c r="AD180" s="34"/>
      <c r="AE180" s="184" t="str">
        <f>IF($E$10="Bテナント等","Bテナント等事業所 （５）",IF($E$10="A","A事業所（５）",""))</f>
        <v/>
      </c>
      <c r="AF180" s="34"/>
      <c r="AG180" s="34"/>
      <c r="AH180" s="34"/>
      <c r="AI180" s="34"/>
      <c r="AJ180" s="34"/>
      <c r="AK180" s="34"/>
    </row>
    <row r="181" spans="2:49" ht="8.25" customHeight="1">
      <c r="B181" s="144"/>
      <c r="C181" s="145"/>
      <c r="D181" s="145"/>
      <c r="E181" s="145"/>
      <c r="F181" s="145"/>
      <c r="G181" s="145"/>
      <c r="H181" s="145"/>
      <c r="I181" s="145"/>
      <c r="J181" s="145"/>
      <c r="K181" s="145"/>
      <c r="L181" s="145"/>
      <c r="M181" s="145"/>
      <c r="N181" s="145"/>
      <c r="O181" s="145"/>
      <c r="P181" s="145"/>
      <c r="Q181" s="145"/>
      <c r="R181" s="145"/>
      <c r="S181" s="145"/>
      <c r="T181" s="145"/>
      <c r="U181" s="145"/>
      <c r="V181" s="97"/>
      <c r="W181" s="97"/>
      <c r="X181" s="97"/>
      <c r="Y181" s="97"/>
      <c r="Z181" s="97"/>
      <c r="AA181" s="97"/>
      <c r="AB181" s="97"/>
      <c r="AC181" s="97"/>
      <c r="AD181" s="97"/>
      <c r="AE181" s="97"/>
      <c r="AF181" s="97"/>
      <c r="AG181" s="97"/>
      <c r="AH181" s="97"/>
      <c r="AI181" s="97"/>
      <c r="AJ181" s="97"/>
      <c r="AK181" s="98"/>
      <c r="AM181" s="9"/>
      <c r="AN181" s="9"/>
      <c r="AO181" s="9"/>
      <c r="AP181" s="9"/>
      <c r="AQ181" s="9"/>
      <c r="AR181" s="9"/>
      <c r="AS181" s="9"/>
      <c r="AT181" s="9"/>
      <c r="AU181" s="9"/>
      <c r="AV181" s="9"/>
      <c r="AW181" s="9"/>
    </row>
    <row r="182" spans="2:49" s="9" customFormat="1">
      <c r="B182" s="140"/>
      <c r="C182" s="34" t="s">
        <v>161</v>
      </c>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85"/>
      <c r="AL182" s="8"/>
    </row>
    <row r="183" spans="2:49" s="9" customFormat="1">
      <c r="B183" s="140"/>
      <c r="C183" s="284" t="s">
        <v>162</v>
      </c>
      <c r="D183" s="284"/>
      <c r="E183" s="284"/>
      <c r="F183" s="284"/>
      <c r="G183" s="284"/>
      <c r="H183" s="284"/>
      <c r="I183" s="284"/>
      <c r="J183" s="284"/>
      <c r="K183" s="284"/>
      <c r="L183" s="284"/>
      <c r="M183" s="28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85"/>
      <c r="AL183" s="8"/>
    </row>
    <row r="184" spans="2:49" s="9" customFormat="1">
      <c r="B184" s="109"/>
      <c r="C184" s="246"/>
      <c r="D184" s="246"/>
      <c r="E184" s="246"/>
      <c r="F184" s="246"/>
      <c r="G184" s="246"/>
      <c r="H184" s="246"/>
      <c r="I184" s="246"/>
      <c r="J184" s="246"/>
      <c r="K184" s="246"/>
      <c r="L184" s="246"/>
      <c r="M184" s="246"/>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85"/>
      <c r="AL184" s="8"/>
    </row>
    <row r="185" spans="2:49" s="9" customFormat="1" ht="18">
      <c r="B185" s="140"/>
      <c r="C185" s="34" t="s">
        <v>163</v>
      </c>
      <c r="D185" s="34"/>
      <c r="E185" s="34"/>
      <c r="F185" s="34"/>
      <c r="G185" s="34"/>
      <c r="H185" s="185"/>
      <c r="I185" s="34"/>
      <c r="J185" s="186"/>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11" t="s">
        <v>632</v>
      </c>
    </row>
    <row r="186" spans="2:49" s="9" customFormat="1" ht="13.5" customHeight="1">
      <c r="B186" s="140"/>
      <c r="C186" s="599"/>
      <c r="D186" s="600"/>
      <c r="E186" s="600"/>
      <c r="F186" s="600"/>
      <c r="G186" s="600"/>
      <c r="H186" s="600"/>
      <c r="I186" s="600"/>
      <c r="J186" s="600"/>
      <c r="K186" s="600"/>
      <c r="L186" s="600"/>
      <c r="M186" s="600"/>
      <c r="N186" s="600"/>
      <c r="O186" s="600"/>
      <c r="P186" s="600"/>
      <c r="Q186" s="600"/>
      <c r="R186" s="600"/>
      <c r="S186" s="600"/>
      <c r="T186" s="600"/>
      <c r="U186" s="600"/>
      <c r="V186" s="600"/>
      <c r="W186" s="600"/>
      <c r="X186" s="600"/>
      <c r="Y186" s="600"/>
      <c r="Z186" s="600"/>
      <c r="AA186" s="600"/>
      <c r="AB186" s="600"/>
      <c r="AC186" s="600"/>
      <c r="AD186" s="600"/>
      <c r="AE186" s="600"/>
      <c r="AF186" s="600"/>
      <c r="AG186" s="600"/>
      <c r="AH186" s="600"/>
      <c r="AI186" s="600"/>
      <c r="AJ186" s="601"/>
      <c r="AK186" s="85"/>
      <c r="AL186" s="8"/>
    </row>
    <row r="187" spans="2:49" s="9" customFormat="1" ht="13.5" customHeight="1">
      <c r="B187" s="140"/>
      <c r="C187" s="602"/>
      <c r="D187" s="603"/>
      <c r="E187" s="603"/>
      <c r="F187" s="603"/>
      <c r="G187" s="603"/>
      <c r="H187" s="603"/>
      <c r="I187" s="603"/>
      <c r="J187" s="603"/>
      <c r="K187" s="603"/>
      <c r="L187" s="603"/>
      <c r="M187" s="603"/>
      <c r="N187" s="603"/>
      <c r="O187" s="603"/>
      <c r="P187" s="603"/>
      <c r="Q187" s="603"/>
      <c r="R187" s="603"/>
      <c r="S187" s="603"/>
      <c r="T187" s="603"/>
      <c r="U187" s="603"/>
      <c r="V187" s="603"/>
      <c r="W187" s="603"/>
      <c r="X187" s="603"/>
      <c r="Y187" s="603"/>
      <c r="Z187" s="603"/>
      <c r="AA187" s="603"/>
      <c r="AB187" s="603"/>
      <c r="AC187" s="603"/>
      <c r="AD187" s="603"/>
      <c r="AE187" s="603"/>
      <c r="AF187" s="603"/>
      <c r="AG187" s="603"/>
      <c r="AH187" s="603"/>
      <c r="AI187" s="603"/>
      <c r="AJ187" s="604"/>
      <c r="AK187" s="85"/>
      <c r="AL187" s="8"/>
    </row>
    <row r="188" spans="2:49" s="9" customFormat="1" ht="13.5" customHeight="1">
      <c r="B188" s="140"/>
      <c r="C188" s="602"/>
      <c r="D188" s="603"/>
      <c r="E188" s="603"/>
      <c r="F188" s="603"/>
      <c r="G188" s="603"/>
      <c r="H188" s="603"/>
      <c r="I188" s="603"/>
      <c r="J188" s="603"/>
      <c r="K188" s="603"/>
      <c r="L188" s="603"/>
      <c r="M188" s="603"/>
      <c r="N188" s="603"/>
      <c r="O188" s="603"/>
      <c r="P188" s="603"/>
      <c r="Q188" s="603"/>
      <c r="R188" s="603"/>
      <c r="S188" s="603"/>
      <c r="T188" s="603"/>
      <c r="U188" s="603"/>
      <c r="V188" s="603"/>
      <c r="W188" s="603"/>
      <c r="X188" s="603"/>
      <c r="Y188" s="603"/>
      <c r="Z188" s="603"/>
      <c r="AA188" s="603"/>
      <c r="AB188" s="603"/>
      <c r="AC188" s="603"/>
      <c r="AD188" s="603"/>
      <c r="AE188" s="603"/>
      <c r="AF188" s="603"/>
      <c r="AG188" s="603"/>
      <c r="AH188" s="603"/>
      <c r="AI188" s="603"/>
      <c r="AJ188" s="604"/>
      <c r="AK188" s="85"/>
      <c r="AL188" s="8"/>
    </row>
    <row r="189" spans="2:49" s="9" customFormat="1" ht="13.5" customHeight="1">
      <c r="B189" s="140"/>
      <c r="C189" s="602"/>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603"/>
      <c r="AF189" s="603"/>
      <c r="AG189" s="603"/>
      <c r="AH189" s="603"/>
      <c r="AI189" s="603"/>
      <c r="AJ189" s="604"/>
      <c r="AK189" s="85"/>
      <c r="AL189" s="8"/>
    </row>
    <row r="190" spans="2:49" s="9" customFormat="1" ht="13.5" customHeight="1">
      <c r="B190" s="140"/>
      <c r="C190" s="602"/>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row>
    <row r="191" spans="2:49" s="9" customFormat="1" ht="13.5" customHeight="1">
      <c r="B191" s="140"/>
      <c r="C191" s="602"/>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row>
    <row r="192" spans="2:49" s="9" customFormat="1" ht="13.5" customHeight="1">
      <c r="B192" s="140"/>
      <c r="C192" s="602"/>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row>
    <row r="193" spans="2:38" s="9" customFormat="1" ht="13.5" customHeight="1">
      <c r="B193" s="140"/>
      <c r="C193" s="602"/>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row>
    <row r="194" spans="2:38" s="9" customFormat="1" ht="13.5" customHeight="1">
      <c r="B194" s="140"/>
      <c r="C194" s="602"/>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row>
    <row r="195" spans="2:38" s="9" customFormat="1" ht="13.5" customHeight="1">
      <c r="B195" s="140"/>
      <c r="C195" s="602"/>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row>
    <row r="196" spans="2:38" s="9" customFormat="1" ht="13.5" customHeight="1">
      <c r="B196" s="140"/>
      <c r="C196" s="602"/>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row>
    <row r="197" spans="2:38" s="9" customFormat="1" ht="13.5" customHeight="1">
      <c r="B197" s="140"/>
      <c r="C197" s="602"/>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row>
    <row r="198" spans="2:38" s="9" customFormat="1" ht="13.5" customHeight="1">
      <c r="B198" s="140"/>
      <c r="C198" s="602"/>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row>
    <row r="199" spans="2:38" s="9" customFormat="1" ht="13.5" customHeight="1">
      <c r="B199" s="140"/>
      <c r="C199" s="602"/>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row>
    <row r="200" spans="2:38" s="9" customFormat="1" ht="13.5" customHeight="1">
      <c r="B200" s="140"/>
      <c r="C200" s="602"/>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row>
    <row r="201" spans="2:38" s="9" customFormat="1" ht="13.5" customHeight="1">
      <c r="B201" s="140"/>
      <c r="C201" s="602"/>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row>
    <row r="202" spans="2:38" s="9" customFormat="1" ht="13.5" customHeight="1">
      <c r="B202" s="140"/>
      <c r="C202" s="602"/>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row>
    <row r="203" spans="2:38" s="9" customFormat="1" ht="13.5" customHeight="1">
      <c r="B203" s="140"/>
      <c r="C203" s="602"/>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row>
    <row r="204" spans="2:38" s="9" customFormat="1" ht="13.5" customHeight="1">
      <c r="B204" s="140"/>
      <c r="C204" s="602"/>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row>
    <row r="205" spans="2:38" s="9" customFormat="1" ht="13.5" customHeight="1">
      <c r="B205" s="140"/>
      <c r="C205" s="602"/>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row>
    <row r="206" spans="2:38" s="9" customFormat="1" ht="13.5" customHeight="1">
      <c r="B206" s="140"/>
      <c r="C206" s="602"/>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row>
    <row r="207" spans="2:38" s="9" customFormat="1" ht="13.5" customHeight="1">
      <c r="B207" s="140"/>
      <c r="C207" s="602"/>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row>
    <row r="208" spans="2:38" s="9" customFormat="1" ht="13.5" customHeight="1">
      <c r="B208" s="140"/>
      <c r="C208" s="602"/>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row>
    <row r="209" spans="2:38" s="9" customFormat="1" ht="13.5" customHeight="1">
      <c r="B209" s="140"/>
      <c r="C209" s="602"/>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row>
    <row r="210" spans="2:38" s="9" customFormat="1" ht="13.5" customHeight="1">
      <c r="B210" s="140"/>
      <c r="C210" s="602"/>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row>
    <row r="211" spans="2:38" s="9" customFormat="1" ht="13.5" customHeight="1">
      <c r="B211" s="140"/>
      <c r="C211" s="602"/>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row>
    <row r="212" spans="2:38" s="9" customFormat="1" ht="13.5" customHeight="1">
      <c r="B212" s="140"/>
      <c r="C212" s="602"/>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row>
    <row r="213" spans="2:38" s="9" customFormat="1" ht="13.5" customHeight="1">
      <c r="B213" s="140"/>
      <c r="C213" s="602"/>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row>
    <row r="214" spans="2:38" s="9" customFormat="1" ht="13.5" customHeight="1">
      <c r="B214" s="140"/>
      <c r="C214" s="602"/>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row>
    <row r="215" spans="2:38" s="9" customFormat="1" ht="13.5" customHeight="1">
      <c r="B215" s="140"/>
      <c r="C215" s="602"/>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row>
    <row r="216" spans="2:38" s="9" customFormat="1" ht="13.5" customHeight="1">
      <c r="B216" s="140"/>
      <c r="C216" s="602"/>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row>
    <row r="217" spans="2:38" s="9" customFormat="1" ht="13.5" customHeight="1">
      <c r="B217" s="140"/>
      <c r="C217" s="602"/>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row>
    <row r="218" spans="2:38" s="9" customFormat="1" ht="13.5" customHeight="1">
      <c r="B218" s="140"/>
      <c r="C218" s="602"/>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row>
    <row r="219" spans="2:38" s="9" customFormat="1" ht="13.5" customHeight="1">
      <c r="B219" s="140"/>
      <c r="C219" s="602"/>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row>
    <row r="220" spans="2:38" s="9" customFormat="1" ht="13.5" customHeight="1">
      <c r="B220" s="140"/>
      <c r="C220" s="602"/>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row>
    <row r="221" spans="2:38" s="9" customFormat="1" ht="13.5" customHeight="1">
      <c r="B221" s="140"/>
      <c r="C221" s="602"/>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row>
    <row r="222" spans="2:38" s="9" customFormat="1" ht="13.5" customHeight="1">
      <c r="B222" s="140"/>
      <c r="C222" s="602"/>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row>
    <row r="223" spans="2:38" s="9" customFormat="1" ht="13.5" customHeight="1">
      <c r="B223" s="140"/>
      <c r="C223" s="602"/>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row>
    <row r="224" spans="2:38" s="9" customFormat="1" ht="13.5" customHeight="1">
      <c r="B224" s="140"/>
      <c r="C224" s="602"/>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row>
    <row r="225" spans="2:49" s="9" customFormat="1" ht="13.5" customHeight="1">
      <c r="B225" s="140"/>
      <c r="C225" s="602"/>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row>
    <row r="226" spans="2:49" s="9" customFormat="1" ht="13.5" customHeight="1">
      <c r="B226" s="140"/>
      <c r="C226" s="602"/>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row>
    <row r="227" spans="2:49" s="9" customFormat="1" ht="13.5" customHeight="1">
      <c r="B227" s="140"/>
      <c r="C227" s="602"/>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row>
    <row r="228" spans="2:49" s="9" customFormat="1" ht="13.5" customHeight="1">
      <c r="B228" s="140"/>
      <c r="C228" s="602"/>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row>
    <row r="229" spans="2:49" s="9" customFormat="1" ht="13.5" customHeight="1">
      <c r="B229" s="140"/>
      <c r="C229" s="602"/>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row>
    <row r="230" spans="2:49" s="9" customFormat="1" ht="13.5" customHeight="1">
      <c r="B230" s="140"/>
      <c r="C230" s="602"/>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row>
    <row r="231" spans="2:49" s="9" customFormat="1" ht="13.5" customHeight="1">
      <c r="B231" s="140"/>
      <c r="C231" s="602"/>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row>
    <row r="232" spans="2:49" s="9" customFormat="1" ht="13.5" customHeight="1">
      <c r="B232" s="140"/>
      <c r="C232" s="602"/>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row>
    <row r="233" spans="2:49" s="9" customFormat="1" ht="13.5" customHeight="1">
      <c r="B233" s="140"/>
      <c r="C233" s="602"/>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row>
    <row r="234" spans="2:49" s="9" customFormat="1" ht="13.5" customHeight="1">
      <c r="B234" s="140"/>
      <c r="C234" s="602"/>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row>
    <row r="235" spans="2:49" s="9" customFormat="1" ht="13.5" customHeight="1">
      <c r="B235" s="140"/>
      <c r="C235" s="605"/>
      <c r="D235" s="606"/>
      <c r="E235" s="606"/>
      <c r="F235" s="606"/>
      <c r="G235" s="606"/>
      <c r="H235" s="606"/>
      <c r="I235" s="606"/>
      <c r="J235" s="606"/>
      <c r="K235" s="606"/>
      <c r="L235" s="606"/>
      <c r="M235" s="606"/>
      <c r="N235" s="606"/>
      <c r="O235" s="606"/>
      <c r="P235" s="606"/>
      <c r="Q235" s="606"/>
      <c r="R235" s="606"/>
      <c r="S235" s="606"/>
      <c r="T235" s="606"/>
      <c r="U235" s="606"/>
      <c r="V235" s="606"/>
      <c r="W235" s="606"/>
      <c r="X235" s="606"/>
      <c r="Y235" s="606"/>
      <c r="Z235" s="606"/>
      <c r="AA235" s="606"/>
      <c r="AB235" s="606"/>
      <c r="AC235" s="606"/>
      <c r="AD235" s="606"/>
      <c r="AE235" s="606"/>
      <c r="AF235" s="606"/>
      <c r="AG235" s="606"/>
      <c r="AH235" s="606"/>
      <c r="AI235" s="606"/>
      <c r="AJ235" s="607"/>
      <c r="AK235" s="85"/>
      <c r="AL235" s="8"/>
    </row>
    <row r="236" spans="2:49" s="9" customFormat="1" ht="6" customHeight="1">
      <c r="B236" s="110"/>
      <c r="C236" s="187"/>
      <c r="D236" s="187"/>
      <c r="E236" s="187"/>
      <c r="F236" s="187"/>
      <c r="G236" s="187"/>
      <c r="H236" s="187"/>
      <c r="I236" s="187"/>
      <c r="J236" s="187"/>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2"/>
      <c r="AL236" s="8"/>
    </row>
    <row r="237" spans="2:49" s="9" customFormat="1">
      <c r="B237" s="34"/>
      <c r="C237" s="34"/>
      <c r="D237" s="34"/>
      <c r="E237" s="34"/>
      <c r="F237" s="34"/>
      <c r="G237" s="34"/>
      <c r="H237" s="34"/>
      <c r="I237" s="182"/>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101"/>
      <c r="AI237" s="34"/>
      <c r="AJ237" s="34"/>
      <c r="AK237" s="58" t="s">
        <v>38</v>
      </c>
      <c r="AL237" s="8"/>
      <c r="AM237" s="8"/>
      <c r="AN237" s="8"/>
      <c r="AO237" s="8"/>
      <c r="AP237" s="8"/>
      <c r="AQ237" s="8"/>
      <c r="AR237" s="8"/>
      <c r="AS237" s="8"/>
      <c r="AT237" s="8"/>
      <c r="AU237" s="8"/>
      <c r="AV237" s="8"/>
      <c r="AW237" s="8"/>
    </row>
    <row r="239" spans="2:49" ht="17.25" customHeight="1"/>
  </sheetData>
  <sheetProtection algorithmName="SHA-512" hashValue="fdkMMxhPkmwoqSOeI/bOj8IAAuqp5afNxcO+ZvJjmqEs7eAwVPq9JJKC0Gm1GLW8qfsvMQC7G9jDiUs0sy5Pzw==" saltValue="yO75XBv3WUuPqdth1LEIqA==" spinCount="100000" sheet="1" objects="1" scenarios="1"/>
  <mergeCells count="434">
    <mergeCell ref="C183:M183"/>
    <mergeCell ref="C186:AJ235"/>
    <mergeCell ref="AF176:AG176"/>
    <mergeCell ref="AH176:AJ176"/>
    <mergeCell ref="C177:AJ177"/>
    <mergeCell ref="C178:AA178"/>
    <mergeCell ref="Y179:AB179"/>
    <mergeCell ref="AC179:AJ179"/>
    <mergeCell ref="C176:D176"/>
    <mergeCell ref="E176:G176"/>
    <mergeCell ref="H176:K176"/>
    <mergeCell ref="L176:Q176"/>
    <mergeCell ref="R176:AC176"/>
    <mergeCell ref="AD176:AE176"/>
    <mergeCell ref="AF174:AG174"/>
    <mergeCell ref="AH174:AJ174"/>
    <mergeCell ref="C175:D175"/>
    <mergeCell ref="E175:G175"/>
    <mergeCell ref="H175:K175"/>
    <mergeCell ref="L175:Q175"/>
    <mergeCell ref="R175:AC175"/>
    <mergeCell ref="AD175:AE175"/>
    <mergeCell ref="AF175:AG175"/>
    <mergeCell ref="AH175:AJ175"/>
    <mergeCell ref="C174:D174"/>
    <mergeCell ref="E174:G174"/>
    <mergeCell ref="H174:K174"/>
    <mergeCell ref="L174:Q174"/>
    <mergeCell ref="R174:AC174"/>
    <mergeCell ref="AD174:AE174"/>
    <mergeCell ref="AF172:AG172"/>
    <mergeCell ref="AH172:AJ172"/>
    <mergeCell ref="C173:D173"/>
    <mergeCell ref="E173:G173"/>
    <mergeCell ref="H173:K173"/>
    <mergeCell ref="L173:Q173"/>
    <mergeCell ref="R173:AC173"/>
    <mergeCell ref="AD173:AE173"/>
    <mergeCell ref="AF173:AG173"/>
    <mergeCell ref="AH173:AJ173"/>
    <mergeCell ref="C172:D172"/>
    <mergeCell ref="E172:G172"/>
    <mergeCell ref="H172:K172"/>
    <mergeCell ref="L172:Q172"/>
    <mergeCell ref="R172:AC172"/>
    <mergeCell ref="AD172:AE172"/>
    <mergeCell ref="AF170:AG170"/>
    <mergeCell ref="AH170:AJ170"/>
    <mergeCell ref="C171:D171"/>
    <mergeCell ref="E171:G171"/>
    <mergeCell ref="H171:K171"/>
    <mergeCell ref="L171:Q171"/>
    <mergeCell ref="R171:AC171"/>
    <mergeCell ref="AD171:AE171"/>
    <mergeCell ref="AF171:AG171"/>
    <mergeCell ref="AH171:AJ171"/>
    <mergeCell ref="C170:D170"/>
    <mergeCell ref="E170:G170"/>
    <mergeCell ref="H170:K170"/>
    <mergeCell ref="L170:Q170"/>
    <mergeCell ref="R170:AC170"/>
    <mergeCell ref="AD170:AE170"/>
    <mergeCell ref="AF168:AG168"/>
    <mergeCell ref="AH168:AJ168"/>
    <mergeCell ref="C169:D169"/>
    <mergeCell ref="E169:G169"/>
    <mergeCell ref="H169:K169"/>
    <mergeCell ref="L169:Q169"/>
    <mergeCell ref="R169:AC169"/>
    <mergeCell ref="AD169:AE169"/>
    <mergeCell ref="AF169:AG169"/>
    <mergeCell ref="AH169:AJ169"/>
    <mergeCell ref="C168:D168"/>
    <mergeCell ref="E168:G168"/>
    <mergeCell ref="H168:K168"/>
    <mergeCell ref="L168:Q168"/>
    <mergeCell ref="R168:AC168"/>
    <mergeCell ref="AD168:AE168"/>
    <mergeCell ref="AF166:AG166"/>
    <mergeCell ref="AH166:AJ166"/>
    <mergeCell ref="C167:D167"/>
    <mergeCell ref="E167:G167"/>
    <mergeCell ref="H167:K167"/>
    <mergeCell ref="L167:Q167"/>
    <mergeCell ref="R167:AC167"/>
    <mergeCell ref="AD167:AE167"/>
    <mergeCell ref="AF167:AG167"/>
    <mergeCell ref="AH167:AJ167"/>
    <mergeCell ref="C166:D166"/>
    <mergeCell ref="E166:G166"/>
    <mergeCell ref="H166:K166"/>
    <mergeCell ref="L166:Q166"/>
    <mergeCell ref="R166:AC166"/>
    <mergeCell ref="AD166:AE166"/>
    <mergeCell ref="C164:D164"/>
    <mergeCell ref="E164:G164"/>
    <mergeCell ref="H164:K164"/>
    <mergeCell ref="L164:Q164"/>
    <mergeCell ref="R164:AC164"/>
    <mergeCell ref="AD164:AE164"/>
    <mergeCell ref="AF164:AG164"/>
    <mergeCell ref="AH164:AJ164"/>
    <mergeCell ref="C165:D165"/>
    <mergeCell ref="E165:G165"/>
    <mergeCell ref="H165:K165"/>
    <mergeCell ref="L165:Q165"/>
    <mergeCell ref="R165:AC165"/>
    <mergeCell ref="AD165:AE165"/>
    <mergeCell ref="AF165:AG165"/>
    <mergeCell ref="AH165:AJ165"/>
    <mergeCell ref="AL162:AV162"/>
    <mergeCell ref="C163:D163"/>
    <mergeCell ref="E163:G163"/>
    <mergeCell ref="H163:K163"/>
    <mergeCell ref="L163:Q163"/>
    <mergeCell ref="R163:AC163"/>
    <mergeCell ref="AD163:AE163"/>
    <mergeCell ref="AF163:AG163"/>
    <mergeCell ref="AH163:AJ163"/>
    <mergeCell ref="H160:Q160"/>
    <mergeCell ref="H161:K161"/>
    <mergeCell ref="L161:Q161"/>
    <mergeCell ref="C162:D162"/>
    <mergeCell ref="E162:G162"/>
    <mergeCell ref="H162:K162"/>
    <mergeCell ref="L162:Q162"/>
    <mergeCell ref="Y152:AB152"/>
    <mergeCell ref="AC152:AJ152"/>
    <mergeCell ref="H156:J156"/>
    <mergeCell ref="C157:D161"/>
    <mergeCell ref="E157:Q159"/>
    <mergeCell ref="R157:AC161"/>
    <mergeCell ref="AD157:AE161"/>
    <mergeCell ref="AF157:AG161"/>
    <mergeCell ref="AH157:AJ161"/>
    <mergeCell ref="E160:G161"/>
    <mergeCell ref="R162:AC162"/>
    <mergeCell ref="AD162:AE162"/>
    <mergeCell ref="AF162:AG162"/>
    <mergeCell ref="AH162:AJ162"/>
    <mergeCell ref="D134:G141"/>
    <mergeCell ref="H134:AJ141"/>
    <mergeCell ref="AL134:AV141"/>
    <mergeCell ref="D142:G149"/>
    <mergeCell ref="H142:AJ149"/>
    <mergeCell ref="AL142:AV149"/>
    <mergeCell ref="AL110:AV117"/>
    <mergeCell ref="D118:G125"/>
    <mergeCell ref="H118:AJ125"/>
    <mergeCell ref="AL118:AV125"/>
    <mergeCell ref="D126:G133"/>
    <mergeCell ref="H126:AJ133"/>
    <mergeCell ref="AL126:AV133"/>
    <mergeCell ref="AG102:AJ103"/>
    <mergeCell ref="D103:L103"/>
    <mergeCell ref="M103:P103"/>
    <mergeCell ref="Y106:AB106"/>
    <mergeCell ref="AC106:AJ106"/>
    <mergeCell ref="D110:G117"/>
    <mergeCell ref="H110:AJ117"/>
    <mergeCell ref="D102:L102"/>
    <mergeCell ref="M102:P102"/>
    <mergeCell ref="Q102:T103"/>
    <mergeCell ref="U102:X103"/>
    <mergeCell ref="Y102:AB103"/>
    <mergeCell ref="AC102:AF103"/>
    <mergeCell ref="E101:P101"/>
    <mergeCell ref="Q101:T101"/>
    <mergeCell ref="U101:X101"/>
    <mergeCell ref="Y101:AB101"/>
    <mergeCell ref="AC101:AF101"/>
    <mergeCell ref="AG101:AJ101"/>
    <mergeCell ref="AG99:AJ99"/>
    <mergeCell ref="E100:P100"/>
    <mergeCell ref="Q100:T100"/>
    <mergeCell ref="U100:X100"/>
    <mergeCell ref="Y100:AB100"/>
    <mergeCell ref="AC100:AF100"/>
    <mergeCell ref="AG100:AJ100"/>
    <mergeCell ref="D99:L99"/>
    <mergeCell ref="M99:P99"/>
    <mergeCell ref="Q99:T99"/>
    <mergeCell ref="U99:X99"/>
    <mergeCell ref="Y99:AB99"/>
    <mergeCell ref="AC99:AF99"/>
    <mergeCell ref="AC95:AJ95"/>
    <mergeCell ref="D96:L98"/>
    <mergeCell ref="Q96:AJ96"/>
    <mergeCell ref="M97:P98"/>
    <mergeCell ref="Q97:T98"/>
    <mergeCell ref="U97:X98"/>
    <mergeCell ref="Y97:AB98"/>
    <mergeCell ref="AC97:AF98"/>
    <mergeCell ref="AG97:AJ98"/>
    <mergeCell ref="D92:P92"/>
    <mergeCell ref="Q92:T92"/>
    <mergeCell ref="U92:X92"/>
    <mergeCell ref="Y92:AB92"/>
    <mergeCell ref="AC92:AF92"/>
    <mergeCell ref="AG92:AJ92"/>
    <mergeCell ref="E91:P91"/>
    <mergeCell ref="Q91:T91"/>
    <mergeCell ref="U91:X91"/>
    <mergeCell ref="Y91:AB91"/>
    <mergeCell ref="AC91:AF91"/>
    <mergeCell ref="AG91:AJ91"/>
    <mergeCell ref="AC86:AF86"/>
    <mergeCell ref="AG86:AJ86"/>
    <mergeCell ref="E87:P87"/>
    <mergeCell ref="Q87:T87"/>
    <mergeCell ref="U87:X87"/>
    <mergeCell ref="Y87:AB87"/>
    <mergeCell ref="AC87:AF87"/>
    <mergeCell ref="AG87:AJ87"/>
    <mergeCell ref="E90:P90"/>
    <mergeCell ref="Q90:T90"/>
    <mergeCell ref="U90:X90"/>
    <mergeCell ref="Y90:AB90"/>
    <mergeCell ref="AC90:AF90"/>
    <mergeCell ref="AG90:AJ90"/>
    <mergeCell ref="E89:P89"/>
    <mergeCell ref="Q89:T89"/>
    <mergeCell ref="U89:X89"/>
    <mergeCell ref="Y89:AB89"/>
    <mergeCell ref="AC89:AF89"/>
    <mergeCell ref="AG89:AJ89"/>
    <mergeCell ref="AG83:AJ84"/>
    <mergeCell ref="D85:D91"/>
    <mergeCell ref="E85:P85"/>
    <mergeCell ref="Q85:T85"/>
    <mergeCell ref="U85:X85"/>
    <mergeCell ref="Y85:AB85"/>
    <mergeCell ref="AC85:AF85"/>
    <mergeCell ref="AG85:AJ85"/>
    <mergeCell ref="E86:P86"/>
    <mergeCell ref="Q86:T86"/>
    <mergeCell ref="D83:D84"/>
    <mergeCell ref="E83:P84"/>
    <mergeCell ref="Q83:T84"/>
    <mergeCell ref="U83:X84"/>
    <mergeCell ref="Y83:AB84"/>
    <mergeCell ref="AC83:AF84"/>
    <mergeCell ref="E88:P88"/>
    <mergeCell ref="Q88:T88"/>
    <mergeCell ref="U88:X88"/>
    <mergeCell ref="Y88:AB88"/>
    <mergeCell ref="AC88:AF88"/>
    <mergeCell ref="AG88:AJ88"/>
    <mergeCell ref="U86:X86"/>
    <mergeCell ref="Y86:AB86"/>
    <mergeCell ref="AG81:AJ81"/>
    <mergeCell ref="E82:P82"/>
    <mergeCell ref="Q82:T82"/>
    <mergeCell ref="U82:X82"/>
    <mergeCell ref="Y82:AB82"/>
    <mergeCell ref="AC82:AF82"/>
    <mergeCell ref="AG82:AJ82"/>
    <mergeCell ref="D81:L81"/>
    <mergeCell ref="M81:P81"/>
    <mergeCell ref="Q81:T81"/>
    <mergeCell ref="U81:X81"/>
    <mergeCell ref="Y81:AB81"/>
    <mergeCell ref="AC81:AF81"/>
    <mergeCell ref="AC76:AJ77"/>
    <mergeCell ref="D78:L80"/>
    <mergeCell ref="Q78:AJ78"/>
    <mergeCell ref="M79:P80"/>
    <mergeCell ref="Q79:T80"/>
    <mergeCell ref="U79:X80"/>
    <mergeCell ref="Y79:AB80"/>
    <mergeCell ref="AC79:AF80"/>
    <mergeCell ref="AG79:AJ80"/>
    <mergeCell ref="D74:P74"/>
    <mergeCell ref="Q74:T74"/>
    <mergeCell ref="U74:X74"/>
    <mergeCell ref="Y74:AB74"/>
    <mergeCell ref="AC74:AF74"/>
    <mergeCell ref="AG74:AJ74"/>
    <mergeCell ref="D73:P73"/>
    <mergeCell ref="Q73:T73"/>
    <mergeCell ref="U73:X73"/>
    <mergeCell ref="Y73:AB73"/>
    <mergeCell ref="AC73:AF73"/>
    <mergeCell ref="AG73:AJ73"/>
    <mergeCell ref="C63:AJ63"/>
    <mergeCell ref="Y65:AB65"/>
    <mergeCell ref="AC65:AJ65"/>
    <mergeCell ref="Q71:AJ71"/>
    <mergeCell ref="Q72:T72"/>
    <mergeCell ref="U72:X72"/>
    <mergeCell ref="Y72:AB72"/>
    <mergeCell ref="AC72:AF72"/>
    <mergeCell ref="AG72:AJ72"/>
    <mergeCell ref="C61:E61"/>
    <mergeCell ref="F61:R61"/>
    <mergeCell ref="S61:AJ61"/>
    <mergeCell ref="C62:E62"/>
    <mergeCell ref="F62:R62"/>
    <mergeCell ref="S62:AJ62"/>
    <mergeCell ref="C59:E59"/>
    <mergeCell ref="F59:R59"/>
    <mergeCell ref="S59:AJ59"/>
    <mergeCell ref="C60:E60"/>
    <mergeCell ref="F60:R60"/>
    <mergeCell ref="S60:AJ60"/>
    <mergeCell ref="C57:E57"/>
    <mergeCell ref="F57:R57"/>
    <mergeCell ref="S57:AJ57"/>
    <mergeCell ref="C58:E58"/>
    <mergeCell ref="F58:R58"/>
    <mergeCell ref="S58:AJ58"/>
    <mergeCell ref="C55:E55"/>
    <mergeCell ref="F55:R55"/>
    <mergeCell ref="S55:AJ55"/>
    <mergeCell ref="C56:E56"/>
    <mergeCell ref="F56:R56"/>
    <mergeCell ref="S56:AJ56"/>
    <mergeCell ref="C53:E53"/>
    <mergeCell ref="F53:R53"/>
    <mergeCell ref="S53:AJ53"/>
    <mergeCell ref="C54:E54"/>
    <mergeCell ref="F54:R54"/>
    <mergeCell ref="S54:AJ54"/>
    <mergeCell ref="C51:E51"/>
    <mergeCell ref="F51:R51"/>
    <mergeCell ref="S51:AJ51"/>
    <mergeCell ref="C52:E52"/>
    <mergeCell ref="F52:R52"/>
    <mergeCell ref="S52:AJ52"/>
    <mergeCell ref="C49:E49"/>
    <mergeCell ref="F49:R49"/>
    <mergeCell ref="S49:AJ49"/>
    <mergeCell ref="C50:E50"/>
    <mergeCell ref="F50:R50"/>
    <mergeCell ref="S50:AJ50"/>
    <mergeCell ref="C47:E47"/>
    <mergeCell ref="F47:R47"/>
    <mergeCell ref="S47:AJ47"/>
    <mergeCell ref="C48:E48"/>
    <mergeCell ref="F48:R48"/>
    <mergeCell ref="S48:AJ48"/>
    <mergeCell ref="C45:E45"/>
    <mergeCell ref="F45:R45"/>
    <mergeCell ref="S45:AJ45"/>
    <mergeCell ref="C46:E46"/>
    <mergeCell ref="F46:R46"/>
    <mergeCell ref="S46:AJ46"/>
    <mergeCell ref="C43:E43"/>
    <mergeCell ref="F43:R43"/>
    <mergeCell ref="S43:AJ43"/>
    <mergeCell ref="C44:E44"/>
    <mergeCell ref="F44:R44"/>
    <mergeCell ref="S44:AJ44"/>
    <mergeCell ref="C41:E41"/>
    <mergeCell ref="F41:R41"/>
    <mergeCell ref="S41:AJ41"/>
    <mergeCell ref="C42:E42"/>
    <mergeCell ref="F42:R42"/>
    <mergeCell ref="S42:AJ42"/>
    <mergeCell ref="C39:E39"/>
    <mergeCell ref="F39:R39"/>
    <mergeCell ref="S39:AJ39"/>
    <mergeCell ref="AL39:AM40"/>
    <mergeCell ref="C40:E40"/>
    <mergeCell ref="F40:R40"/>
    <mergeCell ref="S40:AJ40"/>
    <mergeCell ref="E32:N32"/>
    <mergeCell ref="O32:AJ32"/>
    <mergeCell ref="C37:E37"/>
    <mergeCell ref="F37:R37"/>
    <mergeCell ref="S37:AJ37"/>
    <mergeCell ref="C38:E38"/>
    <mergeCell ref="F38:R38"/>
    <mergeCell ref="S38:AJ38"/>
    <mergeCell ref="D30:D32"/>
    <mergeCell ref="E30:N31"/>
    <mergeCell ref="O30:R30"/>
    <mergeCell ref="S30:V30"/>
    <mergeCell ref="W30:Y30"/>
    <mergeCell ref="Z30:AC30"/>
    <mergeCell ref="AD30:AG30"/>
    <mergeCell ref="AH30:AJ30"/>
    <mergeCell ref="O31:AJ31"/>
    <mergeCell ref="D28:S28"/>
    <mergeCell ref="D29:N29"/>
    <mergeCell ref="O29:R29"/>
    <mergeCell ref="S29:V29"/>
    <mergeCell ref="W29:Z29"/>
    <mergeCell ref="AA29:AD29"/>
    <mergeCell ref="AD24:AG24"/>
    <mergeCell ref="AH24:AJ24"/>
    <mergeCell ref="AL24:AW25"/>
    <mergeCell ref="O25:AJ25"/>
    <mergeCell ref="E26:N26"/>
    <mergeCell ref="O26:AJ26"/>
    <mergeCell ref="D24:D26"/>
    <mergeCell ref="E24:N25"/>
    <mergeCell ref="O24:R24"/>
    <mergeCell ref="S24:V24"/>
    <mergeCell ref="W24:Y24"/>
    <mergeCell ref="Z24:AC24"/>
    <mergeCell ref="AE29:AH29"/>
    <mergeCell ref="D23:N23"/>
    <mergeCell ref="O23:R23"/>
    <mergeCell ref="S23:V23"/>
    <mergeCell ref="W23:Z23"/>
    <mergeCell ref="AA23:AD23"/>
    <mergeCell ref="AE23:AH23"/>
    <mergeCell ref="E17:N17"/>
    <mergeCell ref="O17:AJ17"/>
    <mergeCell ref="E18:N18"/>
    <mergeCell ref="O18:AJ18"/>
    <mergeCell ref="E19:N19"/>
    <mergeCell ref="O19:AJ19"/>
    <mergeCell ref="E16:N16"/>
    <mergeCell ref="O16:AJ16"/>
    <mergeCell ref="E9:I9"/>
    <mergeCell ref="J9:AJ10"/>
    <mergeCell ref="E10:I10"/>
    <mergeCell ref="E13:N13"/>
    <mergeCell ref="O13:AB13"/>
    <mergeCell ref="AC13:AF13"/>
    <mergeCell ref="AG13:AJ13"/>
    <mergeCell ref="E4:G4"/>
    <mergeCell ref="S4:U4"/>
    <mergeCell ref="V4:Y4"/>
    <mergeCell ref="Z4:AB4"/>
    <mergeCell ref="AC4:AJ4"/>
    <mergeCell ref="C6:AH6"/>
    <mergeCell ref="E14:N15"/>
    <mergeCell ref="O14:R14"/>
    <mergeCell ref="S14:AJ14"/>
    <mergeCell ref="O15:R15"/>
    <mergeCell ref="S15:AJ15"/>
  </mergeCells>
  <phoneticPr fontId="2"/>
  <conditionalFormatting sqref="B35:AK62 B63:C63 AK63 B64:AK64">
    <cfRule type="expression" dxfId="177" priority="6">
      <formula>$E$10="Bテナント等"</formula>
    </cfRule>
  </conditionalFormatting>
  <conditionalFormatting sqref="C109">
    <cfRule type="expression" dxfId="176" priority="5">
      <formula>$E$10="B"</formula>
    </cfRule>
  </conditionalFormatting>
  <conditionalFormatting sqref="O16:AJ16">
    <cfRule type="expression" dxfId="175" priority="7" stopIfTrue="1">
      <formula>$E$10="A"</formula>
    </cfRule>
  </conditionalFormatting>
  <conditionalFormatting sqref="Q74:AJ74">
    <cfRule type="expression" dxfId="174" priority="1">
      <formula>$E$10="A"</formula>
    </cfRule>
  </conditionalFormatting>
  <conditionalFormatting sqref="AG13:AJ13">
    <cfRule type="expression" dxfId="173" priority="8" stopIfTrue="1">
      <formula>$E$10="Bテナント等"</formula>
    </cfRule>
    <cfRule type="expression" dxfId="172" priority="9" stopIfTrue="1">
      <formula>"$E$10=""Bテナント等"""</formula>
    </cfRule>
  </conditionalFormatting>
  <conditionalFormatting sqref="AK151">
    <cfRule type="expression" dxfId="171" priority="4">
      <formula>$E$10="Bテナント等"</formula>
    </cfRule>
  </conditionalFormatting>
  <conditionalFormatting sqref="AK178">
    <cfRule type="expression" dxfId="170" priority="3">
      <formula>$E$10="Bテナント等"</formula>
    </cfRule>
  </conditionalFormatting>
  <conditionalFormatting sqref="AK237">
    <cfRule type="expression" dxfId="169" priority="2">
      <formula>$E$10="Bテナント等"</formula>
    </cfRule>
  </conditionalFormatting>
  <dataValidations count="18">
    <dataValidation type="list" imeMode="disabled" allowBlank="1" showInputMessage="1" showErrorMessage="1" sqref="AD162:AG176" xr:uid="{8CA0E91E-7D4A-41FC-B1E8-C84E8454D7B3}">
      <formula1>pldn14</formula1>
    </dataValidation>
    <dataValidation type="list" imeMode="disabled" allowBlank="1" showInputMessage="1" showErrorMessage="1" sqref="L162:Q176" xr:uid="{C89193E7-1051-42B3-8312-46072C849686}">
      <formula1>pldn13</formula1>
    </dataValidation>
    <dataValidation type="whole" imeMode="disabled" operator="greaterThanOrEqual" allowBlank="1" showInputMessage="1" showErrorMessage="1" sqref="Q85:AJ91" xr:uid="{AC8A7265-D54E-4CE5-9BE0-0443D7536E1E}">
      <formula1>0</formula1>
    </dataValidation>
    <dataValidation type="decimal" imeMode="disabled" operator="greaterThanOrEqual" allowBlank="1" showInputMessage="1" showErrorMessage="1" error="半角数字で少数点以下第4位まで有効です。" sqref="AD24:AG24 AD30:AG30" xr:uid="{629BE0DD-B44D-4EC3-89E9-47CCB234A68E}">
      <formula1>0.0001</formula1>
    </dataValidation>
    <dataValidation type="whole" imeMode="disabled" operator="greaterThanOrEqual" allowBlank="1" showInputMessage="1" showErrorMessage="1" error="半角数字で入力してください。" sqref="S24:V24" xr:uid="{F5EE54C8-4BA2-45C3-8D35-8E0F78C342E5}">
      <formula1>1</formula1>
    </dataValidation>
    <dataValidation imeMode="on" allowBlank="1" showInputMessage="1" showErrorMessage="1" sqref="O16:AJ16 O19:AJ19 O25:AJ26 O31:AJ32 AJ110:AJ150 D103:L104 C186:AJ235 R162:AC162 H110:AI151 F39:AJ62" xr:uid="{43479FAF-D3CC-48BE-BEC1-9633A75BCF14}"/>
    <dataValidation type="whole" imeMode="disabled" operator="greaterThanOrEqual" allowBlank="1" showInputMessage="1" showErrorMessage="1" sqref="AG13:AJ13 S30:V30" xr:uid="{FD42098F-91AE-463A-B835-4B84C859BD86}">
      <formula1>1</formula1>
    </dataValidation>
    <dataValidation type="whole" imeMode="disabled" allowBlank="1" showInputMessage="1" showErrorMessage="1" sqref="AC4:AJ4" xr:uid="{41641B2B-B66A-4DA3-94BC-AB8DD306C722}">
      <formula1>1</formula1>
      <formula2>999999</formula2>
    </dataValidation>
    <dataValidation type="list" imeMode="disabled" allowBlank="1" showInputMessage="1" showErrorMessage="1" sqref="AA23:AD23 O23:R23" xr:uid="{DFB240F6-D9FD-42C2-B18E-5D8C95EBA906}">
      <formula1>pldn11</formula1>
    </dataValidation>
    <dataValidation type="list" imeMode="disabled" allowBlank="1" showInputMessage="1" showErrorMessage="1" sqref="AA29:AD29 O29:R29" xr:uid="{53416924-CB63-4887-BD13-D624F73EFF0F}">
      <formula1>pldn12</formula1>
    </dataValidation>
    <dataValidation type="list" imeMode="disabled" allowBlank="1" showInputMessage="1" showErrorMessage="1" sqref="O17:AJ17" xr:uid="{909BE5CA-08BD-4F88-9D62-060AFEF59D5F}">
      <formula1>pldn4</formula1>
    </dataValidation>
    <dataValidation imeMode="disabled" allowBlank="1" showInputMessage="1" showErrorMessage="1" sqref="AC100:AC101 U100:U101 Y100:Y101 Q82:Q83 AG82:AG83 U82:U83 Y82:Y83 AE105:AI105 Q105:AC105 AG100:AG101 AC82:AC83 Q100:Q101" xr:uid="{95D40077-E1EC-4412-AAA3-F24E1FBACDA9}"/>
    <dataValidation type="list" imeMode="disabled" allowBlank="1" showInputMessage="1" showErrorMessage="1" sqref="E10:I10" xr:uid="{EF7C97EC-7357-4A18-91B9-2A27B11823C5}">
      <formula1>pldn9</formula1>
    </dataValidation>
    <dataValidation type="custom" imeMode="disabled" operator="greaterThanOrEqual" allowBlank="1" showInputMessage="1" showErrorMessage="1" sqref="Q102:AJ104" xr:uid="{A32227AD-F3AA-4A68-B370-D7B69851BE25}">
      <formula1>OR(Q102="",ISNUMBER(Q102))</formula1>
    </dataValidation>
    <dataValidation type="list" allowBlank="1" showInputMessage="1" showErrorMessage="1" sqref="G105:H105" xr:uid="{D338DB07-22E3-4F77-B39B-22D1AFA97A3B}">
      <formula1>#REF!</formula1>
    </dataValidation>
    <dataValidation type="whole" operator="greaterThanOrEqual" allowBlank="1" showInputMessage="1" showErrorMessage="1" sqref="Q73:AJ74" xr:uid="{12186314-99F1-407B-A39C-9B6FAD25A1D3}">
      <formula1>0</formula1>
    </dataValidation>
    <dataValidation type="custom" allowBlank="1" showInputMessage="1" showErrorMessage="1" sqref="Q81:AJ81" xr:uid="{A16E518E-7446-45FC-8755-DA95E93B0735}">
      <formula1>OR(Q81="",AND(ISNUMBER(Q81),INT(Q81)=Q81))</formula1>
    </dataValidation>
    <dataValidation type="custom" imeMode="disabled" allowBlank="1" showInputMessage="1" showErrorMessage="1" sqref="AH162:AJ176" xr:uid="{E5260F6E-FBB7-4433-A784-57D52E4FB575}">
      <formula1>OR(AH162="",ISNUMBER(AH162))</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4" max="16383" man="1"/>
    <brk id="64" max="16383" man="1"/>
    <brk id="105" min="1" max="36" man="1"/>
    <brk id="151" min="1" max="36" man="1"/>
    <brk id="178"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17ED1-5AAD-4088-91DE-D5D5626B7F8D}">
  <sheetPr>
    <tabColor rgb="FFFFD966"/>
    <pageSetUpPr fitToPage="1"/>
  </sheetPr>
  <dimension ref="B2:AW239"/>
  <sheetViews>
    <sheetView showGridLines="0" zoomScaleNormal="100" zoomScaleSheetLayoutView="100" workbookViewId="0"/>
  </sheetViews>
  <sheetFormatPr defaultColWidth="2.5" defaultRowHeight="18.75"/>
  <cols>
    <col min="1" max="1" width="2.5" style="8" customWidth="1"/>
    <col min="2" max="36" width="2.5" style="38" customWidth="1"/>
    <col min="37" max="37" width="1.5" style="38" customWidth="1"/>
    <col min="38" max="49" width="6.25" style="8" customWidth="1"/>
    <col min="50" max="16384" width="2.5" style="8"/>
  </cols>
  <sheetData>
    <row r="2" spans="2:37" ht="17.25" customHeight="1">
      <c r="B2" s="113"/>
      <c r="C2" s="113" t="s">
        <v>121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115" t="str">
        <f>IF($E$10="Bテナント等","Bテナント等事業所 （１）",IF($E$10="A","A事業所（１）",""))</f>
        <v/>
      </c>
      <c r="AF2" s="34"/>
      <c r="AG2" s="34"/>
      <c r="AH2" s="34"/>
      <c r="AI2" s="34"/>
      <c r="AJ2" s="34"/>
      <c r="AK2" s="34"/>
    </row>
    <row r="3" spans="2:37"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7" ht="23.25" customHeight="1">
      <c r="B4" s="113"/>
      <c r="C4" s="113" t="s">
        <v>11</v>
      </c>
      <c r="D4" s="113"/>
      <c r="E4" s="786">
        <f>IF(様式１号!$D$16="","",様式１号!$D$16)</f>
        <v>8</v>
      </c>
      <c r="F4" s="787"/>
      <c r="G4" s="788"/>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7" ht="9"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7" s="14" customFormat="1" ht="26.25" customHeight="1">
      <c r="B6" s="118"/>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119"/>
      <c r="AJ6" s="119"/>
      <c r="AK6" s="120"/>
    </row>
    <row r="7" spans="2:37">
      <c r="B7" s="23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7">
      <c r="B8" s="23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7" ht="16.5" customHeight="1">
      <c r="B9" s="231"/>
      <c r="C9" s="113"/>
      <c r="D9" s="122"/>
      <c r="E9" s="808" t="s">
        <v>125</v>
      </c>
      <c r="F9" s="808"/>
      <c r="G9" s="808"/>
      <c r="H9" s="808"/>
      <c r="I9" s="808"/>
      <c r="J9" s="809" t="str">
        <f>IF($E$10="A","A … 規模判定エネルギー使用量が年間1,500kL未満の事業所（合算）",IF($E$10="Bテナント等","Bテナント等  … 規模判定エネルギー使用量が年間1,500kL以上であり、他の事業所の一部である事業所",""))</f>
        <v/>
      </c>
      <c r="K9" s="810"/>
      <c r="L9" s="810"/>
      <c r="M9" s="810"/>
      <c r="N9" s="810"/>
      <c r="O9" s="810"/>
      <c r="P9" s="810"/>
      <c r="Q9" s="810"/>
      <c r="R9" s="810"/>
      <c r="S9" s="810"/>
      <c r="T9" s="810"/>
      <c r="U9" s="810"/>
      <c r="V9" s="810"/>
      <c r="W9" s="810"/>
      <c r="X9" s="810"/>
      <c r="Y9" s="810"/>
      <c r="Z9" s="810"/>
      <c r="AA9" s="810"/>
      <c r="AB9" s="810"/>
      <c r="AC9" s="810"/>
      <c r="AD9" s="810"/>
      <c r="AE9" s="810"/>
      <c r="AF9" s="810"/>
      <c r="AG9" s="810"/>
      <c r="AH9" s="810"/>
      <c r="AI9" s="810"/>
      <c r="AJ9" s="811"/>
      <c r="AK9" s="85"/>
    </row>
    <row r="10" spans="2:37" ht="28.5" customHeight="1">
      <c r="B10" s="231"/>
      <c r="C10" s="113"/>
      <c r="D10" s="122"/>
      <c r="E10" s="815"/>
      <c r="F10" s="815"/>
      <c r="G10" s="815"/>
      <c r="H10" s="815"/>
      <c r="I10" s="815"/>
      <c r="J10" s="812"/>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4"/>
      <c r="AK10" s="85"/>
    </row>
    <row r="11" spans="2:37" ht="4.5" customHeight="1">
      <c r="B11" s="23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7">
      <c r="B12" s="23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7" ht="29.25" customHeight="1">
      <c r="B13" s="231"/>
      <c r="C13" s="113"/>
      <c r="D13" s="113"/>
      <c r="E13" s="816" t="str">
        <f>IF(E10="A","代表事業所名",IF(E10="Bテナント等","事業所名",""))</f>
        <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5"/>
      <c r="AC13" s="819" t="str">
        <f>IFERROR(IF($E$10="A","前年度における事業所数",""),"")</f>
        <v/>
      </c>
      <c r="AD13" s="820"/>
      <c r="AE13" s="820"/>
      <c r="AF13" s="821"/>
      <c r="AG13" s="822"/>
      <c r="AH13" s="823"/>
      <c r="AI13" s="823"/>
      <c r="AJ13" s="824"/>
      <c r="AK13" s="85"/>
    </row>
    <row r="14" spans="2:37" ht="18.95" customHeight="1">
      <c r="B14" s="231"/>
      <c r="C14" s="113"/>
      <c r="D14" s="113"/>
      <c r="E14" s="799" t="str">
        <f>IF(E10="A","代表事業所所在地",IF(E10="Bテナント等","事業所所在地",""))</f>
        <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row>
    <row r="15" spans="2:37" ht="18.95" customHeight="1">
      <c r="B15" s="23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7" ht="24" customHeight="1">
      <c r="B16" s="231"/>
      <c r="C16" s="113"/>
      <c r="D16" s="113"/>
      <c r="E16" s="805" t="s">
        <v>516</v>
      </c>
      <c r="F16" s="806"/>
      <c r="G16" s="806"/>
      <c r="H16" s="806"/>
      <c r="I16" s="806"/>
      <c r="J16" s="806"/>
      <c r="K16" s="806"/>
      <c r="L16" s="806"/>
      <c r="M16" s="806"/>
      <c r="N16" s="807"/>
      <c r="O16" s="763"/>
      <c r="P16" s="764"/>
      <c r="Q16" s="764"/>
      <c r="R16" s="764"/>
      <c r="S16" s="764"/>
      <c r="T16" s="764"/>
      <c r="U16" s="764"/>
      <c r="V16" s="764"/>
      <c r="W16" s="764"/>
      <c r="X16" s="764"/>
      <c r="Y16" s="764"/>
      <c r="Z16" s="764"/>
      <c r="AA16" s="764"/>
      <c r="AB16" s="764"/>
      <c r="AC16" s="764"/>
      <c r="AD16" s="764"/>
      <c r="AE16" s="764"/>
      <c r="AF16" s="764"/>
      <c r="AG16" s="764"/>
      <c r="AH16" s="764"/>
      <c r="AI16" s="764"/>
      <c r="AJ16" s="765"/>
      <c r="AK16" s="85"/>
    </row>
    <row r="17" spans="2:49" ht="18.95" customHeight="1">
      <c r="B17" s="231"/>
      <c r="C17" s="113"/>
      <c r="D17" s="113"/>
      <c r="E17" s="799" t="s">
        <v>129</v>
      </c>
      <c r="F17" s="799"/>
      <c r="G17" s="799"/>
      <c r="H17" s="799"/>
      <c r="I17" s="799"/>
      <c r="J17" s="799"/>
      <c r="K17" s="799"/>
      <c r="L17" s="799"/>
      <c r="M17" s="799"/>
      <c r="N17" s="799"/>
      <c r="O17" s="825"/>
      <c r="P17" s="826"/>
      <c r="Q17" s="826"/>
      <c r="R17" s="826"/>
      <c r="S17" s="826"/>
      <c r="T17" s="826"/>
      <c r="U17" s="826"/>
      <c r="V17" s="826"/>
      <c r="W17" s="826"/>
      <c r="X17" s="826"/>
      <c r="Y17" s="826"/>
      <c r="Z17" s="826"/>
      <c r="AA17" s="826"/>
      <c r="AB17" s="826"/>
      <c r="AC17" s="826"/>
      <c r="AD17" s="826"/>
      <c r="AE17" s="826"/>
      <c r="AF17" s="826"/>
      <c r="AG17" s="826"/>
      <c r="AH17" s="826"/>
      <c r="AI17" s="826"/>
      <c r="AJ17" s="827"/>
      <c r="AK17" s="85"/>
    </row>
    <row r="18" spans="2:49" ht="18.95" customHeight="1">
      <c r="B18" s="231"/>
      <c r="C18" s="113"/>
      <c r="D18" s="113"/>
      <c r="E18" s="799" t="s">
        <v>130</v>
      </c>
      <c r="F18" s="799"/>
      <c r="G18" s="799"/>
      <c r="H18" s="799"/>
      <c r="I18" s="799"/>
      <c r="J18" s="799"/>
      <c r="K18" s="799"/>
      <c r="L18" s="799"/>
      <c r="M18" s="799"/>
      <c r="N18" s="799"/>
      <c r="O18" s="789" t="str">
        <f>LEFT($O$17,2)</f>
        <v/>
      </c>
      <c r="P18" s="790"/>
      <c r="Q18" s="790"/>
      <c r="R18" s="790"/>
      <c r="S18" s="790"/>
      <c r="T18" s="790"/>
      <c r="U18" s="790"/>
      <c r="V18" s="790"/>
      <c r="W18" s="790"/>
      <c r="X18" s="790"/>
      <c r="Y18" s="790"/>
      <c r="Z18" s="790"/>
      <c r="AA18" s="790"/>
      <c r="AB18" s="790"/>
      <c r="AC18" s="790"/>
      <c r="AD18" s="790"/>
      <c r="AE18" s="790"/>
      <c r="AF18" s="790"/>
      <c r="AG18" s="790"/>
      <c r="AH18" s="790"/>
      <c r="AI18" s="790"/>
      <c r="AJ18" s="791"/>
      <c r="AK18" s="85"/>
    </row>
    <row r="19" spans="2:49" ht="53.1" customHeight="1">
      <c r="B19" s="231"/>
      <c r="C19" s="113"/>
      <c r="D19" s="113"/>
      <c r="E19" s="828" t="s">
        <v>131</v>
      </c>
      <c r="F19" s="828"/>
      <c r="G19" s="828"/>
      <c r="H19" s="828"/>
      <c r="I19" s="828"/>
      <c r="J19" s="828"/>
      <c r="K19" s="828"/>
      <c r="L19" s="828"/>
      <c r="M19" s="828"/>
      <c r="N19" s="828"/>
      <c r="O19" s="829"/>
      <c r="P19" s="830"/>
      <c r="Q19" s="830"/>
      <c r="R19" s="830"/>
      <c r="S19" s="830"/>
      <c r="T19" s="830"/>
      <c r="U19" s="830"/>
      <c r="V19" s="830"/>
      <c r="W19" s="830"/>
      <c r="X19" s="830"/>
      <c r="Y19" s="830"/>
      <c r="Z19" s="830"/>
      <c r="AA19" s="830"/>
      <c r="AB19" s="830"/>
      <c r="AC19" s="830"/>
      <c r="AD19" s="830"/>
      <c r="AE19" s="830"/>
      <c r="AF19" s="830"/>
      <c r="AG19" s="830"/>
      <c r="AH19" s="830"/>
      <c r="AI19" s="830"/>
      <c r="AJ19" s="831"/>
      <c r="AK19" s="85"/>
      <c r="AL19" s="59" t="s">
        <v>499</v>
      </c>
    </row>
    <row r="20" spans="2:49" ht="12" customHeight="1">
      <c r="B20" s="231"/>
      <c r="C20" s="113"/>
      <c r="D20" s="113"/>
      <c r="E20" s="126"/>
      <c r="F20" s="113"/>
      <c r="G20" s="113"/>
      <c r="H20" s="113"/>
      <c r="I20" s="113"/>
      <c r="J20" s="113"/>
      <c r="K20" s="113"/>
      <c r="L20" s="113"/>
      <c r="M20" s="113"/>
      <c r="N20" s="113"/>
      <c r="O20" s="97"/>
      <c r="P20" s="34"/>
      <c r="Q20" s="34"/>
      <c r="R20" s="34"/>
      <c r="S20" s="34"/>
      <c r="T20" s="34"/>
      <c r="U20" s="34"/>
      <c r="V20" s="34"/>
      <c r="W20" s="34"/>
      <c r="X20" s="34"/>
      <c r="Y20" s="34"/>
      <c r="Z20" s="34"/>
      <c r="AA20" s="34"/>
      <c r="AB20" s="34"/>
      <c r="AC20" s="34"/>
      <c r="AD20" s="34"/>
      <c r="AE20" s="34"/>
      <c r="AF20" s="34"/>
      <c r="AG20" s="34"/>
      <c r="AH20" s="34"/>
      <c r="AI20" s="34"/>
      <c r="AJ20" s="34"/>
      <c r="AK20" s="85"/>
    </row>
    <row r="21" spans="2:49">
      <c r="B21" s="231"/>
      <c r="C21" s="113" t="s">
        <v>132</v>
      </c>
      <c r="D21" s="113"/>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49">
      <c r="B22" s="231"/>
      <c r="C22" s="113"/>
      <c r="D22" s="113" t="s">
        <v>651</v>
      </c>
      <c r="E22" s="113"/>
      <c r="F22" s="113"/>
      <c r="G22" s="113"/>
      <c r="H22" s="113"/>
      <c r="I22" s="113"/>
      <c r="J22" s="113"/>
      <c r="K22" s="113"/>
      <c r="L22" s="113"/>
      <c r="M22" s="113"/>
      <c r="N22" s="113"/>
      <c r="O22" s="34"/>
      <c r="P22" s="34"/>
      <c r="Q22" s="34"/>
      <c r="R22" s="34"/>
      <c r="S22" s="34"/>
      <c r="T22" s="34"/>
      <c r="U22" s="34"/>
      <c r="V22" s="34"/>
      <c r="W22" s="34"/>
      <c r="X22" s="34"/>
      <c r="Y22" s="34"/>
      <c r="Z22" s="34"/>
      <c r="AA22" s="34"/>
      <c r="AB22" s="34"/>
      <c r="AC22" s="34"/>
      <c r="AD22" s="34"/>
      <c r="AE22" s="34"/>
      <c r="AF22" s="34"/>
      <c r="AG22" s="34"/>
      <c r="AH22" s="34"/>
      <c r="AI22" s="34"/>
      <c r="AJ22" s="34"/>
      <c r="AK22" s="85"/>
    </row>
    <row r="23" spans="2:49" ht="24.75" customHeight="1">
      <c r="B23" s="231"/>
      <c r="C23" s="113"/>
      <c r="D23" s="832" t="s">
        <v>133</v>
      </c>
      <c r="E23" s="833"/>
      <c r="F23" s="833"/>
      <c r="G23" s="833"/>
      <c r="H23" s="833"/>
      <c r="I23" s="833"/>
      <c r="J23" s="833"/>
      <c r="K23" s="833"/>
      <c r="L23" s="833"/>
      <c r="M23" s="833"/>
      <c r="N23" s="834"/>
      <c r="O23" s="772">
        <v>7</v>
      </c>
      <c r="P23" s="773"/>
      <c r="Q23" s="773"/>
      <c r="R23" s="774"/>
      <c r="S23" s="775" t="s">
        <v>431</v>
      </c>
      <c r="T23" s="776"/>
      <c r="U23" s="776"/>
      <c r="V23" s="841"/>
      <c r="W23" s="615" t="s">
        <v>134</v>
      </c>
      <c r="X23" s="762"/>
      <c r="Y23" s="762"/>
      <c r="Z23" s="616"/>
      <c r="AA23" s="772">
        <v>11</v>
      </c>
      <c r="AB23" s="773"/>
      <c r="AC23" s="773"/>
      <c r="AD23" s="774"/>
      <c r="AE23" s="775" t="s">
        <v>432</v>
      </c>
      <c r="AF23" s="776"/>
      <c r="AG23" s="776"/>
      <c r="AH23" s="776"/>
      <c r="AI23" s="127"/>
      <c r="AJ23" s="128"/>
      <c r="AK23" s="85"/>
    </row>
    <row r="24" spans="2:49" ht="30" customHeight="1">
      <c r="B24" s="231"/>
      <c r="C24" s="113"/>
      <c r="D24" s="777" t="s">
        <v>430</v>
      </c>
      <c r="E24" s="778" t="s">
        <v>461</v>
      </c>
      <c r="F24" s="778"/>
      <c r="G24" s="778"/>
      <c r="H24" s="778"/>
      <c r="I24" s="778"/>
      <c r="J24" s="778"/>
      <c r="K24" s="778"/>
      <c r="L24" s="778"/>
      <c r="M24" s="778"/>
      <c r="N24" s="779"/>
      <c r="O24" s="782" t="s">
        <v>433</v>
      </c>
      <c r="P24" s="783"/>
      <c r="Q24" s="783"/>
      <c r="R24" s="783"/>
      <c r="S24" s="784"/>
      <c r="T24" s="784"/>
      <c r="U24" s="784"/>
      <c r="V24" s="784"/>
      <c r="W24" s="785" t="s">
        <v>136</v>
      </c>
      <c r="X24" s="785"/>
      <c r="Y24" s="785"/>
      <c r="Z24" s="782" t="s">
        <v>434</v>
      </c>
      <c r="AA24" s="783"/>
      <c r="AB24" s="783"/>
      <c r="AC24" s="783"/>
      <c r="AD24" s="837"/>
      <c r="AE24" s="837"/>
      <c r="AF24" s="837"/>
      <c r="AG24" s="837"/>
      <c r="AH24" s="785" t="str">
        <f>"t-CO2/"&amp;$M$103</f>
        <v>t-CO2/</v>
      </c>
      <c r="AI24" s="785"/>
      <c r="AJ24" s="785"/>
      <c r="AK24" s="85"/>
      <c r="AL24" s="844" t="str">
        <f>IF(AND($S$24="",$AD$24=""),"← 削減状況の評価時に基準となる排出量又は原単位について、過去の実績を参考に
　 設定し、入力してください(目標欄に記載する評価方法(排出量または原単位)に
　 応じて、いずれかを記入)。","")</f>
        <v>← 削減状況の評価時に基準となる排出量又は原単位について、過去の実績を参考に
　 設定し、入力してください(目標欄に記載する評価方法(排出量または原単位)に
　 応じて、いずれかを記入)。</v>
      </c>
      <c r="AM24" s="558"/>
      <c r="AN24" s="558"/>
      <c r="AO24" s="558"/>
      <c r="AP24" s="558"/>
      <c r="AQ24" s="558"/>
      <c r="AR24" s="558"/>
      <c r="AS24" s="558"/>
      <c r="AT24" s="558"/>
      <c r="AU24" s="558"/>
      <c r="AV24" s="558"/>
      <c r="AW24" s="558"/>
    </row>
    <row r="25" spans="2:49" ht="65.099999999999994" customHeight="1">
      <c r="B25" s="231"/>
      <c r="C25" s="113"/>
      <c r="D25" s="777"/>
      <c r="E25" s="780"/>
      <c r="F25" s="780"/>
      <c r="G25" s="780"/>
      <c r="H25" s="780"/>
      <c r="I25" s="780"/>
      <c r="J25" s="780"/>
      <c r="K25" s="780"/>
      <c r="L25" s="780"/>
      <c r="M25" s="780"/>
      <c r="N25" s="781"/>
      <c r="O25" s="829"/>
      <c r="P25" s="830"/>
      <c r="Q25" s="830"/>
      <c r="R25" s="830"/>
      <c r="S25" s="830"/>
      <c r="T25" s="830"/>
      <c r="U25" s="830"/>
      <c r="V25" s="830"/>
      <c r="W25" s="830"/>
      <c r="X25" s="830"/>
      <c r="Y25" s="830"/>
      <c r="Z25" s="830"/>
      <c r="AA25" s="830"/>
      <c r="AB25" s="830"/>
      <c r="AC25" s="830"/>
      <c r="AD25" s="830"/>
      <c r="AE25" s="830"/>
      <c r="AF25" s="830"/>
      <c r="AG25" s="830"/>
      <c r="AH25" s="830"/>
      <c r="AI25" s="830"/>
      <c r="AJ25" s="831"/>
      <c r="AK25" s="85"/>
      <c r="AL25" s="844"/>
      <c r="AM25" s="558"/>
      <c r="AN25" s="558"/>
      <c r="AO25" s="558"/>
      <c r="AP25" s="558"/>
      <c r="AQ25" s="558"/>
      <c r="AR25" s="558"/>
      <c r="AS25" s="558"/>
      <c r="AT25" s="558"/>
      <c r="AU25" s="558"/>
      <c r="AV25" s="558"/>
      <c r="AW25" s="558"/>
    </row>
    <row r="26" spans="2:49" ht="65.099999999999994" customHeight="1">
      <c r="B26" s="231"/>
      <c r="C26" s="113"/>
      <c r="D26" s="777"/>
      <c r="E26" s="838" t="s">
        <v>137</v>
      </c>
      <c r="F26" s="838"/>
      <c r="G26" s="838"/>
      <c r="H26" s="838"/>
      <c r="I26" s="838"/>
      <c r="J26" s="838"/>
      <c r="K26" s="838"/>
      <c r="L26" s="838"/>
      <c r="M26" s="838"/>
      <c r="N26" s="839"/>
      <c r="O26" s="829"/>
      <c r="P26" s="830"/>
      <c r="Q26" s="830"/>
      <c r="R26" s="830"/>
      <c r="S26" s="830"/>
      <c r="T26" s="830"/>
      <c r="U26" s="830"/>
      <c r="V26" s="830"/>
      <c r="W26" s="830"/>
      <c r="X26" s="830"/>
      <c r="Y26" s="830"/>
      <c r="Z26" s="830"/>
      <c r="AA26" s="830"/>
      <c r="AB26" s="830"/>
      <c r="AC26" s="830"/>
      <c r="AD26" s="830"/>
      <c r="AE26" s="830"/>
      <c r="AF26" s="830"/>
      <c r="AG26" s="830"/>
      <c r="AH26" s="830"/>
      <c r="AI26" s="830"/>
      <c r="AJ26" s="831"/>
      <c r="AK26" s="85"/>
    </row>
    <row r="27" spans="2:49" ht="4.5" customHeight="1">
      <c r="B27" s="23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49" ht="13.5" customHeight="1">
      <c r="B28" s="231"/>
      <c r="C28" s="113"/>
      <c r="D28" s="840" t="s">
        <v>462</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49" ht="24.75" customHeight="1">
      <c r="B29" s="231"/>
      <c r="C29" s="113"/>
      <c r="D29" s="832" t="s">
        <v>133</v>
      </c>
      <c r="E29" s="833"/>
      <c r="F29" s="833"/>
      <c r="G29" s="833"/>
      <c r="H29" s="833"/>
      <c r="I29" s="833"/>
      <c r="J29" s="833"/>
      <c r="K29" s="833"/>
      <c r="L29" s="833"/>
      <c r="M29" s="833"/>
      <c r="N29" s="834"/>
      <c r="O29" s="852">
        <v>12</v>
      </c>
      <c r="P29" s="852"/>
      <c r="Q29" s="852"/>
      <c r="R29" s="852"/>
      <c r="S29" s="775" t="s">
        <v>431</v>
      </c>
      <c r="T29" s="776"/>
      <c r="U29" s="776"/>
      <c r="V29" s="841"/>
      <c r="W29" s="808" t="s">
        <v>138</v>
      </c>
      <c r="X29" s="808"/>
      <c r="Y29" s="808"/>
      <c r="Z29" s="808"/>
      <c r="AA29" s="852">
        <v>16</v>
      </c>
      <c r="AB29" s="852"/>
      <c r="AC29" s="852"/>
      <c r="AD29" s="852"/>
      <c r="AE29" s="775" t="s">
        <v>431</v>
      </c>
      <c r="AF29" s="776"/>
      <c r="AG29" s="776"/>
      <c r="AH29" s="776"/>
      <c r="AI29" s="135"/>
      <c r="AJ29" s="136"/>
      <c r="AK29" s="85"/>
    </row>
    <row r="30" spans="2:49" ht="30" customHeight="1">
      <c r="B30" s="231"/>
      <c r="C30" s="113"/>
      <c r="D30" s="777" t="s">
        <v>135</v>
      </c>
      <c r="E30" s="778" t="s">
        <v>461</v>
      </c>
      <c r="F30" s="778"/>
      <c r="G30" s="778"/>
      <c r="H30" s="778"/>
      <c r="I30" s="778"/>
      <c r="J30" s="778"/>
      <c r="K30" s="778"/>
      <c r="L30" s="778"/>
      <c r="M30" s="778"/>
      <c r="N30" s="779"/>
      <c r="O30" s="782" t="s">
        <v>433</v>
      </c>
      <c r="P30" s="783"/>
      <c r="Q30" s="783"/>
      <c r="R30" s="783"/>
      <c r="S30" s="784"/>
      <c r="T30" s="784"/>
      <c r="U30" s="784"/>
      <c r="V30" s="784"/>
      <c r="W30" s="785" t="s">
        <v>136</v>
      </c>
      <c r="X30" s="785"/>
      <c r="Y30" s="785"/>
      <c r="Z30" s="782" t="s">
        <v>434</v>
      </c>
      <c r="AA30" s="783"/>
      <c r="AB30" s="783"/>
      <c r="AC30" s="783"/>
      <c r="AD30" s="837"/>
      <c r="AE30" s="837"/>
      <c r="AF30" s="837"/>
      <c r="AG30" s="837"/>
      <c r="AH30" s="785" t="str">
        <f>IF(AD30="","",AH24)</f>
        <v/>
      </c>
      <c r="AI30" s="785"/>
      <c r="AJ30" s="785"/>
      <c r="AK30" s="85"/>
    </row>
    <row r="31" spans="2:49" ht="65.099999999999994" customHeight="1">
      <c r="B31" s="231"/>
      <c r="C31" s="113"/>
      <c r="D31" s="777"/>
      <c r="E31" s="780"/>
      <c r="F31" s="780"/>
      <c r="G31" s="780"/>
      <c r="H31" s="780"/>
      <c r="I31" s="780"/>
      <c r="J31" s="780"/>
      <c r="K31" s="780"/>
      <c r="L31" s="780"/>
      <c r="M31" s="780"/>
      <c r="N31" s="781"/>
      <c r="O31" s="829"/>
      <c r="P31" s="830"/>
      <c r="Q31" s="830"/>
      <c r="R31" s="830"/>
      <c r="S31" s="830"/>
      <c r="T31" s="830"/>
      <c r="U31" s="830"/>
      <c r="V31" s="830"/>
      <c r="W31" s="830"/>
      <c r="X31" s="830"/>
      <c r="Y31" s="830"/>
      <c r="Z31" s="830"/>
      <c r="AA31" s="830"/>
      <c r="AB31" s="830"/>
      <c r="AC31" s="830"/>
      <c r="AD31" s="830"/>
      <c r="AE31" s="830"/>
      <c r="AF31" s="830"/>
      <c r="AG31" s="830"/>
      <c r="AH31" s="830"/>
      <c r="AI31" s="830"/>
      <c r="AJ31" s="831"/>
      <c r="AK31" s="85"/>
      <c r="AL31" s="59" t="str">
        <f>IF(様式１号!$D$16=11,"← 11年度提出の計画書には第５計画期間の削減目標を必ず入力してください。","← 計画がある場合は入力してください。")</f>
        <v>← 計画がある場合は入力してください。</v>
      </c>
    </row>
    <row r="32" spans="2:49" ht="65.099999999999994" customHeight="1">
      <c r="B32" s="231"/>
      <c r="C32" s="113"/>
      <c r="D32" s="777"/>
      <c r="E32" s="838" t="s">
        <v>137</v>
      </c>
      <c r="F32" s="838"/>
      <c r="G32" s="838"/>
      <c r="H32" s="838"/>
      <c r="I32" s="838"/>
      <c r="J32" s="838"/>
      <c r="K32" s="838"/>
      <c r="L32" s="838"/>
      <c r="M32" s="838"/>
      <c r="N32" s="839"/>
      <c r="O32" s="829"/>
      <c r="P32" s="830"/>
      <c r="Q32" s="830"/>
      <c r="R32" s="830"/>
      <c r="S32" s="830"/>
      <c r="T32" s="830"/>
      <c r="U32" s="830"/>
      <c r="V32" s="830"/>
      <c r="W32" s="830"/>
      <c r="X32" s="830"/>
      <c r="Y32" s="830"/>
      <c r="Z32" s="830"/>
      <c r="AA32" s="830"/>
      <c r="AB32" s="830"/>
      <c r="AC32" s="830"/>
      <c r="AD32" s="830"/>
      <c r="AE32" s="830"/>
      <c r="AF32" s="830"/>
      <c r="AG32" s="830"/>
      <c r="AH32" s="830"/>
      <c r="AI32" s="830"/>
      <c r="AJ32" s="831"/>
      <c r="AK32" s="85"/>
    </row>
    <row r="33" spans="2:39" ht="5.25" customHeight="1">
      <c r="B33" s="137"/>
      <c r="C33" s="123"/>
      <c r="D33" s="123"/>
      <c r="E33" s="123"/>
      <c r="F33" s="123"/>
      <c r="G33" s="123"/>
      <c r="H33" s="123"/>
      <c r="I33" s="123"/>
      <c r="J33" s="123"/>
      <c r="K33" s="123"/>
      <c r="L33" s="123"/>
      <c r="M33" s="123"/>
      <c r="N33" s="123"/>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2"/>
    </row>
    <row r="34" spans="2:39" ht="20.25" customHeight="1">
      <c r="B34" s="113"/>
      <c r="C34" s="113"/>
      <c r="D34" s="113"/>
      <c r="E34" s="34"/>
      <c r="F34" s="138"/>
      <c r="G34" s="113"/>
      <c r="H34" s="113"/>
      <c r="I34" s="113"/>
      <c r="J34" s="113"/>
      <c r="K34" s="113"/>
      <c r="L34" s="34"/>
      <c r="M34" s="113"/>
      <c r="N34" s="113"/>
      <c r="O34" s="34"/>
      <c r="P34" s="34"/>
      <c r="Q34" s="34"/>
      <c r="R34" s="34"/>
      <c r="S34" s="34"/>
      <c r="T34" s="34"/>
      <c r="U34" s="34"/>
      <c r="V34" s="34"/>
      <c r="W34" s="34"/>
      <c r="X34" s="34"/>
      <c r="Y34" s="34"/>
      <c r="Z34" s="34"/>
      <c r="AA34" s="34"/>
      <c r="AB34" s="34"/>
      <c r="AC34" s="34"/>
      <c r="AD34" s="126"/>
      <c r="AE34" s="34"/>
      <c r="AF34" s="34"/>
      <c r="AG34" s="34"/>
      <c r="AH34" s="34"/>
      <c r="AI34" s="34"/>
      <c r="AJ34" s="34"/>
      <c r="AK34" s="44" t="s">
        <v>38</v>
      </c>
    </row>
    <row r="35" spans="2:39" s="9" customFormat="1" ht="5.25" customHeight="1">
      <c r="B35" s="108"/>
      <c r="C35" s="139"/>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8"/>
      <c r="AL35" s="8"/>
    </row>
    <row r="36" spans="2:39" s="9" customFormat="1" ht="12.95" customHeight="1">
      <c r="B36" s="109"/>
      <c r="C36" s="34"/>
      <c r="D36" s="245" t="s">
        <v>652</v>
      </c>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34"/>
      <c r="AK36" s="85"/>
      <c r="AL36" s="8"/>
    </row>
    <row r="37" spans="2:39" s="9" customFormat="1" ht="29.25" customHeight="1">
      <c r="B37" s="109"/>
      <c r="C37" s="766" t="s">
        <v>139</v>
      </c>
      <c r="D37" s="767"/>
      <c r="E37" s="768"/>
      <c r="F37" s="766" t="s">
        <v>140</v>
      </c>
      <c r="G37" s="767"/>
      <c r="H37" s="767"/>
      <c r="I37" s="767"/>
      <c r="J37" s="767"/>
      <c r="K37" s="767"/>
      <c r="L37" s="767"/>
      <c r="M37" s="767"/>
      <c r="N37" s="767"/>
      <c r="O37" s="767"/>
      <c r="P37" s="767"/>
      <c r="Q37" s="767"/>
      <c r="R37" s="768"/>
      <c r="S37" s="766" t="s">
        <v>435</v>
      </c>
      <c r="T37" s="767"/>
      <c r="U37" s="767"/>
      <c r="V37" s="767"/>
      <c r="W37" s="767"/>
      <c r="X37" s="767"/>
      <c r="Y37" s="767"/>
      <c r="Z37" s="767"/>
      <c r="AA37" s="767"/>
      <c r="AB37" s="767"/>
      <c r="AC37" s="767"/>
      <c r="AD37" s="767"/>
      <c r="AE37" s="767"/>
      <c r="AF37" s="767"/>
      <c r="AG37" s="767"/>
      <c r="AH37" s="767"/>
      <c r="AI37" s="767"/>
      <c r="AJ37" s="768"/>
      <c r="AK37" s="85"/>
      <c r="AL37" s="8"/>
    </row>
    <row r="38" spans="2:39" s="9" customFormat="1" ht="29.25" customHeight="1">
      <c r="B38" s="109"/>
      <c r="C38" s="615">
        <v>1</v>
      </c>
      <c r="D38" s="762"/>
      <c r="E38" s="616"/>
      <c r="F38" s="769" t="str">
        <f>IF($O$13="","",$O$13)</f>
        <v/>
      </c>
      <c r="G38" s="770"/>
      <c r="H38" s="770"/>
      <c r="I38" s="770"/>
      <c r="J38" s="770"/>
      <c r="K38" s="770"/>
      <c r="L38" s="770"/>
      <c r="M38" s="770"/>
      <c r="N38" s="770"/>
      <c r="O38" s="770"/>
      <c r="P38" s="770"/>
      <c r="Q38" s="770"/>
      <c r="R38" s="771"/>
      <c r="S38" s="769" t="str">
        <f>$S$14&amp;$S$15</f>
        <v/>
      </c>
      <c r="T38" s="770"/>
      <c r="U38" s="770"/>
      <c r="V38" s="770"/>
      <c r="W38" s="770"/>
      <c r="X38" s="770"/>
      <c r="Y38" s="770"/>
      <c r="Z38" s="770"/>
      <c r="AA38" s="770"/>
      <c r="AB38" s="770"/>
      <c r="AC38" s="770"/>
      <c r="AD38" s="770"/>
      <c r="AE38" s="770"/>
      <c r="AF38" s="770"/>
      <c r="AG38" s="770"/>
      <c r="AH38" s="770"/>
      <c r="AI38" s="770"/>
      <c r="AJ38" s="771"/>
      <c r="AK38" s="85"/>
      <c r="AL38" s="8"/>
    </row>
    <row r="39" spans="2:39" s="9" customFormat="1" ht="29.25" customHeight="1">
      <c r="B39" s="109"/>
      <c r="C39" s="615">
        <v>2</v>
      </c>
      <c r="D39" s="762"/>
      <c r="E39" s="616"/>
      <c r="F39" s="763"/>
      <c r="G39" s="764"/>
      <c r="H39" s="764"/>
      <c r="I39" s="764"/>
      <c r="J39" s="764"/>
      <c r="K39" s="764"/>
      <c r="L39" s="764"/>
      <c r="M39" s="764"/>
      <c r="N39" s="764"/>
      <c r="O39" s="764"/>
      <c r="P39" s="764"/>
      <c r="Q39" s="764"/>
      <c r="R39" s="765"/>
      <c r="S39" s="763"/>
      <c r="T39" s="764"/>
      <c r="U39" s="764"/>
      <c r="V39" s="764"/>
      <c r="W39" s="764"/>
      <c r="X39" s="764"/>
      <c r="Y39" s="764"/>
      <c r="Z39" s="764"/>
      <c r="AA39" s="764"/>
      <c r="AB39" s="764"/>
      <c r="AC39" s="764"/>
      <c r="AD39" s="764"/>
      <c r="AE39" s="764"/>
      <c r="AF39" s="764"/>
      <c r="AG39" s="764"/>
      <c r="AH39" s="764"/>
      <c r="AI39" s="764"/>
      <c r="AJ39" s="765"/>
      <c r="AK39" s="85"/>
      <c r="AL39" s="598"/>
      <c r="AM39" s="598"/>
    </row>
    <row r="40" spans="2:39" s="9" customFormat="1" ht="29.25" customHeight="1">
      <c r="B40" s="109"/>
      <c r="C40" s="615">
        <v>3</v>
      </c>
      <c r="D40" s="762"/>
      <c r="E40" s="616"/>
      <c r="F40" s="763"/>
      <c r="G40" s="764"/>
      <c r="H40" s="764"/>
      <c r="I40" s="764"/>
      <c r="J40" s="764"/>
      <c r="K40" s="764"/>
      <c r="L40" s="764"/>
      <c r="M40" s="764"/>
      <c r="N40" s="764"/>
      <c r="O40" s="764"/>
      <c r="P40" s="764"/>
      <c r="Q40" s="764"/>
      <c r="R40" s="765"/>
      <c r="S40" s="763"/>
      <c r="T40" s="764"/>
      <c r="U40" s="764"/>
      <c r="V40" s="764"/>
      <c r="W40" s="764"/>
      <c r="X40" s="764"/>
      <c r="Y40" s="764"/>
      <c r="Z40" s="764"/>
      <c r="AA40" s="764"/>
      <c r="AB40" s="764"/>
      <c r="AC40" s="764"/>
      <c r="AD40" s="764"/>
      <c r="AE40" s="764"/>
      <c r="AF40" s="764"/>
      <c r="AG40" s="764"/>
      <c r="AH40" s="764"/>
      <c r="AI40" s="764"/>
      <c r="AJ40" s="765"/>
      <c r="AK40" s="85"/>
      <c r="AL40" s="598"/>
      <c r="AM40" s="598"/>
    </row>
    <row r="41" spans="2:39" s="9" customFormat="1" ht="29.25" customHeight="1">
      <c r="B41" s="109"/>
      <c r="C41" s="615">
        <v>4</v>
      </c>
      <c r="D41" s="762"/>
      <c r="E41" s="616"/>
      <c r="F41" s="763"/>
      <c r="G41" s="764"/>
      <c r="H41" s="764"/>
      <c r="I41" s="764"/>
      <c r="J41" s="764"/>
      <c r="K41" s="764"/>
      <c r="L41" s="764"/>
      <c r="M41" s="764"/>
      <c r="N41" s="764"/>
      <c r="O41" s="764"/>
      <c r="P41" s="764"/>
      <c r="Q41" s="764"/>
      <c r="R41" s="765"/>
      <c r="S41" s="763"/>
      <c r="T41" s="764"/>
      <c r="U41" s="764"/>
      <c r="V41" s="764"/>
      <c r="W41" s="764"/>
      <c r="X41" s="764"/>
      <c r="Y41" s="764"/>
      <c r="Z41" s="764"/>
      <c r="AA41" s="764"/>
      <c r="AB41" s="764"/>
      <c r="AC41" s="764"/>
      <c r="AD41" s="764"/>
      <c r="AE41" s="764"/>
      <c r="AF41" s="764"/>
      <c r="AG41" s="764"/>
      <c r="AH41" s="764"/>
      <c r="AI41" s="764"/>
      <c r="AJ41" s="765"/>
      <c r="AK41" s="85"/>
      <c r="AL41" s="8"/>
    </row>
    <row r="42" spans="2:39" s="9" customFormat="1" ht="29.25" customHeight="1">
      <c r="B42" s="109"/>
      <c r="C42" s="615">
        <v>5</v>
      </c>
      <c r="D42" s="762"/>
      <c r="E42" s="616"/>
      <c r="F42" s="763"/>
      <c r="G42" s="764"/>
      <c r="H42" s="764"/>
      <c r="I42" s="764"/>
      <c r="J42" s="764"/>
      <c r="K42" s="764"/>
      <c r="L42" s="764"/>
      <c r="M42" s="764"/>
      <c r="N42" s="764"/>
      <c r="O42" s="764"/>
      <c r="P42" s="764"/>
      <c r="Q42" s="764"/>
      <c r="R42" s="765"/>
      <c r="S42" s="763"/>
      <c r="T42" s="764"/>
      <c r="U42" s="764"/>
      <c r="V42" s="764"/>
      <c r="W42" s="764"/>
      <c r="X42" s="764"/>
      <c r="Y42" s="764"/>
      <c r="Z42" s="764"/>
      <c r="AA42" s="764"/>
      <c r="AB42" s="764"/>
      <c r="AC42" s="764"/>
      <c r="AD42" s="764"/>
      <c r="AE42" s="764"/>
      <c r="AF42" s="764"/>
      <c r="AG42" s="764"/>
      <c r="AH42" s="764"/>
      <c r="AI42" s="764"/>
      <c r="AJ42" s="765"/>
      <c r="AK42" s="85"/>
      <c r="AL42" s="8"/>
    </row>
    <row r="43" spans="2:39" s="9" customFormat="1" ht="29.25" customHeight="1">
      <c r="B43" s="109"/>
      <c r="C43" s="615">
        <v>6</v>
      </c>
      <c r="D43" s="762"/>
      <c r="E43" s="616"/>
      <c r="F43" s="763"/>
      <c r="G43" s="764"/>
      <c r="H43" s="764"/>
      <c r="I43" s="764"/>
      <c r="J43" s="764"/>
      <c r="K43" s="764"/>
      <c r="L43" s="764"/>
      <c r="M43" s="764"/>
      <c r="N43" s="764"/>
      <c r="O43" s="764"/>
      <c r="P43" s="764"/>
      <c r="Q43" s="764"/>
      <c r="R43" s="765"/>
      <c r="S43" s="763"/>
      <c r="T43" s="764"/>
      <c r="U43" s="764"/>
      <c r="V43" s="764"/>
      <c r="W43" s="764"/>
      <c r="X43" s="764"/>
      <c r="Y43" s="764"/>
      <c r="Z43" s="764"/>
      <c r="AA43" s="764"/>
      <c r="AB43" s="764"/>
      <c r="AC43" s="764"/>
      <c r="AD43" s="764"/>
      <c r="AE43" s="764"/>
      <c r="AF43" s="764"/>
      <c r="AG43" s="764"/>
      <c r="AH43" s="764"/>
      <c r="AI43" s="764"/>
      <c r="AJ43" s="765"/>
      <c r="AK43" s="85"/>
      <c r="AL43" s="8"/>
    </row>
    <row r="44" spans="2:39" s="9" customFormat="1" ht="29.25" customHeight="1">
      <c r="B44" s="109"/>
      <c r="C44" s="615">
        <v>7</v>
      </c>
      <c r="D44" s="762"/>
      <c r="E44" s="616"/>
      <c r="F44" s="763"/>
      <c r="G44" s="764"/>
      <c r="H44" s="764"/>
      <c r="I44" s="764"/>
      <c r="J44" s="764"/>
      <c r="K44" s="764"/>
      <c r="L44" s="764"/>
      <c r="M44" s="764"/>
      <c r="N44" s="764"/>
      <c r="O44" s="764"/>
      <c r="P44" s="764"/>
      <c r="Q44" s="764"/>
      <c r="R44" s="765"/>
      <c r="S44" s="763"/>
      <c r="T44" s="764"/>
      <c r="U44" s="764"/>
      <c r="V44" s="764"/>
      <c r="W44" s="764"/>
      <c r="X44" s="764"/>
      <c r="Y44" s="764"/>
      <c r="Z44" s="764"/>
      <c r="AA44" s="764"/>
      <c r="AB44" s="764"/>
      <c r="AC44" s="764"/>
      <c r="AD44" s="764"/>
      <c r="AE44" s="764"/>
      <c r="AF44" s="764"/>
      <c r="AG44" s="764"/>
      <c r="AH44" s="764"/>
      <c r="AI44" s="764"/>
      <c r="AJ44" s="765"/>
      <c r="AK44" s="85"/>
      <c r="AL44" s="8"/>
    </row>
    <row r="45" spans="2:39" s="9" customFormat="1" ht="29.25" customHeight="1">
      <c r="B45" s="109"/>
      <c r="C45" s="615">
        <v>8</v>
      </c>
      <c r="D45" s="762"/>
      <c r="E45" s="616"/>
      <c r="F45" s="763"/>
      <c r="G45" s="764"/>
      <c r="H45" s="764"/>
      <c r="I45" s="764"/>
      <c r="J45" s="764"/>
      <c r="K45" s="764"/>
      <c r="L45" s="764"/>
      <c r="M45" s="764"/>
      <c r="N45" s="764"/>
      <c r="O45" s="764"/>
      <c r="P45" s="764"/>
      <c r="Q45" s="764"/>
      <c r="R45" s="765"/>
      <c r="S45" s="763"/>
      <c r="T45" s="764"/>
      <c r="U45" s="764"/>
      <c r="V45" s="764"/>
      <c r="W45" s="764"/>
      <c r="X45" s="764"/>
      <c r="Y45" s="764"/>
      <c r="Z45" s="764"/>
      <c r="AA45" s="764"/>
      <c r="AB45" s="764"/>
      <c r="AC45" s="764"/>
      <c r="AD45" s="764"/>
      <c r="AE45" s="764"/>
      <c r="AF45" s="764"/>
      <c r="AG45" s="764"/>
      <c r="AH45" s="764"/>
      <c r="AI45" s="764"/>
      <c r="AJ45" s="765"/>
      <c r="AK45" s="85"/>
      <c r="AL45" s="8"/>
    </row>
    <row r="46" spans="2:39" s="9" customFormat="1" ht="29.25" customHeight="1">
      <c r="B46" s="109"/>
      <c r="C46" s="615">
        <v>9</v>
      </c>
      <c r="D46" s="762"/>
      <c r="E46" s="616"/>
      <c r="F46" s="763"/>
      <c r="G46" s="764"/>
      <c r="H46" s="764"/>
      <c r="I46" s="764"/>
      <c r="J46" s="764"/>
      <c r="K46" s="764"/>
      <c r="L46" s="764"/>
      <c r="M46" s="764"/>
      <c r="N46" s="764"/>
      <c r="O46" s="764"/>
      <c r="P46" s="764"/>
      <c r="Q46" s="764"/>
      <c r="R46" s="765"/>
      <c r="S46" s="763"/>
      <c r="T46" s="764"/>
      <c r="U46" s="764"/>
      <c r="V46" s="764"/>
      <c r="W46" s="764"/>
      <c r="X46" s="764"/>
      <c r="Y46" s="764"/>
      <c r="Z46" s="764"/>
      <c r="AA46" s="764"/>
      <c r="AB46" s="764"/>
      <c r="AC46" s="764"/>
      <c r="AD46" s="764"/>
      <c r="AE46" s="764"/>
      <c r="AF46" s="764"/>
      <c r="AG46" s="764"/>
      <c r="AH46" s="764"/>
      <c r="AI46" s="764"/>
      <c r="AJ46" s="765"/>
      <c r="AK46" s="85"/>
      <c r="AL46" s="8"/>
    </row>
    <row r="47" spans="2:39" s="9" customFormat="1" ht="29.25" customHeight="1">
      <c r="B47" s="109"/>
      <c r="C47" s="615">
        <v>10</v>
      </c>
      <c r="D47" s="762"/>
      <c r="E47" s="616"/>
      <c r="F47" s="763"/>
      <c r="G47" s="764"/>
      <c r="H47" s="764"/>
      <c r="I47" s="764"/>
      <c r="J47" s="764"/>
      <c r="K47" s="764"/>
      <c r="L47" s="764"/>
      <c r="M47" s="764"/>
      <c r="N47" s="764"/>
      <c r="O47" s="764"/>
      <c r="P47" s="764"/>
      <c r="Q47" s="764"/>
      <c r="R47" s="765"/>
      <c r="S47" s="763"/>
      <c r="T47" s="764"/>
      <c r="U47" s="764"/>
      <c r="V47" s="764"/>
      <c r="W47" s="764"/>
      <c r="X47" s="764"/>
      <c r="Y47" s="764"/>
      <c r="Z47" s="764"/>
      <c r="AA47" s="764"/>
      <c r="AB47" s="764"/>
      <c r="AC47" s="764"/>
      <c r="AD47" s="764"/>
      <c r="AE47" s="764"/>
      <c r="AF47" s="764"/>
      <c r="AG47" s="764"/>
      <c r="AH47" s="764"/>
      <c r="AI47" s="764"/>
      <c r="AJ47" s="765"/>
      <c r="AK47" s="85"/>
      <c r="AL47" s="8"/>
    </row>
    <row r="48" spans="2:39" s="9" customFormat="1" ht="29.25" customHeight="1">
      <c r="B48" s="109"/>
      <c r="C48" s="615">
        <v>11</v>
      </c>
      <c r="D48" s="762"/>
      <c r="E48" s="616"/>
      <c r="F48" s="763"/>
      <c r="G48" s="764"/>
      <c r="H48" s="764"/>
      <c r="I48" s="764"/>
      <c r="J48" s="764"/>
      <c r="K48" s="764"/>
      <c r="L48" s="764"/>
      <c r="M48" s="764"/>
      <c r="N48" s="764"/>
      <c r="O48" s="764"/>
      <c r="P48" s="764"/>
      <c r="Q48" s="764"/>
      <c r="R48" s="765"/>
      <c r="S48" s="763"/>
      <c r="T48" s="764"/>
      <c r="U48" s="764"/>
      <c r="V48" s="764"/>
      <c r="W48" s="764"/>
      <c r="X48" s="764"/>
      <c r="Y48" s="764"/>
      <c r="Z48" s="764"/>
      <c r="AA48" s="764"/>
      <c r="AB48" s="764"/>
      <c r="AC48" s="764"/>
      <c r="AD48" s="764"/>
      <c r="AE48" s="764"/>
      <c r="AF48" s="764"/>
      <c r="AG48" s="764"/>
      <c r="AH48" s="764"/>
      <c r="AI48" s="764"/>
      <c r="AJ48" s="765"/>
      <c r="AK48" s="85"/>
      <c r="AL48" s="8"/>
    </row>
    <row r="49" spans="2:38" s="9" customFormat="1" ht="29.25" customHeight="1">
      <c r="B49" s="109"/>
      <c r="C49" s="615">
        <v>12</v>
      </c>
      <c r="D49" s="762"/>
      <c r="E49" s="616"/>
      <c r="F49" s="763"/>
      <c r="G49" s="764"/>
      <c r="H49" s="764"/>
      <c r="I49" s="764"/>
      <c r="J49" s="764"/>
      <c r="K49" s="764"/>
      <c r="L49" s="764"/>
      <c r="M49" s="764"/>
      <c r="N49" s="764"/>
      <c r="O49" s="764"/>
      <c r="P49" s="764"/>
      <c r="Q49" s="764"/>
      <c r="R49" s="765"/>
      <c r="S49" s="763"/>
      <c r="T49" s="764"/>
      <c r="U49" s="764"/>
      <c r="V49" s="764"/>
      <c r="W49" s="764"/>
      <c r="X49" s="764"/>
      <c r="Y49" s="764"/>
      <c r="Z49" s="764"/>
      <c r="AA49" s="764"/>
      <c r="AB49" s="764"/>
      <c r="AC49" s="764"/>
      <c r="AD49" s="764"/>
      <c r="AE49" s="764"/>
      <c r="AF49" s="764"/>
      <c r="AG49" s="764"/>
      <c r="AH49" s="764"/>
      <c r="AI49" s="764"/>
      <c r="AJ49" s="765"/>
      <c r="AK49" s="85"/>
      <c r="AL49" s="8"/>
    </row>
    <row r="50" spans="2:38" s="9" customFormat="1" ht="29.25" customHeight="1">
      <c r="B50" s="109"/>
      <c r="C50" s="615">
        <v>13</v>
      </c>
      <c r="D50" s="762"/>
      <c r="E50" s="616"/>
      <c r="F50" s="763"/>
      <c r="G50" s="764"/>
      <c r="H50" s="764"/>
      <c r="I50" s="764"/>
      <c r="J50" s="764"/>
      <c r="K50" s="764"/>
      <c r="L50" s="764"/>
      <c r="M50" s="764"/>
      <c r="N50" s="764"/>
      <c r="O50" s="764"/>
      <c r="P50" s="764"/>
      <c r="Q50" s="764"/>
      <c r="R50" s="765"/>
      <c r="S50" s="763"/>
      <c r="T50" s="764"/>
      <c r="U50" s="764"/>
      <c r="V50" s="764"/>
      <c r="W50" s="764"/>
      <c r="X50" s="764"/>
      <c r="Y50" s="764"/>
      <c r="Z50" s="764"/>
      <c r="AA50" s="764"/>
      <c r="AB50" s="764"/>
      <c r="AC50" s="764"/>
      <c r="AD50" s="764"/>
      <c r="AE50" s="764"/>
      <c r="AF50" s="764"/>
      <c r="AG50" s="764"/>
      <c r="AH50" s="764"/>
      <c r="AI50" s="764"/>
      <c r="AJ50" s="765"/>
      <c r="AK50" s="85"/>
      <c r="AL50" s="8"/>
    </row>
    <row r="51" spans="2:38" s="9" customFormat="1" ht="29.25" customHeight="1">
      <c r="B51" s="109"/>
      <c r="C51" s="615">
        <v>14</v>
      </c>
      <c r="D51" s="762"/>
      <c r="E51" s="616"/>
      <c r="F51" s="763"/>
      <c r="G51" s="764"/>
      <c r="H51" s="764"/>
      <c r="I51" s="764"/>
      <c r="J51" s="764"/>
      <c r="K51" s="764"/>
      <c r="L51" s="764"/>
      <c r="M51" s="764"/>
      <c r="N51" s="764"/>
      <c r="O51" s="764"/>
      <c r="P51" s="764"/>
      <c r="Q51" s="764"/>
      <c r="R51" s="765"/>
      <c r="S51" s="763"/>
      <c r="T51" s="764"/>
      <c r="U51" s="764"/>
      <c r="V51" s="764"/>
      <c r="W51" s="764"/>
      <c r="X51" s="764"/>
      <c r="Y51" s="764"/>
      <c r="Z51" s="764"/>
      <c r="AA51" s="764"/>
      <c r="AB51" s="764"/>
      <c r="AC51" s="764"/>
      <c r="AD51" s="764"/>
      <c r="AE51" s="764"/>
      <c r="AF51" s="764"/>
      <c r="AG51" s="764"/>
      <c r="AH51" s="764"/>
      <c r="AI51" s="764"/>
      <c r="AJ51" s="765"/>
      <c r="AK51" s="85"/>
      <c r="AL51" s="8"/>
    </row>
    <row r="52" spans="2:38" s="9" customFormat="1" ht="29.25" customHeight="1">
      <c r="B52" s="109"/>
      <c r="C52" s="615">
        <v>15</v>
      </c>
      <c r="D52" s="762"/>
      <c r="E52" s="616"/>
      <c r="F52" s="763"/>
      <c r="G52" s="764"/>
      <c r="H52" s="764"/>
      <c r="I52" s="764"/>
      <c r="J52" s="764"/>
      <c r="K52" s="764"/>
      <c r="L52" s="764"/>
      <c r="M52" s="764"/>
      <c r="N52" s="764"/>
      <c r="O52" s="764"/>
      <c r="P52" s="764"/>
      <c r="Q52" s="764"/>
      <c r="R52" s="765"/>
      <c r="S52" s="763"/>
      <c r="T52" s="764"/>
      <c r="U52" s="764"/>
      <c r="V52" s="764"/>
      <c r="W52" s="764"/>
      <c r="X52" s="764"/>
      <c r="Y52" s="764"/>
      <c r="Z52" s="764"/>
      <c r="AA52" s="764"/>
      <c r="AB52" s="764"/>
      <c r="AC52" s="764"/>
      <c r="AD52" s="764"/>
      <c r="AE52" s="764"/>
      <c r="AF52" s="764"/>
      <c r="AG52" s="764"/>
      <c r="AH52" s="764"/>
      <c r="AI52" s="764"/>
      <c r="AJ52" s="765"/>
      <c r="AK52" s="85"/>
      <c r="AL52" s="8"/>
    </row>
    <row r="53" spans="2:38" s="9" customFormat="1" ht="29.25" customHeight="1">
      <c r="B53" s="109"/>
      <c r="C53" s="615">
        <v>16</v>
      </c>
      <c r="D53" s="762"/>
      <c r="E53" s="616"/>
      <c r="F53" s="763"/>
      <c r="G53" s="764"/>
      <c r="H53" s="764"/>
      <c r="I53" s="764"/>
      <c r="J53" s="764"/>
      <c r="K53" s="764"/>
      <c r="L53" s="764"/>
      <c r="M53" s="764"/>
      <c r="N53" s="764"/>
      <c r="O53" s="764"/>
      <c r="P53" s="764"/>
      <c r="Q53" s="764"/>
      <c r="R53" s="765"/>
      <c r="S53" s="763"/>
      <c r="T53" s="764"/>
      <c r="U53" s="764"/>
      <c r="V53" s="764"/>
      <c r="W53" s="764"/>
      <c r="X53" s="764"/>
      <c r="Y53" s="764"/>
      <c r="Z53" s="764"/>
      <c r="AA53" s="764"/>
      <c r="AB53" s="764"/>
      <c r="AC53" s="764"/>
      <c r="AD53" s="764"/>
      <c r="AE53" s="764"/>
      <c r="AF53" s="764"/>
      <c r="AG53" s="764"/>
      <c r="AH53" s="764"/>
      <c r="AI53" s="764"/>
      <c r="AJ53" s="765"/>
      <c r="AK53" s="85"/>
      <c r="AL53" s="8"/>
    </row>
    <row r="54" spans="2:38" s="9" customFormat="1" ht="29.25" customHeight="1">
      <c r="B54" s="109"/>
      <c r="C54" s="615">
        <v>17</v>
      </c>
      <c r="D54" s="762"/>
      <c r="E54" s="616"/>
      <c r="F54" s="763"/>
      <c r="G54" s="764"/>
      <c r="H54" s="764"/>
      <c r="I54" s="764"/>
      <c r="J54" s="764"/>
      <c r="K54" s="764"/>
      <c r="L54" s="764"/>
      <c r="M54" s="764"/>
      <c r="N54" s="764"/>
      <c r="O54" s="764"/>
      <c r="P54" s="764"/>
      <c r="Q54" s="764"/>
      <c r="R54" s="765"/>
      <c r="S54" s="763"/>
      <c r="T54" s="764"/>
      <c r="U54" s="764"/>
      <c r="V54" s="764"/>
      <c r="W54" s="764"/>
      <c r="X54" s="764"/>
      <c r="Y54" s="764"/>
      <c r="Z54" s="764"/>
      <c r="AA54" s="764"/>
      <c r="AB54" s="764"/>
      <c r="AC54" s="764"/>
      <c r="AD54" s="764"/>
      <c r="AE54" s="764"/>
      <c r="AF54" s="764"/>
      <c r="AG54" s="764"/>
      <c r="AH54" s="764"/>
      <c r="AI54" s="764"/>
      <c r="AJ54" s="765"/>
      <c r="AK54" s="85"/>
      <c r="AL54" s="8"/>
    </row>
    <row r="55" spans="2:38" s="9" customFormat="1" ht="29.25" customHeight="1">
      <c r="B55" s="109"/>
      <c r="C55" s="615">
        <v>18</v>
      </c>
      <c r="D55" s="762"/>
      <c r="E55" s="616"/>
      <c r="F55" s="763"/>
      <c r="G55" s="764"/>
      <c r="H55" s="764"/>
      <c r="I55" s="764"/>
      <c r="J55" s="764"/>
      <c r="K55" s="764"/>
      <c r="L55" s="764"/>
      <c r="M55" s="764"/>
      <c r="N55" s="764"/>
      <c r="O55" s="764"/>
      <c r="P55" s="764"/>
      <c r="Q55" s="764"/>
      <c r="R55" s="765"/>
      <c r="S55" s="763"/>
      <c r="T55" s="764"/>
      <c r="U55" s="764"/>
      <c r="V55" s="764"/>
      <c r="W55" s="764"/>
      <c r="X55" s="764"/>
      <c r="Y55" s="764"/>
      <c r="Z55" s="764"/>
      <c r="AA55" s="764"/>
      <c r="AB55" s="764"/>
      <c r="AC55" s="764"/>
      <c r="AD55" s="764"/>
      <c r="AE55" s="764"/>
      <c r="AF55" s="764"/>
      <c r="AG55" s="764"/>
      <c r="AH55" s="764"/>
      <c r="AI55" s="764"/>
      <c r="AJ55" s="765"/>
      <c r="AK55" s="85"/>
      <c r="AL55" s="8"/>
    </row>
    <row r="56" spans="2:38" s="9" customFormat="1" ht="29.25" customHeight="1">
      <c r="B56" s="109"/>
      <c r="C56" s="615">
        <v>19</v>
      </c>
      <c r="D56" s="762"/>
      <c r="E56" s="616"/>
      <c r="F56" s="763"/>
      <c r="G56" s="764"/>
      <c r="H56" s="764"/>
      <c r="I56" s="764"/>
      <c r="J56" s="764"/>
      <c r="K56" s="764"/>
      <c r="L56" s="764"/>
      <c r="M56" s="764"/>
      <c r="N56" s="764"/>
      <c r="O56" s="764"/>
      <c r="P56" s="764"/>
      <c r="Q56" s="764"/>
      <c r="R56" s="765"/>
      <c r="S56" s="763"/>
      <c r="T56" s="764"/>
      <c r="U56" s="764"/>
      <c r="V56" s="764"/>
      <c r="W56" s="764"/>
      <c r="X56" s="764"/>
      <c r="Y56" s="764"/>
      <c r="Z56" s="764"/>
      <c r="AA56" s="764"/>
      <c r="AB56" s="764"/>
      <c r="AC56" s="764"/>
      <c r="AD56" s="764"/>
      <c r="AE56" s="764"/>
      <c r="AF56" s="764"/>
      <c r="AG56" s="764"/>
      <c r="AH56" s="764"/>
      <c r="AI56" s="764"/>
      <c r="AJ56" s="765"/>
      <c r="AK56" s="85"/>
      <c r="AL56" s="8"/>
    </row>
    <row r="57" spans="2:38" s="9" customFormat="1" ht="29.25" customHeight="1">
      <c r="B57" s="109"/>
      <c r="C57" s="615">
        <v>20</v>
      </c>
      <c r="D57" s="762"/>
      <c r="E57" s="616"/>
      <c r="F57" s="763"/>
      <c r="G57" s="764"/>
      <c r="H57" s="764"/>
      <c r="I57" s="764"/>
      <c r="J57" s="764"/>
      <c r="K57" s="764"/>
      <c r="L57" s="764"/>
      <c r="M57" s="764"/>
      <c r="N57" s="764"/>
      <c r="O57" s="764"/>
      <c r="P57" s="764"/>
      <c r="Q57" s="764"/>
      <c r="R57" s="765"/>
      <c r="S57" s="763"/>
      <c r="T57" s="764"/>
      <c r="U57" s="764"/>
      <c r="V57" s="764"/>
      <c r="W57" s="764"/>
      <c r="X57" s="764"/>
      <c r="Y57" s="764"/>
      <c r="Z57" s="764"/>
      <c r="AA57" s="764"/>
      <c r="AB57" s="764"/>
      <c r="AC57" s="764"/>
      <c r="AD57" s="764"/>
      <c r="AE57" s="764"/>
      <c r="AF57" s="764"/>
      <c r="AG57" s="764"/>
      <c r="AH57" s="764"/>
      <c r="AI57" s="764"/>
      <c r="AJ57" s="765"/>
      <c r="AK57" s="85"/>
      <c r="AL57" s="8"/>
    </row>
    <row r="58" spans="2:38" s="9" customFormat="1" ht="29.25" customHeight="1">
      <c r="B58" s="109"/>
      <c r="C58" s="615">
        <v>21</v>
      </c>
      <c r="D58" s="762"/>
      <c r="E58" s="616"/>
      <c r="F58" s="763"/>
      <c r="G58" s="764"/>
      <c r="H58" s="764"/>
      <c r="I58" s="764"/>
      <c r="J58" s="764"/>
      <c r="K58" s="764"/>
      <c r="L58" s="764"/>
      <c r="M58" s="764"/>
      <c r="N58" s="764"/>
      <c r="O58" s="764"/>
      <c r="P58" s="764"/>
      <c r="Q58" s="764"/>
      <c r="R58" s="765"/>
      <c r="S58" s="763"/>
      <c r="T58" s="764"/>
      <c r="U58" s="764"/>
      <c r="V58" s="764"/>
      <c r="W58" s="764"/>
      <c r="X58" s="764"/>
      <c r="Y58" s="764"/>
      <c r="Z58" s="764"/>
      <c r="AA58" s="764"/>
      <c r="AB58" s="764"/>
      <c r="AC58" s="764"/>
      <c r="AD58" s="764"/>
      <c r="AE58" s="764"/>
      <c r="AF58" s="764"/>
      <c r="AG58" s="764"/>
      <c r="AH58" s="764"/>
      <c r="AI58" s="764"/>
      <c r="AJ58" s="765"/>
      <c r="AK58" s="85"/>
      <c r="AL58" s="8"/>
    </row>
    <row r="59" spans="2:38" s="9" customFormat="1" ht="29.25" customHeight="1">
      <c r="B59" s="109"/>
      <c r="C59" s="615">
        <v>22</v>
      </c>
      <c r="D59" s="762"/>
      <c r="E59" s="616"/>
      <c r="F59" s="763"/>
      <c r="G59" s="764"/>
      <c r="H59" s="764"/>
      <c r="I59" s="764"/>
      <c r="J59" s="764"/>
      <c r="K59" s="764"/>
      <c r="L59" s="764"/>
      <c r="M59" s="764"/>
      <c r="N59" s="764"/>
      <c r="O59" s="764"/>
      <c r="P59" s="764"/>
      <c r="Q59" s="764"/>
      <c r="R59" s="765"/>
      <c r="S59" s="763"/>
      <c r="T59" s="764"/>
      <c r="U59" s="764"/>
      <c r="V59" s="764"/>
      <c r="W59" s="764"/>
      <c r="X59" s="764"/>
      <c r="Y59" s="764"/>
      <c r="Z59" s="764"/>
      <c r="AA59" s="764"/>
      <c r="AB59" s="764"/>
      <c r="AC59" s="764"/>
      <c r="AD59" s="764"/>
      <c r="AE59" s="764"/>
      <c r="AF59" s="764"/>
      <c r="AG59" s="764"/>
      <c r="AH59" s="764"/>
      <c r="AI59" s="764"/>
      <c r="AJ59" s="765"/>
      <c r="AK59" s="85"/>
      <c r="AL59" s="8"/>
    </row>
    <row r="60" spans="2:38" s="9" customFormat="1" ht="29.25" customHeight="1">
      <c r="B60" s="109"/>
      <c r="C60" s="615">
        <v>23</v>
      </c>
      <c r="D60" s="762"/>
      <c r="E60" s="616"/>
      <c r="F60" s="763"/>
      <c r="G60" s="764"/>
      <c r="H60" s="764"/>
      <c r="I60" s="764"/>
      <c r="J60" s="764"/>
      <c r="K60" s="764"/>
      <c r="L60" s="764"/>
      <c r="M60" s="764"/>
      <c r="N60" s="764"/>
      <c r="O60" s="764"/>
      <c r="P60" s="764"/>
      <c r="Q60" s="764"/>
      <c r="R60" s="765"/>
      <c r="S60" s="763"/>
      <c r="T60" s="764"/>
      <c r="U60" s="764"/>
      <c r="V60" s="764"/>
      <c r="W60" s="764"/>
      <c r="X60" s="764"/>
      <c r="Y60" s="764"/>
      <c r="Z60" s="764"/>
      <c r="AA60" s="764"/>
      <c r="AB60" s="764"/>
      <c r="AC60" s="764"/>
      <c r="AD60" s="764"/>
      <c r="AE60" s="764"/>
      <c r="AF60" s="764"/>
      <c r="AG60" s="764"/>
      <c r="AH60" s="764"/>
      <c r="AI60" s="764"/>
      <c r="AJ60" s="765"/>
      <c r="AK60" s="85"/>
      <c r="AL60" s="8"/>
    </row>
    <row r="61" spans="2:38" s="9" customFormat="1" ht="29.25" customHeight="1">
      <c r="B61" s="109"/>
      <c r="C61" s="615">
        <v>24</v>
      </c>
      <c r="D61" s="762"/>
      <c r="E61" s="616"/>
      <c r="F61" s="763"/>
      <c r="G61" s="764"/>
      <c r="H61" s="764"/>
      <c r="I61" s="764"/>
      <c r="J61" s="764"/>
      <c r="K61" s="764"/>
      <c r="L61" s="764"/>
      <c r="M61" s="764"/>
      <c r="N61" s="764"/>
      <c r="O61" s="764"/>
      <c r="P61" s="764"/>
      <c r="Q61" s="764"/>
      <c r="R61" s="765"/>
      <c r="S61" s="763"/>
      <c r="T61" s="764"/>
      <c r="U61" s="764"/>
      <c r="V61" s="764"/>
      <c r="W61" s="764"/>
      <c r="X61" s="764"/>
      <c r="Y61" s="764"/>
      <c r="Z61" s="764"/>
      <c r="AA61" s="764"/>
      <c r="AB61" s="764"/>
      <c r="AC61" s="764"/>
      <c r="AD61" s="764"/>
      <c r="AE61" s="764"/>
      <c r="AF61" s="764"/>
      <c r="AG61" s="764"/>
      <c r="AH61" s="764"/>
      <c r="AI61" s="764"/>
      <c r="AJ61" s="765"/>
      <c r="AK61" s="85"/>
      <c r="AL61" s="8"/>
    </row>
    <row r="62" spans="2:38" s="9" customFormat="1" ht="29.25" customHeight="1">
      <c r="B62" s="109"/>
      <c r="C62" s="615">
        <v>25</v>
      </c>
      <c r="D62" s="762"/>
      <c r="E62" s="616"/>
      <c r="F62" s="763"/>
      <c r="G62" s="764"/>
      <c r="H62" s="764"/>
      <c r="I62" s="764"/>
      <c r="J62" s="764"/>
      <c r="K62" s="764"/>
      <c r="L62" s="764"/>
      <c r="M62" s="764"/>
      <c r="N62" s="764"/>
      <c r="O62" s="764"/>
      <c r="P62" s="764"/>
      <c r="Q62" s="764"/>
      <c r="R62" s="765"/>
      <c r="S62" s="763"/>
      <c r="T62" s="764"/>
      <c r="U62" s="764"/>
      <c r="V62" s="764"/>
      <c r="W62" s="764"/>
      <c r="X62" s="764"/>
      <c r="Y62" s="764"/>
      <c r="Z62" s="764"/>
      <c r="AA62" s="764"/>
      <c r="AB62" s="764"/>
      <c r="AC62" s="764"/>
      <c r="AD62" s="764"/>
      <c r="AE62" s="764"/>
      <c r="AF62" s="764"/>
      <c r="AG62" s="764"/>
      <c r="AH62" s="764"/>
      <c r="AI62" s="764"/>
      <c r="AJ62" s="765"/>
      <c r="AK62" s="85"/>
      <c r="AL62" s="8"/>
    </row>
    <row r="63" spans="2:38" s="9" customFormat="1" ht="32.25" customHeight="1">
      <c r="B63" s="110"/>
      <c r="C63" s="847" t="s">
        <v>653</v>
      </c>
      <c r="D63" s="848"/>
      <c r="E63" s="848"/>
      <c r="F63" s="848"/>
      <c r="G63" s="848"/>
      <c r="H63" s="848"/>
      <c r="I63" s="848"/>
      <c r="J63" s="848"/>
      <c r="K63" s="848"/>
      <c r="L63" s="8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235"/>
      <c r="AL63" s="8"/>
    </row>
    <row r="64" spans="2:38" s="9" customFormat="1" ht="21.75" customHeight="1">
      <c r="B64" s="34"/>
      <c r="C64" s="232"/>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182"/>
      <c r="AE64" s="234"/>
      <c r="AF64" s="234"/>
      <c r="AG64" s="234"/>
      <c r="AH64" s="234"/>
      <c r="AI64" s="234"/>
      <c r="AJ64" s="34"/>
      <c r="AK64" s="58" t="s">
        <v>38</v>
      </c>
      <c r="AL64" s="8"/>
    </row>
    <row r="65" spans="2:38">
      <c r="B65" s="141"/>
      <c r="C65" s="141"/>
      <c r="D65" s="141"/>
      <c r="E65" s="141"/>
      <c r="F65" s="141"/>
      <c r="G65" s="141"/>
      <c r="H65" s="141"/>
      <c r="I65" s="141"/>
      <c r="J65" s="141"/>
      <c r="K65" s="141"/>
      <c r="L65" s="141"/>
      <c r="M65" s="34"/>
      <c r="N65" s="34"/>
      <c r="O65" s="141"/>
      <c r="P65" s="34"/>
      <c r="Q65" s="34"/>
      <c r="R65" s="34"/>
      <c r="S65" s="34"/>
      <c r="T65" s="34"/>
      <c r="U65" s="34"/>
      <c r="V65" s="34"/>
      <c r="W65" s="34"/>
      <c r="X65" s="34"/>
      <c r="Y65" s="758" t="s">
        <v>78</v>
      </c>
      <c r="Z65" s="758"/>
      <c r="AA65" s="758"/>
      <c r="AB65" s="758"/>
      <c r="AC65" s="614" t="str">
        <f>IF($AC$4="","",$AC$4)</f>
        <v/>
      </c>
      <c r="AD65" s="614"/>
      <c r="AE65" s="614"/>
      <c r="AF65" s="614"/>
      <c r="AG65" s="614"/>
      <c r="AH65" s="614"/>
      <c r="AI65" s="614"/>
      <c r="AJ65" s="614"/>
      <c r="AK65" s="34"/>
    </row>
    <row r="66" spans="2:38" ht="21" customHeight="1">
      <c r="B66" s="142"/>
      <c r="C66" s="142" t="s">
        <v>121</v>
      </c>
      <c r="D66" s="142"/>
      <c r="E66" s="142"/>
      <c r="F66" s="142"/>
      <c r="G66" s="142"/>
      <c r="H66" s="142"/>
      <c r="I66" s="142"/>
      <c r="J66" s="142"/>
      <c r="K66" s="142"/>
      <c r="L66" s="142"/>
      <c r="M66" s="142"/>
      <c r="N66" s="142"/>
      <c r="O66" s="142"/>
      <c r="P66" s="142"/>
      <c r="Q66" s="142"/>
      <c r="R66" s="142"/>
      <c r="S66" s="142"/>
      <c r="T66" s="142"/>
      <c r="U66" s="142"/>
      <c r="V66" s="142"/>
      <c r="W66" s="111"/>
      <c r="X66" s="111"/>
      <c r="Y66" s="111"/>
      <c r="Z66" s="111"/>
      <c r="AA66" s="111"/>
      <c r="AB66" s="111"/>
      <c r="AC66" s="111"/>
      <c r="AD66" s="111"/>
      <c r="AE66" s="143" t="str">
        <f>IF($E$10="A","Ａ事業所（２）",IF($E$10="Bテナント等","Bテナント等事業所（２）",""))</f>
        <v/>
      </c>
      <c r="AF66" s="34"/>
      <c r="AG66" s="111"/>
      <c r="AH66" s="111"/>
      <c r="AI66" s="111"/>
      <c r="AJ66" s="111"/>
      <c r="AK66" s="111"/>
    </row>
    <row r="67" spans="2:38" ht="8.25" customHeight="1">
      <c r="B67" s="144"/>
      <c r="C67" s="145"/>
      <c r="D67" s="145"/>
      <c r="E67" s="145"/>
      <c r="F67" s="145"/>
      <c r="G67" s="145"/>
      <c r="H67" s="145"/>
      <c r="I67" s="145"/>
      <c r="J67" s="145"/>
      <c r="K67" s="145"/>
      <c r="L67" s="145"/>
      <c r="M67" s="145"/>
      <c r="N67" s="145"/>
      <c r="O67" s="145"/>
      <c r="P67" s="145"/>
      <c r="Q67" s="145"/>
      <c r="R67" s="145"/>
      <c r="S67" s="145"/>
      <c r="T67" s="145"/>
      <c r="U67" s="145"/>
      <c r="V67" s="145"/>
      <c r="W67" s="97"/>
      <c r="X67" s="97"/>
      <c r="Y67" s="97"/>
      <c r="Z67" s="97"/>
      <c r="AA67" s="97"/>
      <c r="AB67" s="97"/>
      <c r="AC67" s="97"/>
      <c r="AD67" s="97"/>
      <c r="AE67" s="97"/>
      <c r="AF67" s="145"/>
      <c r="AG67" s="97"/>
      <c r="AH67" s="97"/>
      <c r="AI67" s="97"/>
      <c r="AJ67" s="97"/>
      <c r="AK67" s="98"/>
    </row>
    <row r="68" spans="2:38" ht="22.5" customHeight="1">
      <c r="B68" s="146"/>
      <c r="C68" s="141" t="s">
        <v>141</v>
      </c>
      <c r="D68" s="141"/>
      <c r="E68" s="141"/>
      <c r="F68" s="141"/>
      <c r="G68" s="141"/>
      <c r="H68" s="141"/>
      <c r="I68" s="141"/>
      <c r="J68" s="141"/>
      <c r="K68" s="141"/>
      <c r="L68" s="141"/>
      <c r="M68" s="141"/>
      <c r="N68" s="141"/>
      <c r="O68" s="141"/>
      <c r="P68" s="34"/>
      <c r="Q68" s="34"/>
      <c r="R68" s="34"/>
      <c r="S68" s="34"/>
      <c r="T68" s="34"/>
      <c r="U68" s="34"/>
      <c r="V68" s="34"/>
      <c r="W68" s="34"/>
      <c r="X68" s="34"/>
      <c r="Y68" s="34"/>
      <c r="Z68" s="34"/>
      <c r="AA68" s="34"/>
      <c r="AB68" s="34"/>
      <c r="AC68" s="34"/>
      <c r="AD68" s="34"/>
      <c r="AE68" s="34"/>
      <c r="AF68" s="34"/>
      <c r="AG68" s="34"/>
      <c r="AH68" s="34"/>
      <c r="AI68" s="34"/>
      <c r="AJ68" s="34"/>
      <c r="AK68" s="85"/>
    </row>
    <row r="69" spans="2:38" ht="6.75" customHeight="1">
      <c r="B69" s="146"/>
      <c r="C69" s="141"/>
      <c r="D69" s="141"/>
      <c r="E69" s="141"/>
      <c r="F69" s="141"/>
      <c r="G69" s="141"/>
      <c r="H69" s="141"/>
      <c r="I69" s="141"/>
      <c r="J69" s="141"/>
      <c r="K69" s="141"/>
      <c r="L69" s="141"/>
      <c r="M69" s="141"/>
      <c r="N69" s="141"/>
      <c r="O69" s="141"/>
      <c r="P69" s="34"/>
      <c r="Q69" s="34"/>
      <c r="R69" s="34"/>
      <c r="S69" s="34"/>
      <c r="T69" s="34"/>
      <c r="U69" s="34"/>
      <c r="V69" s="34"/>
      <c r="W69" s="34"/>
      <c r="X69" s="34"/>
      <c r="Y69" s="34"/>
      <c r="Z69" s="34"/>
      <c r="AA69" s="34"/>
      <c r="AB69" s="34"/>
      <c r="AC69" s="34"/>
      <c r="AD69" s="34"/>
      <c r="AE69" s="34"/>
      <c r="AF69" s="34"/>
      <c r="AG69" s="34"/>
      <c r="AH69" s="34"/>
      <c r="AI69" s="34"/>
      <c r="AJ69" s="34"/>
      <c r="AK69" s="85"/>
    </row>
    <row r="70" spans="2:38" ht="13.5" customHeight="1">
      <c r="B70" s="146"/>
      <c r="C70" s="141" t="s">
        <v>658</v>
      </c>
      <c r="D70" s="141"/>
      <c r="E70" s="141"/>
      <c r="F70" s="141"/>
      <c r="G70" s="141"/>
      <c r="H70" s="141"/>
      <c r="I70" s="141"/>
      <c r="J70" s="141"/>
      <c r="K70" s="141"/>
      <c r="L70" s="141"/>
      <c r="M70" s="141"/>
      <c r="N70" s="141"/>
      <c r="O70" s="141"/>
      <c r="P70" s="34"/>
      <c r="Q70" s="34"/>
      <c r="R70" s="34"/>
      <c r="S70" s="34"/>
      <c r="T70" s="34"/>
      <c r="U70" s="34"/>
      <c r="V70" s="34"/>
      <c r="W70" s="34"/>
      <c r="X70" s="34"/>
      <c r="Y70" s="34"/>
      <c r="Z70" s="34"/>
      <c r="AA70" s="34"/>
      <c r="AB70" s="34"/>
      <c r="AC70" s="34"/>
      <c r="AD70" s="34"/>
      <c r="AE70" s="34"/>
      <c r="AF70" s="34"/>
      <c r="AG70" s="34"/>
      <c r="AH70" s="34"/>
      <c r="AI70" s="34"/>
      <c r="AJ70" s="34"/>
      <c r="AK70" s="85"/>
    </row>
    <row r="71" spans="2:38" ht="18" customHeight="1">
      <c r="B71" s="146"/>
      <c r="C71" s="34"/>
      <c r="D71" s="249"/>
      <c r="E71" s="250"/>
      <c r="F71" s="250"/>
      <c r="G71" s="250"/>
      <c r="H71" s="250"/>
      <c r="I71" s="250"/>
      <c r="J71" s="250"/>
      <c r="K71" s="250"/>
      <c r="L71" s="250"/>
      <c r="M71" s="250"/>
      <c r="N71" s="250"/>
      <c r="O71" s="250"/>
      <c r="P71" s="251"/>
      <c r="Q71" s="752" t="s">
        <v>436</v>
      </c>
      <c r="R71" s="753"/>
      <c r="S71" s="753"/>
      <c r="T71" s="753"/>
      <c r="U71" s="753"/>
      <c r="V71" s="753"/>
      <c r="W71" s="753"/>
      <c r="X71" s="753"/>
      <c r="Y71" s="753"/>
      <c r="Z71" s="753"/>
      <c r="AA71" s="753"/>
      <c r="AB71" s="753"/>
      <c r="AC71" s="753"/>
      <c r="AD71" s="753"/>
      <c r="AE71" s="753"/>
      <c r="AF71" s="753"/>
      <c r="AG71" s="753"/>
      <c r="AH71" s="753"/>
      <c r="AI71" s="753"/>
      <c r="AJ71" s="754"/>
      <c r="AK71" s="85"/>
    </row>
    <row r="72" spans="2:38" ht="30" customHeight="1">
      <c r="B72" s="146"/>
      <c r="C72" s="34"/>
      <c r="D72" s="150"/>
      <c r="E72" s="151"/>
      <c r="F72" s="151"/>
      <c r="G72" s="151"/>
      <c r="H72" s="151"/>
      <c r="I72" s="151"/>
      <c r="J72" s="151"/>
      <c r="K72" s="151"/>
      <c r="L72" s="151"/>
      <c r="M72" s="151"/>
      <c r="N72" s="151"/>
      <c r="O72" s="151"/>
      <c r="P72" s="152"/>
      <c r="Q72" s="759" t="str">
        <f>Tbl!$Q$2</f>
        <v>令和７年度
(2025年度)</v>
      </c>
      <c r="R72" s="760"/>
      <c r="S72" s="760"/>
      <c r="T72" s="761"/>
      <c r="U72" s="759" t="str">
        <f>Tbl!$Q$3</f>
        <v>令和８年度
(2026年度)</v>
      </c>
      <c r="V72" s="760"/>
      <c r="W72" s="760"/>
      <c r="X72" s="761"/>
      <c r="Y72" s="759" t="str">
        <f>Tbl!$Q$4</f>
        <v>令和９年度
(2027年度)</v>
      </c>
      <c r="Z72" s="760"/>
      <c r="AA72" s="760"/>
      <c r="AB72" s="761"/>
      <c r="AC72" s="759" t="str">
        <f>Tbl!$Q$5</f>
        <v>令和10年度
(2028年度)</v>
      </c>
      <c r="AD72" s="760"/>
      <c r="AE72" s="760"/>
      <c r="AF72" s="761"/>
      <c r="AG72" s="759" t="str">
        <f>Tbl!$Q$6</f>
        <v>令和11年度
(2029年度)</v>
      </c>
      <c r="AH72" s="760"/>
      <c r="AI72" s="760"/>
      <c r="AJ72" s="761"/>
      <c r="AK72" s="85"/>
    </row>
    <row r="73" spans="2:38" ht="20.25" customHeight="1">
      <c r="B73" s="146"/>
      <c r="C73" s="34"/>
      <c r="D73" s="755" t="s">
        <v>453</v>
      </c>
      <c r="E73" s="627"/>
      <c r="F73" s="627"/>
      <c r="G73" s="627"/>
      <c r="H73" s="627"/>
      <c r="I73" s="627"/>
      <c r="J73" s="627"/>
      <c r="K73" s="627"/>
      <c r="L73" s="627"/>
      <c r="M73" s="627"/>
      <c r="N73" s="627"/>
      <c r="O73" s="627"/>
      <c r="P73" s="627"/>
      <c r="Q73" s="756"/>
      <c r="R73" s="757"/>
      <c r="S73" s="757"/>
      <c r="T73" s="757"/>
      <c r="U73" s="756"/>
      <c r="V73" s="757"/>
      <c r="W73" s="757"/>
      <c r="X73" s="757"/>
      <c r="Y73" s="756"/>
      <c r="Z73" s="757"/>
      <c r="AA73" s="757"/>
      <c r="AB73" s="757"/>
      <c r="AC73" s="756"/>
      <c r="AD73" s="757"/>
      <c r="AE73" s="757"/>
      <c r="AF73" s="757"/>
      <c r="AG73" s="756"/>
      <c r="AH73" s="757"/>
      <c r="AI73" s="757"/>
      <c r="AJ73" s="757"/>
      <c r="AK73" s="85"/>
    </row>
    <row r="74" spans="2:38" ht="20.25" customHeight="1">
      <c r="B74" s="146"/>
      <c r="C74" s="34"/>
      <c r="D74" s="627" t="s">
        <v>452</v>
      </c>
      <c r="E74" s="627"/>
      <c r="F74" s="627"/>
      <c r="G74" s="627"/>
      <c r="H74" s="627"/>
      <c r="I74" s="627"/>
      <c r="J74" s="627"/>
      <c r="K74" s="627"/>
      <c r="L74" s="627"/>
      <c r="M74" s="627"/>
      <c r="N74" s="627"/>
      <c r="O74" s="627"/>
      <c r="P74" s="627"/>
      <c r="Q74" s="849"/>
      <c r="R74" s="850"/>
      <c r="S74" s="850"/>
      <c r="T74" s="851"/>
      <c r="U74" s="849"/>
      <c r="V74" s="850"/>
      <c r="W74" s="850"/>
      <c r="X74" s="851"/>
      <c r="Y74" s="849"/>
      <c r="Z74" s="850"/>
      <c r="AA74" s="850"/>
      <c r="AB74" s="851"/>
      <c r="AC74" s="849"/>
      <c r="AD74" s="850"/>
      <c r="AE74" s="850"/>
      <c r="AF74" s="851"/>
      <c r="AG74" s="849"/>
      <c r="AH74" s="850"/>
      <c r="AI74" s="850"/>
      <c r="AJ74" s="851"/>
      <c r="AK74" s="85"/>
      <c r="AL74" s="32" t="str">
        <f>IF($E$10="A","←事業所種別がAの場合規模判定エネルギー使用量は入力不要です","")</f>
        <v/>
      </c>
    </row>
    <row r="75" spans="2:38" ht="10.5" customHeight="1">
      <c r="B75" s="146"/>
      <c r="C75" s="141"/>
      <c r="D75" s="141"/>
      <c r="E75" s="141"/>
      <c r="F75" s="141"/>
      <c r="G75" s="141"/>
      <c r="H75" s="141"/>
      <c r="I75" s="141"/>
      <c r="J75" s="141"/>
      <c r="K75" s="141"/>
      <c r="L75" s="141"/>
      <c r="M75" s="141"/>
      <c r="N75" s="141"/>
      <c r="O75" s="141"/>
      <c r="P75" s="34"/>
      <c r="Q75" s="34"/>
      <c r="R75" s="34"/>
      <c r="S75" s="34"/>
      <c r="T75" s="34"/>
      <c r="U75" s="34"/>
      <c r="V75" s="34"/>
      <c r="W75" s="34"/>
      <c r="X75" s="34"/>
      <c r="Y75" s="34"/>
      <c r="Z75" s="34"/>
      <c r="AA75" s="34"/>
      <c r="AB75" s="34"/>
      <c r="AC75" s="34"/>
      <c r="AD75" s="34"/>
      <c r="AE75" s="34"/>
      <c r="AF75" s="34"/>
      <c r="AG75" s="34"/>
      <c r="AH75" s="34"/>
      <c r="AI75" s="34"/>
      <c r="AJ75" s="34"/>
      <c r="AK75" s="85"/>
    </row>
    <row r="76" spans="2:38">
      <c r="B76" s="146"/>
      <c r="C76" s="141" t="s">
        <v>445</v>
      </c>
      <c r="D76" s="141"/>
      <c r="E76" s="141"/>
      <c r="F76" s="141"/>
      <c r="G76" s="141"/>
      <c r="H76" s="141"/>
      <c r="I76" s="141"/>
      <c r="J76" s="141"/>
      <c r="K76" s="141"/>
      <c r="L76" s="141"/>
      <c r="M76" s="141"/>
      <c r="N76" s="141"/>
      <c r="O76" s="153"/>
      <c r="P76" s="34"/>
      <c r="Q76" s="34"/>
      <c r="R76" s="34"/>
      <c r="S76" s="34"/>
      <c r="T76" s="34"/>
      <c r="U76" s="34"/>
      <c r="V76" s="34"/>
      <c r="W76" s="34"/>
      <c r="X76" s="34"/>
      <c r="Y76" s="34"/>
      <c r="Z76" s="34"/>
      <c r="AA76" s="34"/>
      <c r="AB76" s="34"/>
      <c r="AC76" s="845" t="s">
        <v>505</v>
      </c>
      <c r="AD76" s="845"/>
      <c r="AE76" s="845"/>
      <c r="AF76" s="845"/>
      <c r="AG76" s="845"/>
      <c r="AH76" s="845"/>
      <c r="AI76" s="845"/>
      <c r="AJ76" s="845"/>
      <c r="AK76" s="85"/>
    </row>
    <row r="77" spans="2:38" ht="7.5" customHeight="1">
      <c r="B77" s="146"/>
      <c r="C77" s="141"/>
      <c r="D77" s="141"/>
      <c r="E77" s="141"/>
      <c r="F77" s="141"/>
      <c r="G77" s="141"/>
      <c r="H77" s="141"/>
      <c r="I77" s="141"/>
      <c r="J77" s="141"/>
      <c r="K77" s="141"/>
      <c r="L77" s="141"/>
      <c r="M77" s="154"/>
      <c r="N77" s="34"/>
      <c r="O77" s="141"/>
      <c r="P77" s="111"/>
      <c r="Q77" s="34"/>
      <c r="R77" s="34"/>
      <c r="S77" s="34"/>
      <c r="T77" s="34"/>
      <c r="U77" s="34"/>
      <c r="V77" s="34"/>
      <c r="W77" s="34"/>
      <c r="X77" s="34"/>
      <c r="Y77" s="34"/>
      <c r="Z77" s="34"/>
      <c r="AA77" s="34"/>
      <c r="AB77" s="34"/>
      <c r="AC77" s="846"/>
      <c r="AD77" s="846"/>
      <c r="AE77" s="846"/>
      <c r="AF77" s="846"/>
      <c r="AG77" s="846"/>
      <c r="AH77" s="846"/>
      <c r="AI77" s="846"/>
      <c r="AJ77" s="846"/>
      <c r="AK77" s="85"/>
    </row>
    <row r="78" spans="2:38" ht="18" customHeight="1">
      <c r="B78" s="146"/>
      <c r="C78" s="141"/>
      <c r="D78" s="689"/>
      <c r="E78" s="690"/>
      <c r="F78" s="690"/>
      <c r="G78" s="690"/>
      <c r="H78" s="690"/>
      <c r="I78" s="690"/>
      <c r="J78" s="690"/>
      <c r="K78" s="690"/>
      <c r="L78" s="690"/>
      <c r="M78" s="97"/>
      <c r="N78" s="155"/>
      <c r="O78" s="155"/>
      <c r="P78" s="156"/>
      <c r="Q78" s="752" t="s">
        <v>436</v>
      </c>
      <c r="R78" s="753"/>
      <c r="S78" s="753"/>
      <c r="T78" s="753"/>
      <c r="U78" s="753"/>
      <c r="V78" s="753"/>
      <c r="W78" s="753"/>
      <c r="X78" s="753"/>
      <c r="Y78" s="753"/>
      <c r="Z78" s="753"/>
      <c r="AA78" s="753"/>
      <c r="AB78" s="753"/>
      <c r="AC78" s="753"/>
      <c r="AD78" s="753"/>
      <c r="AE78" s="753"/>
      <c r="AF78" s="753"/>
      <c r="AG78" s="753"/>
      <c r="AH78" s="753"/>
      <c r="AI78" s="753"/>
      <c r="AJ78" s="754"/>
      <c r="AK78" s="85"/>
    </row>
    <row r="79" spans="2:38" ht="15" customHeight="1">
      <c r="B79" s="146"/>
      <c r="C79" s="141"/>
      <c r="D79" s="691"/>
      <c r="E79" s="692"/>
      <c r="F79" s="692"/>
      <c r="G79" s="692"/>
      <c r="H79" s="692"/>
      <c r="I79" s="692"/>
      <c r="J79" s="692"/>
      <c r="K79" s="692"/>
      <c r="L79" s="693"/>
      <c r="M79" s="699" t="s">
        <v>142</v>
      </c>
      <c r="N79" s="699"/>
      <c r="O79" s="699"/>
      <c r="P79" s="699"/>
      <c r="Q79" s="700" t="str">
        <f>Tbl!$Q$2</f>
        <v>令和７年度
(2025年度)</v>
      </c>
      <c r="R79" s="701"/>
      <c r="S79" s="701"/>
      <c r="T79" s="702"/>
      <c r="U79" s="700" t="str">
        <f>Tbl!$Q$3</f>
        <v>令和８年度
(2026年度)</v>
      </c>
      <c r="V79" s="701"/>
      <c r="W79" s="701"/>
      <c r="X79" s="702"/>
      <c r="Y79" s="700" t="str">
        <f>Tbl!$Q$4</f>
        <v>令和９年度
(2027年度)</v>
      </c>
      <c r="Z79" s="701"/>
      <c r="AA79" s="701"/>
      <c r="AB79" s="702"/>
      <c r="AC79" s="700" t="str">
        <f>Tbl!$Q$5</f>
        <v>令和10年度
(2028年度)</v>
      </c>
      <c r="AD79" s="701"/>
      <c r="AE79" s="701"/>
      <c r="AF79" s="702"/>
      <c r="AG79" s="700" t="str">
        <f>Tbl!$Q$6</f>
        <v>令和11年度
(2029年度)</v>
      </c>
      <c r="AH79" s="701"/>
      <c r="AI79" s="701"/>
      <c r="AJ79" s="702"/>
      <c r="AK79" s="157"/>
    </row>
    <row r="80" spans="2:38" ht="15" customHeight="1">
      <c r="B80" s="146"/>
      <c r="C80" s="141"/>
      <c r="D80" s="694"/>
      <c r="E80" s="688"/>
      <c r="F80" s="688"/>
      <c r="G80" s="688"/>
      <c r="H80" s="688"/>
      <c r="I80" s="688"/>
      <c r="J80" s="688"/>
      <c r="K80" s="688"/>
      <c r="L80" s="695"/>
      <c r="M80" s="699"/>
      <c r="N80" s="699"/>
      <c r="O80" s="699"/>
      <c r="P80" s="699"/>
      <c r="Q80" s="703"/>
      <c r="R80" s="704"/>
      <c r="S80" s="704"/>
      <c r="T80" s="705"/>
      <c r="U80" s="703"/>
      <c r="V80" s="704"/>
      <c r="W80" s="704"/>
      <c r="X80" s="705"/>
      <c r="Y80" s="703"/>
      <c r="Z80" s="704"/>
      <c r="AA80" s="704"/>
      <c r="AB80" s="705"/>
      <c r="AC80" s="703"/>
      <c r="AD80" s="704"/>
      <c r="AE80" s="704"/>
      <c r="AF80" s="705"/>
      <c r="AG80" s="703"/>
      <c r="AH80" s="704"/>
      <c r="AI80" s="704"/>
      <c r="AJ80" s="705"/>
      <c r="AK80" s="157"/>
    </row>
    <row r="81" spans="2:37" ht="30" customHeight="1">
      <c r="B81" s="146"/>
      <c r="C81" s="141"/>
      <c r="D81" s="749" t="s">
        <v>470</v>
      </c>
      <c r="E81" s="750"/>
      <c r="F81" s="750"/>
      <c r="G81" s="750"/>
      <c r="H81" s="750"/>
      <c r="I81" s="750"/>
      <c r="J81" s="750"/>
      <c r="K81" s="750"/>
      <c r="L81" s="750"/>
      <c r="M81" s="751" t="str">
        <f>IF($S$24="","",$S$24)</f>
        <v/>
      </c>
      <c r="N81" s="751"/>
      <c r="O81" s="751"/>
      <c r="P81" s="751"/>
      <c r="Q81" s="741"/>
      <c r="R81" s="742"/>
      <c r="S81" s="742"/>
      <c r="T81" s="743"/>
      <c r="U81" s="741"/>
      <c r="V81" s="742"/>
      <c r="W81" s="742"/>
      <c r="X81" s="743"/>
      <c r="Y81" s="741"/>
      <c r="Z81" s="742"/>
      <c r="AA81" s="742"/>
      <c r="AB81" s="743"/>
      <c r="AC81" s="741"/>
      <c r="AD81" s="742"/>
      <c r="AE81" s="742"/>
      <c r="AF81" s="743"/>
      <c r="AG81" s="741"/>
      <c r="AH81" s="742"/>
      <c r="AI81" s="742"/>
      <c r="AJ81" s="743"/>
      <c r="AK81" s="85"/>
    </row>
    <row r="82" spans="2:37" ht="30" customHeight="1">
      <c r="B82" s="146"/>
      <c r="C82" s="141"/>
      <c r="D82" s="248"/>
      <c r="E82" s="744" t="s">
        <v>645</v>
      </c>
      <c r="F82" s="744"/>
      <c r="G82" s="744"/>
      <c r="H82" s="744"/>
      <c r="I82" s="744"/>
      <c r="J82" s="744"/>
      <c r="K82" s="744"/>
      <c r="L82" s="744"/>
      <c r="M82" s="744"/>
      <c r="N82" s="744"/>
      <c r="O82" s="744"/>
      <c r="P82" s="744"/>
      <c r="Q82" s="745" t="s">
        <v>170</v>
      </c>
      <c r="R82" s="746"/>
      <c r="S82" s="746"/>
      <c r="T82" s="747"/>
      <c r="U82" s="748" t="str">
        <f>IFERROR(IF(U$81="","",(U81-Q81)/Q81*100),"")</f>
        <v/>
      </c>
      <c r="V82" s="748"/>
      <c r="W82" s="748"/>
      <c r="X82" s="748"/>
      <c r="Y82" s="748" t="str">
        <f t="shared" ref="Y82" si="0">IFERROR(IF(Y$81="","",(Y81-U81)/U81*100),"")</f>
        <v/>
      </c>
      <c r="Z82" s="748"/>
      <c r="AA82" s="748"/>
      <c r="AB82" s="748"/>
      <c r="AC82" s="748" t="str">
        <f t="shared" ref="AC82" si="1">IFERROR(IF(AC$81="","",(AC81-Y81)/Y81*100),"")</f>
        <v/>
      </c>
      <c r="AD82" s="748"/>
      <c r="AE82" s="748"/>
      <c r="AF82" s="748"/>
      <c r="AG82" s="748" t="str">
        <f t="shared" ref="AG82" si="2">IFERROR(IF(AG$81="","",(AG81-AC81)/AC81*100),"")</f>
        <v/>
      </c>
      <c r="AH82" s="748"/>
      <c r="AI82" s="748"/>
      <c r="AJ82" s="748"/>
      <c r="AK82" s="85"/>
    </row>
    <row r="83" spans="2:37" ht="15" customHeight="1">
      <c r="B83" s="146"/>
      <c r="C83" s="141"/>
      <c r="D83" s="733"/>
      <c r="E83" s="735" t="s">
        <v>446</v>
      </c>
      <c r="F83" s="736"/>
      <c r="G83" s="736"/>
      <c r="H83" s="736"/>
      <c r="I83" s="736"/>
      <c r="J83" s="736"/>
      <c r="K83" s="736"/>
      <c r="L83" s="736"/>
      <c r="M83" s="736"/>
      <c r="N83" s="736"/>
      <c r="O83" s="736"/>
      <c r="P83" s="737"/>
      <c r="Q83" s="722" t="str">
        <f>IFERROR(IF(Q81="","",($M$81-Q81)/$M$81*100),"")</f>
        <v/>
      </c>
      <c r="R83" s="723"/>
      <c r="S83" s="723"/>
      <c r="T83" s="724"/>
      <c r="U83" s="722" t="str">
        <f t="shared" ref="U83" si="3">IFERROR(IF(U81="","",($M$81-U81)/$M$81*100),"")</f>
        <v/>
      </c>
      <c r="V83" s="723"/>
      <c r="W83" s="723"/>
      <c r="X83" s="724"/>
      <c r="Y83" s="722" t="str">
        <f t="shared" ref="Y83" si="4">IFERROR(IF(Y81="","",($M$81-Y81)/$M$81*100),"")</f>
        <v/>
      </c>
      <c r="Z83" s="723"/>
      <c r="AA83" s="723"/>
      <c r="AB83" s="724"/>
      <c r="AC83" s="722" t="str">
        <f t="shared" ref="AC83" si="5">IFERROR(IF(AC81="","",($M$81-AC81)/$M$81*100),"")</f>
        <v/>
      </c>
      <c r="AD83" s="723"/>
      <c r="AE83" s="723"/>
      <c r="AF83" s="724"/>
      <c r="AG83" s="722" t="str">
        <f t="shared" ref="AG83" si="6">IFERROR(IF(AG81="","",($M$81-AG81)/$M$81*100),"")</f>
        <v/>
      </c>
      <c r="AH83" s="723"/>
      <c r="AI83" s="723"/>
      <c r="AJ83" s="724"/>
      <c r="AK83" s="85"/>
    </row>
    <row r="84" spans="2:37" ht="15" customHeight="1">
      <c r="B84" s="146"/>
      <c r="C84" s="141"/>
      <c r="D84" s="734"/>
      <c r="E84" s="738"/>
      <c r="F84" s="739"/>
      <c r="G84" s="739"/>
      <c r="H84" s="739"/>
      <c r="I84" s="739"/>
      <c r="J84" s="739"/>
      <c r="K84" s="739"/>
      <c r="L84" s="739"/>
      <c r="M84" s="739"/>
      <c r="N84" s="739"/>
      <c r="O84" s="739"/>
      <c r="P84" s="740"/>
      <c r="Q84" s="725"/>
      <c r="R84" s="726"/>
      <c r="S84" s="726"/>
      <c r="T84" s="727"/>
      <c r="U84" s="725"/>
      <c r="V84" s="726"/>
      <c r="W84" s="726"/>
      <c r="X84" s="727"/>
      <c r="Y84" s="725"/>
      <c r="Z84" s="726"/>
      <c r="AA84" s="726"/>
      <c r="AB84" s="727"/>
      <c r="AC84" s="725"/>
      <c r="AD84" s="726"/>
      <c r="AE84" s="726"/>
      <c r="AF84" s="727"/>
      <c r="AG84" s="725"/>
      <c r="AH84" s="726"/>
      <c r="AI84" s="726"/>
      <c r="AJ84" s="727"/>
      <c r="AK84" s="153"/>
    </row>
    <row r="85" spans="2:37" ht="30" customHeight="1">
      <c r="B85" s="146"/>
      <c r="C85" s="141"/>
      <c r="D85" s="728" t="s">
        <v>100</v>
      </c>
      <c r="E85" s="730" t="s">
        <v>517</v>
      </c>
      <c r="F85" s="731"/>
      <c r="G85" s="731"/>
      <c r="H85" s="731"/>
      <c r="I85" s="731"/>
      <c r="J85" s="731"/>
      <c r="K85" s="731"/>
      <c r="L85" s="731"/>
      <c r="M85" s="731"/>
      <c r="N85" s="731"/>
      <c r="O85" s="731"/>
      <c r="P85" s="732"/>
      <c r="Q85" s="718"/>
      <c r="R85" s="719"/>
      <c r="S85" s="719"/>
      <c r="T85" s="720"/>
      <c r="U85" s="718"/>
      <c r="V85" s="719"/>
      <c r="W85" s="719"/>
      <c r="X85" s="720"/>
      <c r="Y85" s="718"/>
      <c r="Z85" s="719"/>
      <c r="AA85" s="719"/>
      <c r="AB85" s="720"/>
      <c r="AC85" s="718"/>
      <c r="AD85" s="719"/>
      <c r="AE85" s="719"/>
      <c r="AF85" s="720"/>
      <c r="AG85" s="718"/>
      <c r="AH85" s="719"/>
      <c r="AI85" s="719"/>
      <c r="AJ85" s="720"/>
      <c r="AK85" s="153"/>
    </row>
    <row r="86" spans="2:37" ht="30" customHeight="1">
      <c r="B86" s="146"/>
      <c r="C86" s="141"/>
      <c r="D86" s="728"/>
      <c r="E86" s="721" t="s">
        <v>143</v>
      </c>
      <c r="F86" s="721"/>
      <c r="G86" s="721"/>
      <c r="H86" s="721"/>
      <c r="I86" s="721"/>
      <c r="J86" s="721"/>
      <c r="K86" s="721"/>
      <c r="L86" s="721"/>
      <c r="M86" s="721"/>
      <c r="N86" s="721"/>
      <c r="O86" s="721"/>
      <c r="P86" s="721"/>
      <c r="Q86" s="718"/>
      <c r="R86" s="719"/>
      <c r="S86" s="719"/>
      <c r="T86" s="720"/>
      <c r="U86" s="718"/>
      <c r="V86" s="719"/>
      <c r="W86" s="719"/>
      <c r="X86" s="720"/>
      <c r="Y86" s="718"/>
      <c r="Z86" s="719"/>
      <c r="AA86" s="719"/>
      <c r="AB86" s="720"/>
      <c r="AC86" s="718"/>
      <c r="AD86" s="719"/>
      <c r="AE86" s="719"/>
      <c r="AF86" s="720"/>
      <c r="AG86" s="718"/>
      <c r="AH86" s="719"/>
      <c r="AI86" s="719"/>
      <c r="AJ86" s="720"/>
      <c r="AK86" s="85"/>
    </row>
    <row r="87" spans="2:37" ht="30" customHeight="1">
      <c r="B87" s="146"/>
      <c r="C87" s="141"/>
      <c r="D87" s="728"/>
      <c r="E87" s="721" t="s">
        <v>144</v>
      </c>
      <c r="F87" s="721"/>
      <c r="G87" s="721"/>
      <c r="H87" s="721"/>
      <c r="I87" s="721"/>
      <c r="J87" s="721"/>
      <c r="K87" s="721"/>
      <c r="L87" s="721"/>
      <c r="M87" s="721"/>
      <c r="N87" s="721"/>
      <c r="O87" s="721"/>
      <c r="P87" s="721"/>
      <c r="Q87" s="718"/>
      <c r="R87" s="719"/>
      <c r="S87" s="719"/>
      <c r="T87" s="720"/>
      <c r="U87" s="718"/>
      <c r="V87" s="719"/>
      <c r="W87" s="719"/>
      <c r="X87" s="720"/>
      <c r="Y87" s="718"/>
      <c r="Z87" s="719"/>
      <c r="AA87" s="719"/>
      <c r="AB87" s="720"/>
      <c r="AC87" s="718"/>
      <c r="AD87" s="719"/>
      <c r="AE87" s="719"/>
      <c r="AF87" s="720"/>
      <c r="AG87" s="718"/>
      <c r="AH87" s="719"/>
      <c r="AI87" s="719"/>
      <c r="AJ87" s="720"/>
      <c r="AK87" s="85"/>
    </row>
    <row r="88" spans="2:37" ht="30" customHeight="1">
      <c r="B88" s="146"/>
      <c r="C88" s="141"/>
      <c r="D88" s="728"/>
      <c r="E88" s="721" t="s">
        <v>145</v>
      </c>
      <c r="F88" s="721"/>
      <c r="G88" s="721"/>
      <c r="H88" s="721"/>
      <c r="I88" s="721"/>
      <c r="J88" s="721"/>
      <c r="K88" s="721"/>
      <c r="L88" s="721"/>
      <c r="M88" s="721"/>
      <c r="N88" s="721"/>
      <c r="O88" s="721"/>
      <c r="P88" s="721"/>
      <c r="Q88" s="718"/>
      <c r="R88" s="719"/>
      <c r="S88" s="719"/>
      <c r="T88" s="720"/>
      <c r="U88" s="718"/>
      <c r="V88" s="719"/>
      <c r="W88" s="719"/>
      <c r="X88" s="720"/>
      <c r="Y88" s="718"/>
      <c r="Z88" s="719"/>
      <c r="AA88" s="719"/>
      <c r="AB88" s="720"/>
      <c r="AC88" s="718"/>
      <c r="AD88" s="719"/>
      <c r="AE88" s="719"/>
      <c r="AF88" s="720"/>
      <c r="AG88" s="718"/>
      <c r="AH88" s="719"/>
      <c r="AI88" s="719"/>
      <c r="AJ88" s="720"/>
      <c r="AK88" s="85"/>
    </row>
    <row r="89" spans="2:37" ht="30" customHeight="1">
      <c r="B89" s="146"/>
      <c r="C89" s="141"/>
      <c r="D89" s="728"/>
      <c r="E89" s="721" t="s">
        <v>146</v>
      </c>
      <c r="F89" s="721"/>
      <c r="G89" s="721"/>
      <c r="H89" s="721"/>
      <c r="I89" s="721"/>
      <c r="J89" s="721"/>
      <c r="K89" s="721"/>
      <c r="L89" s="721"/>
      <c r="M89" s="721"/>
      <c r="N89" s="721"/>
      <c r="O89" s="721"/>
      <c r="P89" s="721"/>
      <c r="Q89" s="718"/>
      <c r="R89" s="719"/>
      <c r="S89" s="719"/>
      <c r="T89" s="720"/>
      <c r="U89" s="718"/>
      <c r="V89" s="719"/>
      <c r="W89" s="719"/>
      <c r="X89" s="720"/>
      <c r="Y89" s="718"/>
      <c r="Z89" s="719"/>
      <c r="AA89" s="719"/>
      <c r="AB89" s="720"/>
      <c r="AC89" s="718"/>
      <c r="AD89" s="719"/>
      <c r="AE89" s="719"/>
      <c r="AF89" s="720"/>
      <c r="AG89" s="718"/>
      <c r="AH89" s="719"/>
      <c r="AI89" s="719"/>
      <c r="AJ89" s="720"/>
      <c r="AK89" s="85"/>
    </row>
    <row r="90" spans="2:37" ht="30" customHeight="1">
      <c r="B90" s="146"/>
      <c r="C90" s="141"/>
      <c r="D90" s="728"/>
      <c r="E90" s="721" t="s">
        <v>654</v>
      </c>
      <c r="F90" s="721"/>
      <c r="G90" s="721"/>
      <c r="H90" s="721"/>
      <c r="I90" s="721"/>
      <c r="J90" s="721"/>
      <c r="K90" s="721"/>
      <c r="L90" s="721"/>
      <c r="M90" s="721"/>
      <c r="N90" s="721"/>
      <c r="O90" s="721"/>
      <c r="P90" s="721"/>
      <c r="Q90" s="718"/>
      <c r="R90" s="719"/>
      <c r="S90" s="719"/>
      <c r="T90" s="720"/>
      <c r="U90" s="718"/>
      <c r="V90" s="719"/>
      <c r="W90" s="719"/>
      <c r="X90" s="720"/>
      <c r="Y90" s="718"/>
      <c r="Z90" s="719"/>
      <c r="AA90" s="719"/>
      <c r="AB90" s="720"/>
      <c r="AC90" s="718"/>
      <c r="AD90" s="719"/>
      <c r="AE90" s="719"/>
      <c r="AF90" s="720"/>
      <c r="AG90" s="718"/>
      <c r="AH90" s="719"/>
      <c r="AI90" s="719"/>
      <c r="AJ90" s="720"/>
      <c r="AK90" s="85"/>
    </row>
    <row r="91" spans="2:37" ht="30" customHeight="1" thickBot="1">
      <c r="B91" s="146"/>
      <c r="C91" s="141"/>
      <c r="D91" s="729"/>
      <c r="E91" s="712" t="s">
        <v>147</v>
      </c>
      <c r="F91" s="713"/>
      <c r="G91" s="713"/>
      <c r="H91" s="713"/>
      <c r="I91" s="713"/>
      <c r="J91" s="713"/>
      <c r="K91" s="713"/>
      <c r="L91" s="713"/>
      <c r="M91" s="713"/>
      <c r="N91" s="713"/>
      <c r="O91" s="713"/>
      <c r="P91" s="714"/>
      <c r="Q91" s="715"/>
      <c r="R91" s="716"/>
      <c r="S91" s="716"/>
      <c r="T91" s="717"/>
      <c r="U91" s="715"/>
      <c r="V91" s="716"/>
      <c r="W91" s="716"/>
      <c r="X91" s="717"/>
      <c r="Y91" s="715"/>
      <c r="Z91" s="716"/>
      <c r="AA91" s="716"/>
      <c r="AB91" s="717"/>
      <c r="AC91" s="715"/>
      <c r="AD91" s="716"/>
      <c r="AE91" s="716"/>
      <c r="AF91" s="717"/>
      <c r="AG91" s="715"/>
      <c r="AH91" s="716"/>
      <c r="AI91" s="716"/>
      <c r="AJ91" s="717"/>
      <c r="AK91" s="85"/>
    </row>
    <row r="92" spans="2:37" ht="30" customHeight="1" thickTop="1">
      <c r="B92" s="146"/>
      <c r="C92" s="141"/>
      <c r="D92" s="706" t="s">
        <v>101</v>
      </c>
      <c r="E92" s="707"/>
      <c r="F92" s="707"/>
      <c r="G92" s="707"/>
      <c r="H92" s="707"/>
      <c r="I92" s="707"/>
      <c r="J92" s="707"/>
      <c r="K92" s="707"/>
      <c r="L92" s="707"/>
      <c r="M92" s="707"/>
      <c r="N92" s="707"/>
      <c r="O92" s="707"/>
      <c r="P92" s="708"/>
      <c r="Q92" s="709" t="str">
        <f>IF(COUNT(Q$81,Q$85:T$91)=0,"",SUM(Q$81,Q$85:T$91))</f>
        <v/>
      </c>
      <c r="R92" s="710"/>
      <c r="S92" s="710"/>
      <c r="T92" s="711"/>
      <c r="U92" s="709" t="str">
        <f t="shared" ref="U92" si="7">IF(COUNT(U$81,U$85:X$91)=0,"",SUM(U$81,U$85:X$91))</f>
        <v/>
      </c>
      <c r="V92" s="710"/>
      <c r="W92" s="710"/>
      <c r="X92" s="711"/>
      <c r="Y92" s="709" t="str">
        <f t="shared" ref="Y92" si="8">IF(COUNT(Y$81,Y$85:AB$91)=0,"",SUM(Y$81,Y$85:AB$91))</f>
        <v/>
      </c>
      <c r="Z92" s="710"/>
      <c r="AA92" s="710"/>
      <c r="AB92" s="711"/>
      <c r="AC92" s="709" t="str">
        <f t="shared" ref="AC92" si="9">IF(COUNT(AC$81,AC$85:AF$91)=0,"",SUM(AC$81,AC$85:AF$91))</f>
        <v/>
      </c>
      <c r="AD92" s="710"/>
      <c r="AE92" s="710"/>
      <c r="AF92" s="711"/>
      <c r="AG92" s="709" t="str">
        <f t="shared" ref="AG92" si="10">IF(COUNT(AG$81,AG$85:AJ$91)=0,"",SUM(AG$81,AG$85:AJ$91))</f>
        <v/>
      </c>
      <c r="AH92" s="710"/>
      <c r="AI92" s="710"/>
      <c r="AJ92" s="711"/>
      <c r="AK92" s="85"/>
    </row>
    <row r="93" spans="2:37" ht="9" customHeight="1">
      <c r="B93" s="146"/>
      <c r="C93" s="141"/>
      <c r="D93" s="141"/>
      <c r="E93" s="141"/>
      <c r="F93" s="141"/>
      <c r="G93" s="141"/>
      <c r="H93" s="141"/>
      <c r="I93" s="141"/>
      <c r="J93" s="141"/>
      <c r="K93" s="141"/>
      <c r="L93" s="141"/>
      <c r="M93" s="141"/>
      <c r="N93" s="141"/>
      <c r="O93" s="159"/>
      <c r="P93" s="34"/>
      <c r="Q93" s="34"/>
      <c r="R93" s="34"/>
      <c r="S93" s="34"/>
      <c r="T93" s="34"/>
      <c r="U93" s="34"/>
      <c r="V93" s="34"/>
      <c r="W93" s="34"/>
      <c r="X93" s="34"/>
      <c r="Y93" s="34"/>
      <c r="Z93" s="34"/>
      <c r="AA93" s="34"/>
      <c r="AB93" s="34"/>
      <c r="AC93" s="34"/>
      <c r="AD93" s="34"/>
      <c r="AE93" s="34"/>
      <c r="AF93" s="34"/>
      <c r="AG93" s="34"/>
      <c r="AH93" s="34"/>
      <c r="AI93" s="34"/>
      <c r="AJ93" s="34"/>
      <c r="AK93" s="85"/>
    </row>
    <row r="94" spans="2:37" ht="13.5" customHeight="1">
      <c r="B94" s="146"/>
      <c r="C94" s="141" t="s">
        <v>473</v>
      </c>
      <c r="D94" s="141"/>
      <c r="E94" s="141"/>
      <c r="F94" s="141"/>
      <c r="G94" s="141"/>
      <c r="H94" s="141"/>
      <c r="I94" s="141"/>
      <c r="J94" s="141"/>
      <c r="K94" s="141"/>
      <c r="L94" s="141"/>
      <c r="M94" s="141"/>
      <c r="N94" s="141"/>
      <c r="O94" s="141"/>
      <c r="P94" s="34"/>
      <c r="Q94" s="34"/>
      <c r="R94" s="34"/>
      <c r="S94" s="34"/>
      <c r="T94" s="34"/>
      <c r="U94" s="34"/>
      <c r="V94" s="34"/>
      <c r="W94" s="34"/>
      <c r="X94" s="34"/>
      <c r="Y94" s="34"/>
      <c r="Z94" s="34"/>
      <c r="AA94" s="34"/>
      <c r="AB94" s="34"/>
      <c r="AC94" s="34"/>
      <c r="AD94" s="34"/>
      <c r="AE94" s="34"/>
      <c r="AF94" s="34"/>
      <c r="AG94" s="34"/>
      <c r="AH94" s="34"/>
      <c r="AI94" s="34"/>
      <c r="AJ94" s="34"/>
      <c r="AK94" s="85"/>
    </row>
    <row r="95" spans="2:37" ht="13.5" customHeight="1">
      <c r="B95" s="146"/>
      <c r="C95" s="141"/>
      <c r="D95" s="141"/>
      <c r="E95" s="141"/>
      <c r="F95" s="141"/>
      <c r="G95" s="141"/>
      <c r="H95" s="141"/>
      <c r="I95" s="141"/>
      <c r="J95" s="141"/>
      <c r="K95" s="141"/>
      <c r="L95" s="160"/>
      <c r="M95" s="34"/>
      <c r="N95" s="34"/>
      <c r="O95" s="141"/>
      <c r="P95" s="34"/>
      <c r="Q95" s="34"/>
      <c r="R95" s="34"/>
      <c r="S95" s="34"/>
      <c r="T95" s="34"/>
      <c r="U95" s="34"/>
      <c r="V95" s="34"/>
      <c r="W95" s="34"/>
      <c r="X95" s="34"/>
      <c r="Y95" s="34"/>
      <c r="Z95" s="34"/>
      <c r="AA95" s="34"/>
      <c r="AB95" s="34"/>
      <c r="AC95" s="688" t="s">
        <v>523</v>
      </c>
      <c r="AD95" s="688"/>
      <c r="AE95" s="688"/>
      <c r="AF95" s="688"/>
      <c r="AG95" s="688"/>
      <c r="AH95" s="688"/>
      <c r="AI95" s="688"/>
      <c r="AJ95" s="688"/>
      <c r="AK95" s="85"/>
    </row>
    <row r="96" spans="2:37" ht="18" customHeight="1">
      <c r="B96" s="146"/>
      <c r="C96" s="141"/>
      <c r="D96" s="689"/>
      <c r="E96" s="690"/>
      <c r="F96" s="690"/>
      <c r="G96" s="690"/>
      <c r="H96" s="690"/>
      <c r="I96" s="690"/>
      <c r="J96" s="690"/>
      <c r="K96" s="690"/>
      <c r="L96" s="690"/>
      <c r="M96" s="97"/>
      <c r="N96" s="155"/>
      <c r="O96" s="155"/>
      <c r="P96" s="156"/>
      <c r="Q96" s="696" t="s">
        <v>436</v>
      </c>
      <c r="R96" s="697"/>
      <c r="S96" s="697"/>
      <c r="T96" s="697"/>
      <c r="U96" s="697"/>
      <c r="V96" s="697"/>
      <c r="W96" s="697"/>
      <c r="X96" s="697"/>
      <c r="Y96" s="697"/>
      <c r="Z96" s="697"/>
      <c r="AA96" s="697"/>
      <c r="AB96" s="697"/>
      <c r="AC96" s="697"/>
      <c r="AD96" s="697"/>
      <c r="AE96" s="697"/>
      <c r="AF96" s="697"/>
      <c r="AG96" s="697"/>
      <c r="AH96" s="697"/>
      <c r="AI96" s="697"/>
      <c r="AJ96" s="698"/>
      <c r="AK96" s="85"/>
    </row>
    <row r="97" spans="2:48" ht="15" customHeight="1">
      <c r="B97" s="146"/>
      <c r="C97" s="141"/>
      <c r="D97" s="691"/>
      <c r="E97" s="692"/>
      <c r="F97" s="692"/>
      <c r="G97" s="692"/>
      <c r="H97" s="692"/>
      <c r="I97" s="692"/>
      <c r="J97" s="692"/>
      <c r="K97" s="692"/>
      <c r="L97" s="693"/>
      <c r="M97" s="699" t="s">
        <v>142</v>
      </c>
      <c r="N97" s="699"/>
      <c r="O97" s="699"/>
      <c r="P97" s="699"/>
      <c r="Q97" s="700" t="str">
        <f>Tbl!$Q$2</f>
        <v>令和７年度
(2025年度)</v>
      </c>
      <c r="R97" s="701"/>
      <c r="S97" s="701"/>
      <c r="T97" s="702"/>
      <c r="U97" s="700" t="str">
        <f>Tbl!$Q$3</f>
        <v>令和８年度
(2026年度)</v>
      </c>
      <c r="V97" s="701"/>
      <c r="W97" s="701"/>
      <c r="X97" s="702"/>
      <c r="Y97" s="700" t="str">
        <f>Tbl!$Q$4</f>
        <v>令和９年度
(2027年度)</v>
      </c>
      <c r="Z97" s="701"/>
      <c r="AA97" s="701"/>
      <c r="AB97" s="702"/>
      <c r="AC97" s="700" t="str">
        <f>Tbl!$Q$5</f>
        <v>令和10年度
(2028年度)</v>
      </c>
      <c r="AD97" s="701"/>
      <c r="AE97" s="701"/>
      <c r="AF97" s="702"/>
      <c r="AG97" s="700" t="str">
        <f>Tbl!$Q$6</f>
        <v>令和11年度
(2029年度)</v>
      </c>
      <c r="AH97" s="701"/>
      <c r="AI97" s="701"/>
      <c r="AJ97" s="702"/>
      <c r="AK97" s="85"/>
    </row>
    <row r="98" spans="2:48" ht="15" customHeight="1">
      <c r="B98" s="146"/>
      <c r="C98" s="141"/>
      <c r="D98" s="694"/>
      <c r="E98" s="688"/>
      <c r="F98" s="688"/>
      <c r="G98" s="688"/>
      <c r="H98" s="688"/>
      <c r="I98" s="688"/>
      <c r="J98" s="688"/>
      <c r="K98" s="688"/>
      <c r="L98" s="695"/>
      <c r="M98" s="699"/>
      <c r="N98" s="699"/>
      <c r="O98" s="699"/>
      <c r="P98" s="699"/>
      <c r="Q98" s="703"/>
      <c r="R98" s="704"/>
      <c r="S98" s="704"/>
      <c r="T98" s="705"/>
      <c r="U98" s="703"/>
      <c r="V98" s="704"/>
      <c r="W98" s="704"/>
      <c r="X98" s="705"/>
      <c r="Y98" s="703"/>
      <c r="Z98" s="704"/>
      <c r="AA98" s="704"/>
      <c r="AB98" s="705"/>
      <c r="AC98" s="703"/>
      <c r="AD98" s="704"/>
      <c r="AE98" s="704"/>
      <c r="AF98" s="705"/>
      <c r="AG98" s="703"/>
      <c r="AH98" s="704"/>
      <c r="AI98" s="704"/>
      <c r="AJ98" s="705"/>
      <c r="AK98" s="85"/>
    </row>
    <row r="99" spans="2:48" ht="30" customHeight="1">
      <c r="B99" s="146"/>
      <c r="C99" s="141"/>
      <c r="D99" s="674" t="s">
        <v>471</v>
      </c>
      <c r="E99" s="667"/>
      <c r="F99" s="667"/>
      <c r="G99" s="667"/>
      <c r="H99" s="667"/>
      <c r="I99" s="667"/>
      <c r="J99" s="667"/>
      <c r="K99" s="667"/>
      <c r="L99" s="668"/>
      <c r="M99" s="675" t="str">
        <f>IF($AD$24="","",$AD$24)</f>
        <v/>
      </c>
      <c r="N99" s="676"/>
      <c r="O99" s="676"/>
      <c r="P99" s="677"/>
      <c r="Q99" s="678" t="str">
        <f>IFERROR(IF(Q$81="","",Q$81/Q$102),"")</f>
        <v/>
      </c>
      <c r="R99" s="679"/>
      <c r="S99" s="679"/>
      <c r="T99" s="680"/>
      <c r="U99" s="678" t="str">
        <f t="shared" ref="U99" si="11">IFERROR(IF(U$81="","",U$81/U$102),"")</f>
        <v/>
      </c>
      <c r="V99" s="679"/>
      <c r="W99" s="679"/>
      <c r="X99" s="680"/>
      <c r="Y99" s="678" t="str">
        <f t="shared" ref="Y99" si="12">IFERROR(IF(Y$81="","",Y$81/Y$102),"")</f>
        <v/>
      </c>
      <c r="Z99" s="679"/>
      <c r="AA99" s="679"/>
      <c r="AB99" s="680"/>
      <c r="AC99" s="678" t="str">
        <f t="shared" ref="AC99" si="13">IFERROR(IF(AC$81="","",AC$81/AC$102),"")</f>
        <v/>
      </c>
      <c r="AD99" s="679"/>
      <c r="AE99" s="679"/>
      <c r="AF99" s="680"/>
      <c r="AG99" s="678" t="str">
        <f t="shared" ref="AG99" si="14">IFERROR(IF(AG$81="","",AG$81/AG$102),"")</f>
        <v/>
      </c>
      <c r="AH99" s="679"/>
      <c r="AI99" s="679"/>
      <c r="AJ99" s="680"/>
      <c r="AK99" s="85"/>
    </row>
    <row r="100" spans="2:48" ht="30" customHeight="1">
      <c r="B100" s="146"/>
      <c r="C100" s="141"/>
      <c r="D100" s="161"/>
      <c r="E100" s="685" t="s">
        <v>645</v>
      </c>
      <c r="F100" s="685"/>
      <c r="G100" s="685"/>
      <c r="H100" s="685"/>
      <c r="I100" s="685"/>
      <c r="J100" s="685"/>
      <c r="K100" s="685"/>
      <c r="L100" s="685"/>
      <c r="M100" s="685"/>
      <c r="N100" s="685"/>
      <c r="O100" s="685"/>
      <c r="P100" s="685"/>
      <c r="Q100" s="686" t="s">
        <v>170</v>
      </c>
      <c r="R100" s="687"/>
      <c r="S100" s="687"/>
      <c r="T100" s="687"/>
      <c r="U100" s="684" t="str">
        <f>IFERROR(IF(U99="","",(U99-Q99)/Q99*100),"")</f>
        <v/>
      </c>
      <c r="V100" s="684"/>
      <c r="W100" s="684"/>
      <c r="X100" s="684"/>
      <c r="Y100" s="684" t="str">
        <f t="shared" ref="Y100" si="15">IFERROR(IF(Y99="","",(Y99-U99)/U99*100),"")</f>
        <v/>
      </c>
      <c r="Z100" s="684"/>
      <c r="AA100" s="684"/>
      <c r="AB100" s="684"/>
      <c r="AC100" s="684" t="str">
        <f t="shared" ref="AC100" si="16">IFERROR(IF(AC99="","",(AC99-Y99)/Y99*100),"")</f>
        <v/>
      </c>
      <c r="AD100" s="684"/>
      <c r="AE100" s="684"/>
      <c r="AF100" s="684"/>
      <c r="AG100" s="684" t="str">
        <f t="shared" ref="AG100" si="17">IFERROR(IF(AG99="","",(AG99-AC99)/AC99*100),"")</f>
        <v/>
      </c>
      <c r="AH100" s="684"/>
      <c r="AI100" s="684"/>
      <c r="AJ100" s="684"/>
      <c r="AK100" s="85"/>
    </row>
    <row r="101" spans="2:48" ht="30" customHeight="1">
      <c r="B101" s="146"/>
      <c r="C101" s="141"/>
      <c r="D101" s="162"/>
      <c r="E101" s="681" t="s">
        <v>148</v>
      </c>
      <c r="F101" s="682"/>
      <c r="G101" s="682"/>
      <c r="H101" s="682"/>
      <c r="I101" s="682"/>
      <c r="J101" s="682"/>
      <c r="K101" s="682"/>
      <c r="L101" s="682"/>
      <c r="M101" s="682"/>
      <c r="N101" s="682"/>
      <c r="O101" s="682"/>
      <c r="P101" s="683"/>
      <c r="Q101" s="684" t="str">
        <f>IFERROR(IF(Q99="","",($M$99-Q99)/$M$99)*100,"")</f>
        <v/>
      </c>
      <c r="R101" s="684"/>
      <c r="S101" s="684"/>
      <c r="T101" s="684"/>
      <c r="U101" s="684" t="str">
        <f t="shared" ref="U101" si="18">IFERROR(IF(U99="","",($M$99-U99)/$M$99)*100,"")</f>
        <v/>
      </c>
      <c r="V101" s="684"/>
      <c r="W101" s="684"/>
      <c r="X101" s="684"/>
      <c r="Y101" s="684" t="str">
        <f t="shared" ref="Y101" si="19">IFERROR(IF(Y99="","",($M$99-Y99)/$M$99)*100,"")</f>
        <v/>
      </c>
      <c r="Z101" s="684"/>
      <c r="AA101" s="684"/>
      <c r="AB101" s="684"/>
      <c r="AC101" s="684" t="str">
        <f t="shared" ref="AC101" si="20">IFERROR(IF(AC99="","",($M$99-AC99)/$M$99)*100,"")</f>
        <v/>
      </c>
      <c r="AD101" s="684"/>
      <c r="AE101" s="684"/>
      <c r="AF101" s="684"/>
      <c r="AG101" s="684" t="str">
        <f t="shared" ref="AG101" si="21">IFERROR(IF(AG99="","",($M$99-AG99)/$M$99)*100,"")</f>
        <v/>
      </c>
      <c r="AH101" s="684"/>
      <c r="AI101" s="684"/>
      <c r="AJ101" s="684"/>
      <c r="AK101" s="85"/>
    </row>
    <row r="102" spans="2:48" ht="15" customHeight="1">
      <c r="B102" s="146"/>
      <c r="C102" s="141"/>
      <c r="D102" s="672" t="s">
        <v>149</v>
      </c>
      <c r="E102" s="672"/>
      <c r="F102" s="672"/>
      <c r="G102" s="672"/>
      <c r="H102" s="672"/>
      <c r="I102" s="672"/>
      <c r="J102" s="672"/>
      <c r="K102" s="672"/>
      <c r="L102" s="672"/>
      <c r="M102" s="673" t="s">
        <v>150</v>
      </c>
      <c r="N102" s="673"/>
      <c r="O102" s="673"/>
      <c r="P102" s="673"/>
      <c r="Q102" s="658"/>
      <c r="R102" s="659"/>
      <c r="S102" s="659"/>
      <c r="T102" s="660"/>
      <c r="U102" s="658"/>
      <c r="V102" s="659"/>
      <c r="W102" s="659"/>
      <c r="X102" s="660"/>
      <c r="Y102" s="658"/>
      <c r="Z102" s="659"/>
      <c r="AA102" s="659"/>
      <c r="AB102" s="660"/>
      <c r="AC102" s="658"/>
      <c r="AD102" s="659"/>
      <c r="AE102" s="659"/>
      <c r="AF102" s="660"/>
      <c r="AG102" s="658"/>
      <c r="AH102" s="659"/>
      <c r="AI102" s="659"/>
      <c r="AJ102" s="660"/>
      <c r="AK102" s="85"/>
    </row>
    <row r="103" spans="2:48" ht="17.100000000000001" customHeight="1">
      <c r="B103" s="146"/>
      <c r="C103" s="141"/>
      <c r="D103" s="664"/>
      <c r="E103" s="664"/>
      <c r="F103" s="664"/>
      <c r="G103" s="664"/>
      <c r="H103" s="664"/>
      <c r="I103" s="664"/>
      <c r="J103" s="664"/>
      <c r="K103" s="664"/>
      <c r="L103" s="664"/>
      <c r="M103" s="665"/>
      <c r="N103" s="665"/>
      <c r="O103" s="665"/>
      <c r="P103" s="665"/>
      <c r="Q103" s="661"/>
      <c r="R103" s="662"/>
      <c r="S103" s="662"/>
      <c r="T103" s="663"/>
      <c r="U103" s="661"/>
      <c r="V103" s="662"/>
      <c r="W103" s="662"/>
      <c r="X103" s="663"/>
      <c r="Y103" s="661"/>
      <c r="Z103" s="662"/>
      <c r="AA103" s="662"/>
      <c r="AB103" s="663"/>
      <c r="AC103" s="661"/>
      <c r="AD103" s="662"/>
      <c r="AE103" s="662"/>
      <c r="AF103" s="663"/>
      <c r="AG103" s="661"/>
      <c r="AH103" s="662"/>
      <c r="AI103" s="662"/>
      <c r="AJ103" s="663"/>
      <c r="AK103" s="163"/>
      <c r="AL103" s="32" t="str">
        <f>IF(OR($D$103="",$M$103=""),"← 指標と単位を入力してください。","")</f>
        <v>← 指標と単位を入力してください。</v>
      </c>
      <c r="AM103" s="11"/>
    </row>
    <row r="104" spans="2:48" ht="12" customHeight="1">
      <c r="B104" s="225"/>
      <c r="C104" s="142"/>
      <c r="D104" s="228"/>
      <c r="E104" s="228"/>
      <c r="F104" s="228"/>
      <c r="G104" s="228"/>
      <c r="H104" s="228"/>
      <c r="I104" s="228"/>
      <c r="J104" s="228"/>
      <c r="K104" s="228"/>
      <c r="L104" s="228"/>
      <c r="M104" s="229"/>
      <c r="N104" s="229"/>
      <c r="O104" s="229"/>
      <c r="P104" s="229"/>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112"/>
    </row>
    <row r="105" spans="2:48" ht="21" customHeight="1">
      <c r="B105" s="141"/>
      <c r="C105" s="141"/>
      <c r="D105" s="164"/>
      <c r="E105" s="164"/>
      <c r="F105" s="164"/>
      <c r="G105" s="165"/>
      <c r="H105" s="165"/>
      <c r="I105" s="166"/>
      <c r="J105" s="166"/>
      <c r="K105" s="166"/>
      <c r="L105" s="166"/>
      <c r="M105" s="167"/>
      <c r="N105" s="167"/>
      <c r="O105" s="167"/>
      <c r="P105" s="167"/>
      <c r="Q105" s="168"/>
      <c r="R105" s="168"/>
      <c r="S105" s="168"/>
      <c r="T105" s="168"/>
      <c r="U105" s="168"/>
      <c r="V105" s="168"/>
      <c r="W105" s="168"/>
      <c r="X105" s="168"/>
      <c r="Y105" s="168"/>
      <c r="Z105" s="168"/>
      <c r="AA105" s="168"/>
      <c r="AB105" s="168"/>
      <c r="AC105" s="168"/>
      <c r="AD105" s="169"/>
      <c r="AE105" s="168"/>
      <c r="AF105" s="168"/>
      <c r="AG105" s="168"/>
      <c r="AH105" s="168"/>
      <c r="AI105" s="168"/>
      <c r="AJ105" s="34"/>
      <c r="AK105" s="58" t="s">
        <v>38</v>
      </c>
    </row>
    <row r="106" spans="2:48">
      <c r="B106" s="141"/>
      <c r="C106" s="141"/>
      <c r="D106" s="141"/>
      <c r="E106" s="141"/>
      <c r="F106" s="141"/>
      <c r="G106" s="141"/>
      <c r="H106" s="141"/>
      <c r="I106" s="141"/>
      <c r="J106" s="141"/>
      <c r="K106" s="141"/>
      <c r="L106" s="141"/>
      <c r="M106" s="34"/>
      <c r="N106" s="34"/>
      <c r="O106" s="141"/>
      <c r="P106" s="34"/>
      <c r="Q106" s="34"/>
      <c r="R106" s="34"/>
      <c r="S106" s="34"/>
      <c r="T106" s="34"/>
      <c r="U106" s="34"/>
      <c r="V106" s="34"/>
      <c r="W106" s="34"/>
      <c r="X106" s="34"/>
      <c r="Y106" s="666" t="s">
        <v>78</v>
      </c>
      <c r="Z106" s="667"/>
      <c r="AA106" s="667"/>
      <c r="AB106" s="668"/>
      <c r="AC106" s="669" t="str">
        <f>IF($AC$4="","",$AC$4)</f>
        <v/>
      </c>
      <c r="AD106" s="670"/>
      <c r="AE106" s="670"/>
      <c r="AF106" s="670"/>
      <c r="AG106" s="670"/>
      <c r="AH106" s="670"/>
      <c r="AI106" s="670"/>
      <c r="AJ106" s="671"/>
      <c r="AK106" s="34"/>
    </row>
    <row r="107" spans="2:48" ht="21" customHeight="1">
      <c r="B107" s="142"/>
      <c r="C107" s="142" t="s">
        <v>121</v>
      </c>
      <c r="D107" s="142"/>
      <c r="E107" s="142"/>
      <c r="F107" s="142"/>
      <c r="G107" s="142"/>
      <c r="H107" s="142"/>
      <c r="I107" s="142"/>
      <c r="J107" s="142"/>
      <c r="K107" s="142"/>
      <c r="L107" s="142"/>
      <c r="M107" s="142"/>
      <c r="N107" s="142"/>
      <c r="O107" s="142"/>
      <c r="P107" s="142"/>
      <c r="Q107" s="142"/>
      <c r="R107" s="142"/>
      <c r="S107" s="142"/>
      <c r="T107" s="142"/>
      <c r="U107" s="142"/>
      <c r="V107" s="142"/>
      <c r="W107" s="111"/>
      <c r="X107" s="111"/>
      <c r="Y107" s="111"/>
      <c r="Z107" s="111"/>
      <c r="AA107" s="111"/>
      <c r="AB107" s="111"/>
      <c r="AC107" s="111"/>
      <c r="AD107" s="111"/>
      <c r="AE107" s="143" t="str">
        <f>IF($E$10="A","Ａ事業所（３）",IF($E$10="Bテナント等","Bテナント等事業所（３）",""))</f>
        <v/>
      </c>
      <c r="AF107" s="34"/>
      <c r="AG107" s="111"/>
      <c r="AH107" s="111"/>
      <c r="AI107" s="111"/>
      <c r="AJ107" s="111"/>
      <c r="AK107" s="111"/>
    </row>
    <row r="108" spans="2:48">
      <c r="B108" s="144"/>
      <c r="C108" s="159"/>
      <c r="D108" s="170"/>
      <c r="E108" s="170"/>
      <c r="F108" s="170"/>
      <c r="G108" s="170"/>
      <c r="H108" s="171"/>
      <c r="I108" s="172"/>
      <c r="J108" s="173"/>
      <c r="K108" s="173"/>
      <c r="L108" s="173"/>
      <c r="M108" s="173"/>
      <c r="N108" s="173"/>
      <c r="O108" s="159"/>
      <c r="P108" s="97"/>
      <c r="Q108" s="97"/>
      <c r="R108" s="97"/>
      <c r="S108" s="97"/>
      <c r="T108" s="97"/>
      <c r="U108" s="97"/>
      <c r="V108" s="97"/>
      <c r="W108" s="97"/>
      <c r="X108" s="97"/>
      <c r="Y108" s="97"/>
      <c r="Z108" s="97"/>
      <c r="AA108" s="97"/>
      <c r="AB108" s="97"/>
      <c r="AC108" s="97"/>
      <c r="AD108" s="173"/>
      <c r="AE108" s="97"/>
      <c r="AF108" s="97"/>
      <c r="AG108" s="97"/>
      <c r="AH108" s="97"/>
      <c r="AI108" s="97"/>
      <c r="AJ108" s="97"/>
      <c r="AK108" s="98"/>
    </row>
    <row r="109" spans="2:48">
      <c r="B109" s="146"/>
      <c r="C109" s="141" t="s">
        <v>467</v>
      </c>
      <c r="D109" s="174"/>
      <c r="E109" s="174"/>
      <c r="F109" s="174"/>
      <c r="G109" s="174"/>
      <c r="H109" s="175"/>
      <c r="I109" s="176"/>
      <c r="J109" s="169"/>
      <c r="K109" s="169"/>
      <c r="L109" s="169"/>
      <c r="M109" s="169"/>
      <c r="N109" s="169"/>
      <c r="O109" s="141"/>
      <c r="P109" s="34"/>
      <c r="Q109" s="34"/>
      <c r="R109" s="34"/>
      <c r="S109" s="34"/>
      <c r="T109" s="34"/>
      <c r="U109" s="34"/>
      <c r="V109" s="34"/>
      <c r="W109" s="34"/>
      <c r="X109" s="34"/>
      <c r="Y109" s="34"/>
      <c r="Z109" s="34"/>
      <c r="AA109" s="34"/>
      <c r="AB109" s="34"/>
      <c r="AC109" s="34"/>
      <c r="AD109" s="169"/>
      <c r="AE109" s="34"/>
      <c r="AF109" s="34"/>
      <c r="AG109" s="34"/>
      <c r="AH109" s="34"/>
      <c r="AI109" s="34"/>
      <c r="AJ109" s="34"/>
      <c r="AK109" s="85"/>
    </row>
    <row r="110" spans="2:48" ht="18" customHeight="1">
      <c r="B110" s="146"/>
      <c r="C110" s="141"/>
      <c r="D110" s="656" t="str">
        <f>Tbl!$Q$2</f>
        <v>令和７年度
(2025年度)</v>
      </c>
      <c r="E110" s="656"/>
      <c r="F110" s="656"/>
      <c r="G110" s="656"/>
      <c r="H110" s="657"/>
      <c r="I110" s="657"/>
      <c r="J110" s="657"/>
      <c r="K110" s="657"/>
      <c r="L110" s="657"/>
      <c r="M110" s="657"/>
      <c r="N110" s="657"/>
      <c r="O110" s="657"/>
      <c r="P110" s="657"/>
      <c r="Q110" s="657"/>
      <c r="R110" s="657"/>
      <c r="S110" s="657"/>
      <c r="T110" s="657"/>
      <c r="U110" s="657"/>
      <c r="V110" s="657"/>
      <c r="W110" s="657"/>
      <c r="X110" s="657"/>
      <c r="Y110" s="657"/>
      <c r="Z110" s="657"/>
      <c r="AA110" s="657"/>
      <c r="AB110" s="657"/>
      <c r="AC110" s="657"/>
      <c r="AD110" s="657"/>
      <c r="AE110" s="657"/>
      <c r="AF110" s="657"/>
      <c r="AG110" s="657"/>
      <c r="AH110" s="657"/>
      <c r="AI110" s="657"/>
      <c r="AJ110" s="657"/>
      <c r="AK110" s="85"/>
      <c r="AL110" s="835" t="str">
        <f>IF(AND($H110="",VALUE(MID($D110,3,1))&lt;様式１号!$D$16),"← ＣＯ2排出量の前年度に対する増減要因を分析
　  して入力してください。 (例)削減対策の実施
　 状況、生産量・営業時間等の増減など","")</f>
        <v>← ＣＯ2排出量の前年度に対する増減要因を分析
　  して入力してください。 (例)削減対策の実施
　 状況、生産量・営業時間等の増減など</v>
      </c>
      <c r="AM110" s="836"/>
      <c r="AN110" s="836"/>
      <c r="AO110" s="836"/>
      <c r="AP110" s="836"/>
      <c r="AQ110" s="836"/>
      <c r="AR110" s="836"/>
      <c r="AS110" s="836"/>
      <c r="AT110" s="836"/>
      <c r="AU110" s="836"/>
      <c r="AV110" s="836"/>
    </row>
    <row r="111" spans="2:48" ht="18" customHeight="1">
      <c r="B111" s="146"/>
      <c r="C111" s="141"/>
      <c r="D111" s="656"/>
      <c r="E111" s="656"/>
      <c r="F111" s="656"/>
      <c r="G111" s="656"/>
      <c r="H111" s="657"/>
      <c r="I111" s="657"/>
      <c r="J111" s="657"/>
      <c r="K111" s="657"/>
      <c r="L111" s="657"/>
      <c r="M111" s="657"/>
      <c r="N111" s="657"/>
      <c r="O111" s="657"/>
      <c r="P111" s="657"/>
      <c r="Q111" s="657"/>
      <c r="R111" s="657"/>
      <c r="S111" s="657"/>
      <c r="T111" s="657"/>
      <c r="U111" s="657"/>
      <c r="V111" s="657"/>
      <c r="W111" s="657"/>
      <c r="X111" s="657"/>
      <c r="Y111" s="657"/>
      <c r="Z111" s="657"/>
      <c r="AA111" s="657"/>
      <c r="AB111" s="657"/>
      <c r="AC111" s="657"/>
      <c r="AD111" s="657"/>
      <c r="AE111" s="657"/>
      <c r="AF111" s="657"/>
      <c r="AG111" s="657"/>
      <c r="AH111" s="657"/>
      <c r="AI111" s="657"/>
      <c r="AJ111" s="657"/>
      <c r="AK111" s="85"/>
      <c r="AL111" s="835"/>
      <c r="AM111" s="836"/>
      <c r="AN111" s="836"/>
      <c r="AO111" s="836"/>
      <c r="AP111" s="836"/>
      <c r="AQ111" s="836"/>
      <c r="AR111" s="836"/>
      <c r="AS111" s="836"/>
      <c r="AT111" s="836"/>
      <c r="AU111" s="836"/>
      <c r="AV111" s="836"/>
    </row>
    <row r="112" spans="2:48" ht="18" customHeight="1">
      <c r="B112" s="146"/>
      <c r="C112" s="141"/>
      <c r="D112" s="656"/>
      <c r="E112" s="656"/>
      <c r="F112" s="656"/>
      <c r="G112" s="656"/>
      <c r="H112" s="657"/>
      <c r="I112" s="657"/>
      <c r="J112" s="657"/>
      <c r="K112" s="657"/>
      <c r="L112" s="657"/>
      <c r="M112" s="657"/>
      <c r="N112" s="657"/>
      <c r="O112" s="657"/>
      <c r="P112" s="657"/>
      <c r="Q112" s="657"/>
      <c r="R112" s="657"/>
      <c r="S112" s="657"/>
      <c r="T112" s="657"/>
      <c r="U112" s="657"/>
      <c r="V112" s="657"/>
      <c r="W112" s="657"/>
      <c r="X112" s="657"/>
      <c r="Y112" s="657"/>
      <c r="Z112" s="657"/>
      <c r="AA112" s="657"/>
      <c r="AB112" s="657"/>
      <c r="AC112" s="657"/>
      <c r="AD112" s="657"/>
      <c r="AE112" s="657"/>
      <c r="AF112" s="657"/>
      <c r="AG112" s="657"/>
      <c r="AH112" s="657"/>
      <c r="AI112" s="657"/>
      <c r="AJ112" s="657"/>
      <c r="AK112" s="85"/>
      <c r="AL112" s="835"/>
      <c r="AM112" s="836"/>
      <c r="AN112" s="836"/>
      <c r="AO112" s="836"/>
      <c r="AP112" s="836"/>
      <c r="AQ112" s="836"/>
      <c r="AR112" s="836"/>
      <c r="AS112" s="836"/>
      <c r="AT112" s="836"/>
      <c r="AU112" s="836"/>
      <c r="AV112" s="836"/>
    </row>
    <row r="113" spans="2:48" ht="18" customHeight="1">
      <c r="B113" s="146"/>
      <c r="C113" s="141"/>
      <c r="D113" s="656"/>
      <c r="E113" s="656"/>
      <c r="F113" s="656"/>
      <c r="G113" s="656"/>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85"/>
      <c r="AL113" s="835"/>
      <c r="AM113" s="836"/>
      <c r="AN113" s="836"/>
      <c r="AO113" s="836"/>
      <c r="AP113" s="836"/>
      <c r="AQ113" s="836"/>
      <c r="AR113" s="836"/>
      <c r="AS113" s="836"/>
      <c r="AT113" s="836"/>
      <c r="AU113" s="836"/>
      <c r="AV113" s="836"/>
    </row>
    <row r="114" spans="2:48" ht="18" customHeight="1">
      <c r="B114" s="146"/>
      <c r="C114" s="141"/>
      <c r="D114" s="656"/>
      <c r="E114" s="656"/>
      <c r="F114" s="656"/>
      <c r="G114" s="656"/>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85"/>
      <c r="AL114" s="835"/>
      <c r="AM114" s="836"/>
      <c r="AN114" s="836"/>
      <c r="AO114" s="836"/>
      <c r="AP114" s="836"/>
      <c r="AQ114" s="836"/>
      <c r="AR114" s="836"/>
      <c r="AS114" s="836"/>
      <c r="AT114" s="836"/>
      <c r="AU114" s="836"/>
      <c r="AV114" s="836"/>
    </row>
    <row r="115" spans="2:48" ht="18" customHeight="1">
      <c r="B115" s="146"/>
      <c r="C115" s="141"/>
      <c r="D115" s="656"/>
      <c r="E115" s="656"/>
      <c r="F115" s="656"/>
      <c r="G115" s="656"/>
      <c r="H115" s="657"/>
      <c r="I115" s="657"/>
      <c r="J115" s="657"/>
      <c r="K115" s="657"/>
      <c r="L115" s="657"/>
      <c r="M115" s="657"/>
      <c r="N115" s="657"/>
      <c r="O115" s="657"/>
      <c r="P115" s="657"/>
      <c r="Q115" s="657"/>
      <c r="R115" s="657"/>
      <c r="S115" s="657"/>
      <c r="T115" s="657"/>
      <c r="U115" s="657"/>
      <c r="V115" s="657"/>
      <c r="W115" s="657"/>
      <c r="X115" s="657"/>
      <c r="Y115" s="657"/>
      <c r="Z115" s="657"/>
      <c r="AA115" s="657"/>
      <c r="AB115" s="657"/>
      <c r="AC115" s="657"/>
      <c r="AD115" s="657"/>
      <c r="AE115" s="657"/>
      <c r="AF115" s="657"/>
      <c r="AG115" s="657"/>
      <c r="AH115" s="657"/>
      <c r="AI115" s="657"/>
      <c r="AJ115" s="657"/>
      <c r="AK115" s="85"/>
      <c r="AL115" s="835"/>
      <c r="AM115" s="836"/>
      <c r="AN115" s="836"/>
      <c r="AO115" s="836"/>
      <c r="AP115" s="836"/>
      <c r="AQ115" s="836"/>
      <c r="AR115" s="836"/>
      <c r="AS115" s="836"/>
      <c r="AT115" s="836"/>
      <c r="AU115" s="836"/>
      <c r="AV115" s="836"/>
    </row>
    <row r="116" spans="2:48" ht="18" customHeight="1">
      <c r="B116" s="146"/>
      <c r="C116" s="141"/>
      <c r="D116" s="656"/>
      <c r="E116" s="656"/>
      <c r="F116" s="656"/>
      <c r="G116" s="656"/>
      <c r="H116" s="657"/>
      <c r="I116" s="657"/>
      <c r="J116" s="657"/>
      <c r="K116" s="657"/>
      <c r="L116" s="657"/>
      <c r="M116" s="657"/>
      <c r="N116" s="657"/>
      <c r="O116" s="657"/>
      <c r="P116" s="657"/>
      <c r="Q116" s="657"/>
      <c r="R116" s="657"/>
      <c r="S116" s="657"/>
      <c r="T116" s="657"/>
      <c r="U116" s="657"/>
      <c r="V116" s="657"/>
      <c r="W116" s="657"/>
      <c r="X116" s="657"/>
      <c r="Y116" s="657"/>
      <c r="Z116" s="657"/>
      <c r="AA116" s="657"/>
      <c r="AB116" s="657"/>
      <c r="AC116" s="657"/>
      <c r="AD116" s="657"/>
      <c r="AE116" s="657"/>
      <c r="AF116" s="657"/>
      <c r="AG116" s="657"/>
      <c r="AH116" s="657"/>
      <c r="AI116" s="657"/>
      <c r="AJ116" s="657"/>
      <c r="AK116" s="85"/>
      <c r="AL116" s="835"/>
      <c r="AM116" s="836"/>
      <c r="AN116" s="836"/>
      <c r="AO116" s="836"/>
      <c r="AP116" s="836"/>
      <c r="AQ116" s="836"/>
      <c r="AR116" s="836"/>
      <c r="AS116" s="836"/>
      <c r="AT116" s="836"/>
      <c r="AU116" s="836"/>
      <c r="AV116" s="836"/>
    </row>
    <row r="117" spans="2:48" ht="18" customHeight="1">
      <c r="B117" s="146"/>
      <c r="C117" s="141"/>
      <c r="D117" s="656"/>
      <c r="E117" s="656"/>
      <c r="F117" s="656"/>
      <c r="G117" s="656"/>
      <c r="H117" s="657"/>
      <c r="I117" s="657"/>
      <c r="J117" s="657"/>
      <c r="K117" s="657"/>
      <c r="L117" s="657"/>
      <c r="M117" s="657"/>
      <c r="N117" s="657"/>
      <c r="O117" s="657"/>
      <c r="P117" s="657"/>
      <c r="Q117" s="657"/>
      <c r="R117" s="657"/>
      <c r="S117" s="657"/>
      <c r="T117" s="657"/>
      <c r="U117" s="657"/>
      <c r="V117" s="657"/>
      <c r="W117" s="657"/>
      <c r="X117" s="657"/>
      <c r="Y117" s="657"/>
      <c r="Z117" s="657"/>
      <c r="AA117" s="657"/>
      <c r="AB117" s="657"/>
      <c r="AC117" s="657"/>
      <c r="AD117" s="657"/>
      <c r="AE117" s="657"/>
      <c r="AF117" s="657"/>
      <c r="AG117" s="657"/>
      <c r="AH117" s="657"/>
      <c r="AI117" s="657"/>
      <c r="AJ117" s="657"/>
      <c r="AK117" s="85"/>
      <c r="AL117" s="835"/>
      <c r="AM117" s="836"/>
      <c r="AN117" s="836"/>
      <c r="AO117" s="836"/>
      <c r="AP117" s="836"/>
      <c r="AQ117" s="836"/>
      <c r="AR117" s="836"/>
      <c r="AS117" s="836"/>
      <c r="AT117" s="836"/>
      <c r="AU117" s="836"/>
      <c r="AV117" s="836"/>
    </row>
    <row r="118" spans="2:48" ht="18" customHeight="1">
      <c r="B118" s="146"/>
      <c r="C118" s="141"/>
      <c r="D118" s="656" t="str">
        <f>Tbl!$Q$3</f>
        <v>令和８年度
(2026年度)</v>
      </c>
      <c r="E118" s="656"/>
      <c r="F118" s="656"/>
      <c r="G118" s="656"/>
      <c r="H118" s="657"/>
      <c r="I118" s="657"/>
      <c r="J118" s="657"/>
      <c r="K118" s="657"/>
      <c r="L118" s="657"/>
      <c r="M118" s="657"/>
      <c r="N118" s="657"/>
      <c r="O118" s="657"/>
      <c r="P118" s="657"/>
      <c r="Q118" s="657"/>
      <c r="R118" s="657"/>
      <c r="S118" s="657"/>
      <c r="T118" s="657"/>
      <c r="U118" s="657"/>
      <c r="V118" s="657"/>
      <c r="W118" s="657"/>
      <c r="X118" s="657"/>
      <c r="Y118" s="657"/>
      <c r="Z118" s="657"/>
      <c r="AA118" s="657"/>
      <c r="AB118" s="657"/>
      <c r="AC118" s="657"/>
      <c r="AD118" s="657"/>
      <c r="AE118" s="657"/>
      <c r="AF118" s="657"/>
      <c r="AG118" s="657"/>
      <c r="AH118" s="657"/>
      <c r="AI118" s="657"/>
      <c r="AJ118" s="657"/>
      <c r="AK118" s="85"/>
      <c r="AL118" s="835" t="str">
        <f>IF(AND($H118="",VALUE(MID($D118,3,1))&lt;様式１号!$D$16),"← ＣＯ2排出量の前年度に対する増減要因を分析
　  して入力してください。 (例)削減対策の実施
　 状況、生産量・営業時間等の増減など","")</f>
        <v/>
      </c>
      <c r="AM118" s="836"/>
      <c r="AN118" s="836"/>
      <c r="AO118" s="836"/>
      <c r="AP118" s="836"/>
      <c r="AQ118" s="836"/>
      <c r="AR118" s="836"/>
      <c r="AS118" s="836"/>
      <c r="AT118" s="836"/>
      <c r="AU118" s="836"/>
      <c r="AV118" s="836"/>
    </row>
    <row r="119" spans="2:48" ht="18" customHeight="1">
      <c r="B119" s="146"/>
      <c r="C119" s="141"/>
      <c r="D119" s="656"/>
      <c r="E119" s="656"/>
      <c r="F119" s="656"/>
      <c r="G119" s="656"/>
      <c r="H119" s="657"/>
      <c r="I119" s="657"/>
      <c r="J119" s="657"/>
      <c r="K119" s="657"/>
      <c r="L119" s="657"/>
      <c r="M119" s="657"/>
      <c r="N119" s="657"/>
      <c r="O119" s="657"/>
      <c r="P119" s="657"/>
      <c r="Q119" s="657"/>
      <c r="R119" s="657"/>
      <c r="S119" s="657"/>
      <c r="T119" s="657"/>
      <c r="U119" s="657"/>
      <c r="V119" s="657"/>
      <c r="W119" s="657"/>
      <c r="X119" s="657"/>
      <c r="Y119" s="657"/>
      <c r="Z119" s="657"/>
      <c r="AA119" s="657"/>
      <c r="AB119" s="657"/>
      <c r="AC119" s="657"/>
      <c r="AD119" s="657"/>
      <c r="AE119" s="657"/>
      <c r="AF119" s="657"/>
      <c r="AG119" s="657"/>
      <c r="AH119" s="657"/>
      <c r="AI119" s="657"/>
      <c r="AJ119" s="657"/>
      <c r="AK119" s="85"/>
      <c r="AL119" s="835"/>
      <c r="AM119" s="836"/>
      <c r="AN119" s="836"/>
      <c r="AO119" s="836"/>
      <c r="AP119" s="836"/>
      <c r="AQ119" s="836"/>
      <c r="AR119" s="836"/>
      <c r="AS119" s="836"/>
      <c r="AT119" s="836"/>
      <c r="AU119" s="836"/>
      <c r="AV119" s="836"/>
    </row>
    <row r="120" spans="2:48" ht="18" customHeight="1">
      <c r="B120" s="146"/>
      <c r="C120" s="141"/>
      <c r="D120" s="656"/>
      <c r="E120" s="656"/>
      <c r="F120" s="656"/>
      <c r="G120" s="656"/>
      <c r="H120" s="657"/>
      <c r="I120" s="657"/>
      <c r="J120" s="657"/>
      <c r="K120" s="657"/>
      <c r="L120" s="657"/>
      <c r="M120" s="657"/>
      <c r="N120" s="657"/>
      <c r="O120" s="657"/>
      <c r="P120" s="657"/>
      <c r="Q120" s="657"/>
      <c r="R120" s="657"/>
      <c r="S120" s="657"/>
      <c r="T120" s="657"/>
      <c r="U120" s="657"/>
      <c r="V120" s="657"/>
      <c r="W120" s="657"/>
      <c r="X120" s="657"/>
      <c r="Y120" s="657"/>
      <c r="Z120" s="657"/>
      <c r="AA120" s="657"/>
      <c r="AB120" s="657"/>
      <c r="AC120" s="657"/>
      <c r="AD120" s="657"/>
      <c r="AE120" s="657"/>
      <c r="AF120" s="657"/>
      <c r="AG120" s="657"/>
      <c r="AH120" s="657"/>
      <c r="AI120" s="657"/>
      <c r="AJ120" s="657"/>
      <c r="AK120" s="85"/>
      <c r="AL120" s="835"/>
      <c r="AM120" s="836"/>
      <c r="AN120" s="836"/>
      <c r="AO120" s="836"/>
      <c r="AP120" s="836"/>
      <c r="AQ120" s="836"/>
      <c r="AR120" s="836"/>
      <c r="AS120" s="836"/>
      <c r="AT120" s="836"/>
      <c r="AU120" s="836"/>
      <c r="AV120" s="836"/>
    </row>
    <row r="121" spans="2:48" ht="18" customHeight="1">
      <c r="B121" s="146"/>
      <c r="C121" s="141"/>
      <c r="D121" s="656"/>
      <c r="E121" s="656"/>
      <c r="F121" s="656"/>
      <c r="G121" s="656"/>
      <c r="H121" s="657"/>
      <c r="I121" s="657"/>
      <c r="J121" s="657"/>
      <c r="K121" s="657"/>
      <c r="L121" s="657"/>
      <c r="M121" s="657"/>
      <c r="N121" s="657"/>
      <c r="O121" s="657"/>
      <c r="P121" s="657"/>
      <c r="Q121" s="657"/>
      <c r="R121" s="657"/>
      <c r="S121" s="657"/>
      <c r="T121" s="657"/>
      <c r="U121" s="657"/>
      <c r="V121" s="657"/>
      <c r="W121" s="657"/>
      <c r="X121" s="657"/>
      <c r="Y121" s="657"/>
      <c r="Z121" s="657"/>
      <c r="AA121" s="657"/>
      <c r="AB121" s="657"/>
      <c r="AC121" s="657"/>
      <c r="AD121" s="657"/>
      <c r="AE121" s="657"/>
      <c r="AF121" s="657"/>
      <c r="AG121" s="657"/>
      <c r="AH121" s="657"/>
      <c r="AI121" s="657"/>
      <c r="AJ121" s="657"/>
      <c r="AK121" s="85"/>
      <c r="AL121" s="835"/>
      <c r="AM121" s="836"/>
      <c r="AN121" s="836"/>
      <c r="AO121" s="836"/>
      <c r="AP121" s="836"/>
      <c r="AQ121" s="836"/>
      <c r="AR121" s="836"/>
      <c r="AS121" s="836"/>
      <c r="AT121" s="836"/>
      <c r="AU121" s="836"/>
      <c r="AV121" s="836"/>
    </row>
    <row r="122" spans="2:48" ht="18" customHeight="1">
      <c r="B122" s="146"/>
      <c r="C122" s="141"/>
      <c r="D122" s="656"/>
      <c r="E122" s="656"/>
      <c r="F122" s="656"/>
      <c r="G122" s="656"/>
      <c r="H122" s="657"/>
      <c r="I122" s="657"/>
      <c r="J122" s="657"/>
      <c r="K122" s="657"/>
      <c r="L122" s="657"/>
      <c r="M122" s="657"/>
      <c r="N122" s="657"/>
      <c r="O122" s="657"/>
      <c r="P122" s="657"/>
      <c r="Q122" s="657"/>
      <c r="R122" s="657"/>
      <c r="S122" s="657"/>
      <c r="T122" s="657"/>
      <c r="U122" s="657"/>
      <c r="V122" s="657"/>
      <c r="W122" s="657"/>
      <c r="X122" s="657"/>
      <c r="Y122" s="657"/>
      <c r="Z122" s="657"/>
      <c r="AA122" s="657"/>
      <c r="AB122" s="657"/>
      <c r="AC122" s="657"/>
      <c r="AD122" s="657"/>
      <c r="AE122" s="657"/>
      <c r="AF122" s="657"/>
      <c r="AG122" s="657"/>
      <c r="AH122" s="657"/>
      <c r="AI122" s="657"/>
      <c r="AJ122" s="657"/>
      <c r="AK122" s="85"/>
      <c r="AL122" s="835"/>
      <c r="AM122" s="836"/>
      <c r="AN122" s="836"/>
      <c r="AO122" s="836"/>
      <c r="AP122" s="836"/>
      <c r="AQ122" s="836"/>
      <c r="AR122" s="836"/>
      <c r="AS122" s="836"/>
      <c r="AT122" s="836"/>
      <c r="AU122" s="836"/>
      <c r="AV122" s="836"/>
    </row>
    <row r="123" spans="2:48" ht="18" customHeight="1">
      <c r="B123" s="146"/>
      <c r="C123" s="141"/>
      <c r="D123" s="656"/>
      <c r="E123" s="656"/>
      <c r="F123" s="656"/>
      <c r="G123" s="656"/>
      <c r="H123" s="657"/>
      <c r="I123" s="657"/>
      <c r="J123" s="657"/>
      <c r="K123" s="657"/>
      <c r="L123" s="657"/>
      <c r="M123" s="657"/>
      <c r="N123" s="657"/>
      <c r="O123" s="657"/>
      <c r="P123" s="657"/>
      <c r="Q123" s="657"/>
      <c r="R123" s="657"/>
      <c r="S123" s="657"/>
      <c r="T123" s="657"/>
      <c r="U123" s="657"/>
      <c r="V123" s="657"/>
      <c r="W123" s="657"/>
      <c r="X123" s="657"/>
      <c r="Y123" s="657"/>
      <c r="Z123" s="657"/>
      <c r="AA123" s="657"/>
      <c r="AB123" s="657"/>
      <c r="AC123" s="657"/>
      <c r="AD123" s="657"/>
      <c r="AE123" s="657"/>
      <c r="AF123" s="657"/>
      <c r="AG123" s="657"/>
      <c r="AH123" s="657"/>
      <c r="AI123" s="657"/>
      <c r="AJ123" s="657"/>
      <c r="AK123" s="85"/>
      <c r="AL123" s="835"/>
      <c r="AM123" s="836"/>
      <c r="AN123" s="836"/>
      <c r="AO123" s="836"/>
      <c r="AP123" s="836"/>
      <c r="AQ123" s="836"/>
      <c r="AR123" s="836"/>
      <c r="AS123" s="836"/>
      <c r="AT123" s="836"/>
      <c r="AU123" s="836"/>
      <c r="AV123" s="836"/>
    </row>
    <row r="124" spans="2:48" ht="18" customHeight="1">
      <c r="B124" s="146"/>
      <c r="C124" s="141"/>
      <c r="D124" s="656"/>
      <c r="E124" s="656"/>
      <c r="F124" s="656"/>
      <c r="G124" s="656"/>
      <c r="H124" s="657"/>
      <c r="I124" s="657"/>
      <c r="J124" s="657"/>
      <c r="K124" s="657"/>
      <c r="L124" s="657"/>
      <c r="M124" s="657"/>
      <c r="N124" s="657"/>
      <c r="O124" s="657"/>
      <c r="P124" s="657"/>
      <c r="Q124" s="657"/>
      <c r="R124" s="657"/>
      <c r="S124" s="657"/>
      <c r="T124" s="657"/>
      <c r="U124" s="657"/>
      <c r="V124" s="657"/>
      <c r="W124" s="657"/>
      <c r="X124" s="657"/>
      <c r="Y124" s="657"/>
      <c r="Z124" s="657"/>
      <c r="AA124" s="657"/>
      <c r="AB124" s="657"/>
      <c r="AC124" s="657"/>
      <c r="AD124" s="657"/>
      <c r="AE124" s="657"/>
      <c r="AF124" s="657"/>
      <c r="AG124" s="657"/>
      <c r="AH124" s="657"/>
      <c r="AI124" s="657"/>
      <c r="AJ124" s="657"/>
      <c r="AK124" s="85"/>
      <c r="AL124" s="835"/>
      <c r="AM124" s="836"/>
      <c r="AN124" s="836"/>
      <c r="AO124" s="836"/>
      <c r="AP124" s="836"/>
      <c r="AQ124" s="836"/>
      <c r="AR124" s="836"/>
      <c r="AS124" s="836"/>
      <c r="AT124" s="836"/>
      <c r="AU124" s="836"/>
      <c r="AV124" s="836"/>
    </row>
    <row r="125" spans="2:48" ht="18" customHeight="1">
      <c r="B125" s="146"/>
      <c r="C125" s="141"/>
      <c r="D125" s="656"/>
      <c r="E125" s="656"/>
      <c r="F125" s="656"/>
      <c r="G125" s="656"/>
      <c r="H125" s="657"/>
      <c r="I125" s="657"/>
      <c r="J125" s="657"/>
      <c r="K125" s="657"/>
      <c r="L125" s="657"/>
      <c r="M125" s="657"/>
      <c r="N125" s="657"/>
      <c r="O125" s="657"/>
      <c r="P125" s="657"/>
      <c r="Q125" s="657"/>
      <c r="R125" s="657"/>
      <c r="S125" s="657"/>
      <c r="T125" s="657"/>
      <c r="U125" s="657"/>
      <c r="V125" s="657"/>
      <c r="W125" s="657"/>
      <c r="X125" s="657"/>
      <c r="Y125" s="657"/>
      <c r="Z125" s="657"/>
      <c r="AA125" s="657"/>
      <c r="AB125" s="657"/>
      <c r="AC125" s="657"/>
      <c r="AD125" s="657"/>
      <c r="AE125" s="657"/>
      <c r="AF125" s="657"/>
      <c r="AG125" s="657"/>
      <c r="AH125" s="657"/>
      <c r="AI125" s="657"/>
      <c r="AJ125" s="657"/>
      <c r="AK125" s="85"/>
      <c r="AL125" s="835"/>
      <c r="AM125" s="836"/>
      <c r="AN125" s="836"/>
      <c r="AO125" s="836"/>
      <c r="AP125" s="836"/>
      <c r="AQ125" s="836"/>
      <c r="AR125" s="836"/>
      <c r="AS125" s="836"/>
      <c r="AT125" s="836"/>
      <c r="AU125" s="836"/>
      <c r="AV125" s="836"/>
    </row>
    <row r="126" spans="2:48" ht="18" customHeight="1">
      <c r="B126" s="146"/>
      <c r="C126" s="141"/>
      <c r="D126" s="656" t="str">
        <f>Tbl!$Q$4</f>
        <v>令和９年度
(2027年度)</v>
      </c>
      <c r="E126" s="656"/>
      <c r="F126" s="656"/>
      <c r="G126" s="656"/>
      <c r="H126" s="657"/>
      <c r="I126" s="657"/>
      <c r="J126" s="657"/>
      <c r="K126" s="657"/>
      <c r="L126" s="657"/>
      <c r="M126" s="657"/>
      <c r="N126" s="657"/>
      <c r="O126" s="657"/>
      <c r="P126" s="657"/>
      <c r="Q126" s="657"/>
      <c r="R126" s="657"/>
      <c r="S126" s="657"/>
      <c r="T126" s="657"/>
      <c r="U126" s="657"/>
      <c r="V126" s="657"/>
      <c r="W126" s="657"/>
      <c r="X126" s="657"/>
      <c r="Y126" s="657"/>
      <c r="Z126" s="657"/>
      <c r="AA126" s="657"/>
      <c r="AB126" s="657"/>
      <c r="AC126" s="657"/>
      <c r="AD126" s="657"/>
      <c r="AE126" s="657"/>
      <c r="AF126" s="657"/>
      <c r="AG126" s="657"/>
      <c r="AH126" s="657"/>
      <c r="AI126" s="657"/>
      <c r="AJ126" s="657"/>
      <c r="AK126" s="85"/>
      <c r="AL126" s="835" t="str">
        <f>IF(AND($H126="",VALUE(MID($D126,3,1))&lt;様式１号!$D$16),"← ＣＯ2排出量の前年度に対する増減要因を分析
　  して入力してください。 (例)削減対策の実施
　 状況、生産量・営業時間等の増減など","")</f>
        <v/>
      </c>
      <c r="AM126" s="836"/>
      <c r="AN126" s="836"/>
      <c r="AO126" s="836"/>
      <c r="AP126" s="836"/>
      <c r="AQ126" s="836"/>
      <c r="AR126" s="836"/>
      <c r="AS126" s="836"/>
      <c r="AT126" s="836"/>
      <c r="AU126" s="836"/>
      <c r="AV126" s="836"/>
    </row>
    <row r="127" spans="2:48" ht="18" customHeight="1">
      <c r="B127" s="146"/>
      <c r="C127" s="141"/>
      <c r="D127" s="656"/>
      <c r="E127" s="656"/>
      <c r="F127" s="656"/>
      <c r="G127" s="656"/>
      <c r="H127" s="657"/>
      <c r="I127" s="657"/>
      <c r="J127" s="657"/>
      <c r="K127" s="657"/>
      <c r="L127" s="657"/>
      <c r="M127" s="657"/>
      <c r="N127" s="657"/>
      <c r="O127" s="657"/>
      <c r="P127" s="657"/>
      <c r="Q127" s="657"/>
      <c r="R127" s="657"/>
      <c r="S127" s="657"/>
      <c r="T127" s="657"/>
      <c r="U127" s="657"/>
      <c r="V127" s="657"/>
      <c r="W127" s="657"/>
      <c r="X127" s="657"/>
      <c r="Y127" s="657"/>
      <c r="Z127" s="657"/>
      <c r="AA127" s="657"/>
      <c r="AB127" s="657"/>
      <c r="AC127" s="657"/>
      <c r="AD127" s="657"/>
      <c r="AE127" s="657"/>
      <c r="AF127" s="657"/>
      <c r="AG127" s="657"/>
      <c r="AH127" s="657"/>
      <c r="AI127" s="657"/>
      <c r="AJ127" s="657"/>
      <c r="AK127" s="85"/>
      <c r="AL127" s="835"/>
      <c r="AM127" s="836"/>
      <c r="AN127" s="836"/>
      <c r="AO127" s="836"/>
      <c r="AP127" s="836"/>
      <c r="AQ127" s="836"/>
      <c r="AR127" s="836"/>
      <c r="AS127" s="836"/>
      <c r="AT127" s="836"/>
      <c r="AU127" s="836"/>
      <c r="AV127" s="836"/>
    </row>
    <row r="128" spans="2:48" ht="18" customHeight="1">
      <c r="B128" s="146"/>
      <c r="C128" s="141"/>
      <c r="D128" s="656"/>
      <c r="E128" s="656"/>
      <c r="F128" s="656"/>
      <c r="G128" s="656"/>
      <c r="H128" s="657"/>
      <c r="I128" s="657"/>
      <c r="J128" s="657"/>
      <c r="K128" s="657"/>
      <c r="L128" s="657"/>
      <c r="M128" s="657"/>
      <c r="N128" s="657"/>
      <c r="O128" s="657"/>
      <c r="P128" s="657"/>
      <c r="Q128" s="657"/>
      <c r="R128" s="657"/>
      <c r="S128" s="657"/>
      <c r="T128" s="657"/>
      <c r="U128" s="657"/>
      <c r="V128" s="657"/>
      <c r="W128" s="657"/>
      <c r="X128" s="657"/>
      <c r="Y128" s="657"/>
      <c r="Z128" s="657"/>
      <c r="AA128" s="657"/>
      <c r="AB128" s="657"/>
      <c r="AC128" s="657"/>
      <c r="AD128" s="657"/>
      <c r="AE128" s="657"/>
      <c r="AF128" s="657"/>
      <c r="AG128" s="657"/>
      <c r="AH128" s="657"/>
      <c r="AI128" s="657"/>
      <c r="AJ128" s="657"/>
      <c r="AK128" s="85"/>
      <c r="AL128" s="835"/>
      <c r="AM128" s="836"/>
      <c r="AN128" s="836"/>
      <c r="AO128" s="836"/>
      <c r="AP128" s="836"/>
      <c r="AQ128" s="836"/>
      <c r="AR128" s="836"/>
      <c r="AS128" s="836"/>
      <c r="AT128" s="836"/>
      <c r="AU128" s="836"/>
      <c r="AV128" s="836"/>
    </row>
    <row r="129" spans="2:48" ht="18" customHeight="1">
      <c r="B129" s="146"/>
      <c r="C129" s="141"/>
      <c r="D129" s="656"/>
      <c r="E129" s="656"/>
      <c r="F129" s="656"/>
      <c r="G129" s="656"/>
      <c r="H129" s="657"/>
      <c r="I129" s="657"/>
      <c r="J129" s="657"/>
      <c r="K129" s="657"/>
      <c r="L129" s="657"/>
      <c r="M129" s="657"/>
      <c r="N129" s="657"/>
      <c r="O129" s="657"/>
      <c r="P129" s="657"/>
      <c r="Q129" s="657"/>
      <c r="R129" s="657"/>
      <c r="S129" s="657"/>
      <c r="T129" s="657"/>
      <c r="U129" s="657"/>
      <c r="V129" s="657"/>
      <c r="W129" s="657"/>
      <c r="X129" s="657"/>
      <c r="Y129" s="657"/>
      <c r="Z129" s="657"/>
      <c r="AA129" s="657"/>
      <c r="AB129" s="657"/>
      <c r="AC129" s="657"/>
      <c r="AD129" s="657"/>
      <c r="AE129" s="657"/>
      <c r="AF129" s="657"/>
      <c r="AG129" s="657"/>
      <c r="AH129" s="657"/>
      <c r="AI129" s="657"/>
      <c r="AJ129" s="657"/>
      <c r="AK129" s="85"/>
      <c r="AL129" s="835"/>
      <c r="AM129" s="836"/>
      <c r="AN129" s="836"/>
      <c r="AO129" s="836"/>
      <c r="AP129" s="836"/>
      <c r="AQ129" s="836"/>
      <c r="AR129" s="836"/>
      <c r="AS129" s="836"/>
      <c r="AT129" s="836"/>
      <c r="AU129" s="836"/>
      <c r="AV129" s="836"/>
    </row>
    <row r="130" spans="2:48" ht="18" customHeight="1">
      <c r="B130" s="146"/>
      <c r="C130" s="141"/>
      <c r="D130" s="656"/>
      <c r="E130" s="656"/>
      <c r="F130" s="656"/>
      <c r="G130" s="656"/>
      <c r="H130" s="657"/>
      <c r="I130" s="657"/>
      <c r="J130" s="657"/>
      <c r="K130" s="657"/>
      <c r="L130" s="657"/>
      <c r="M130" s="657"/>
      <c r="N130" s="657"/>
      <c r="O130" s="657"/>
      <c r="P130" s="657"/>
      <c r="Q130" s="657"/>
      <c r="R130" s="657"/>
      <c r="S130" s="657"/>
      <c r="T130" s="657"/>
      <c r="U130" s="657"/>
      <c r="V130" s="657"/>
      <c r="W130" s="657"/>
      <c r="X130" s="657"/>
      <c r="Y130" s="657"/>
      <c r="Z130" s="657"/>
      <c r="AA130" s="657"/>
      <c r="AB130" s="657"/>
      <c r="AC130" s="657"/>
      <c r="AD130" s="657"/>
      <c r="AE130" s="657"/>
      <c r="AF130" s="657"/>
      <c r="AG130" s="657"/>
      <c r="AH130" s="657"/>
      <c r="AI130" s="657"/>
      <c r="AJ130" s="657"/>
      <c r="AK130" s="85"/>
      <c r="AL130" s="835"/>
      <c r="AM130" s="836"/>
      <c r="AN130" s="836"/>
      <c r="AO130" s="836"/>
      <c r="AP130" s="836"/>
      <c r="AQ130" s="836"/>
      <c r="AR130" s="836"/>
      <c r="AS130" s="836"/>
      <c r="AT130" s="836"/>
      <c r="AU130" s="836"/>
      <c r="AV130" s="836"/>
    </row>
    <row r="131" spans="2:48" ht="18" customHeight="1">
      <c r="B131" s="146"/>
      <c r="C131" s="141"/>
      <c r="D131" s="656"/>
      <c r="E131" s="656"/>
      <c r="F131" s="656"/>
      <c r="G131" s="656"/>
      <c r="H131" s="657"/>
      <c r="I131" s="657"/>
      <c r="J131" s="657"/>
      <c r="K131" s="657"/>
      <c r="L131" s="657"/>
      <c r="M131" s="657"/>
      <c r="N131" s="657"/>
      <c r="O131" s="657"/>
      <c r="P131" s="657"/>
      <c r="Q131" s="657"/>
      <c r="R131" s="657"/>
      <c r="S131" s="657"/>
      <c r="T131" s="657"/>
      <c r="U131" s="657"/>
      <c r="V131" s="657"/>
      <c r="W131" s="657"/>
      <c r="X131" s="657"/>
      <c r="Y131" s="657"/>
      <c r="Z131" s="657"/>
      <c r="AA131" s="657"/>
      <c r="AB131" s="657"/>
      <c r="AC131" s="657"/>
      <c r="AD131" s="657"/>
      <c r="AE131" s="657"/>
      <c r="AF131" s="657"/>
      <c r="AG131" s="657"/>
      <c r="AH131" s="657"/>
      <c r="AI131" s="657"/>
      <c r="AJ131" s="657"/>
      <c r="AK131" s="85"/>
      <c r="AL131" s="835"/>
      <c r="AM131" s="836"/>
      <c r="AN131" s="836"/>
      <c r="AO131" s="836"/>
      <c r="AP131" s="836"/>
      <c r="AQ131" s="836"/>
      <c r="AR131" s="836"/>
      <c r="AS131" s="836"/>
      <c r="AT131" s="836"/>
      <c r="AU131" s="836"/>
      <c r="AV131" s="836"/>
    </row>
    <row r="132" spans="2:48" ht="18" customHeight="1">
      <c r="B132" s="146"/>
      <c r="C132" s="141"/>
      <c r="D132" s="656"/>
      <c r="E132" s="656"/>
      <c r="F132" s="656"/>
      <c r="G132" s="656"/>
      <c r="H132" s="657"/>
      <c r="I132" s="657"/>
      <c r="J132" s="657"/>
      <c r="K132" s="657"/>
      <c r="L132" s="657"/>
      <c r="M132" s="657"/>
      <c r="N132" s="657"/>
      <c r="O132" s="657"/>
      <c r="P132" s="657"/>
      <c r="Q132" s="657"/>
      <c r="R132" s="657"/>
      <c r="S132" s="657"/>
      <c r="T132" s="657"/>
      <c r="U132" s="657"/>
      <c r="V132" s="657"/>
      <c r="W132" s="657"/>
      <c r="X132" s="657"/>
      <c r="Y132" s="657"/>
      <c r="Z132" s="657"/>
      <c r="AA132" s="657"/>
      <c r="AB132" s="657"/>
      <c r="AC132" s="657"/>
      <c r="AD132" s="657"/>
      <c r="AE132" s="657"/>
      <c r="AF132" s="657"/>
      <c r="AG132" s="657"/>
      <c r="AH132" s="657"/>
      <c r="AI132" s="657"/>
      <c r="AJ132" s="657"/>
      <c r="AK132" s="85"/>
      <c r="AL132" s="835"/>
      <c r="AM132" s="836"/>
      <c r="AN132" s="836"/>
      <c r="AO132" s="836"/>
      <c r="AP132" s="836"/>
      <c r="AQ132" s="836"/>
      <c r="AR132" s="836"/>
      <c r="AS132" s="836"/>
      <c r="AT132" s="836"/>
      <c r="AU132" s="836"/>
      <c r="AV132" s="836"/>
    </row>
    <row r="133" spans="2:48" ht="18" customHeight="1">
      <c r="B133" s="146"/>
      <c r="C133" s="141"/>
      <c r="D133" s="656"/>
      <c r="E133" s="656"/>
      <c r="F133" s="656"/>
      <c r="G133" s="656"/>
      <c r="H133" s="657"/>
      <c r="I133" s="657"/>
      <c r="J133" s="657"/>
      <c r="K133" s="657"/>
      <c r="L133" s="657"/>
      <c r="M133" s="657"/>
      <c r="N133" s="657"/>
      <c r="O133" s="657"/>
      <c r="P133" s="657"/>
      <c r="Q133" s="657"/>
      <c r="R133" s="657"/>
      <c r="S133" s="657"/>
      <c r="T133" s="657"/>
      <c r="U133" s="657"/>
      <c r="V133" s="657"/>
      <c r="W133" s="657"/>
      <c r="X133" s="657"/>
      <c r="Y133" s="657"/>
      <c r="Z133" s="657"/>
      <c r="AA133" s="657"/>
      <c r="AB133" s="657"/>
      <c r="AC133" s="657"/>
      <c r="AD133" s="657"/>
      <c r="AE133" s="657"/>
      <c r="AF133" s="657"/>
      <c r="AG133" s="657"/>
      <c r="AH133" s="657"/>
      <c r="AI133" s="657"/>
      <c r="AJ133" s="657"/>
      <c r="AK133" s="85"/>
      <c r="AL133" s="835"/>
      <c r="AM133" s="836"/>
      <c r="AN133" s="836"/>
      <c r="AO133" s="836"/>
      <c r="AP133" s="836"/>
      <c r="AQ133" s="836"/>
      <c r="AR133" s="836"/>
      <c r="AS133" s="836"/>
      <c r="AT133" s="836"/>
      <c r="AU133" s="836"/>
      <c r="AV133" s="836"/>
    </row>
    <row r="134" spans="2:48" ht="18" customHeight="1">
      <c r="B134" s="146"/>
      <c r="C134" s="141"/>
      <c r="D134" s="656" t="str">
        <f>Tbl!$Q$5</f>
        <v>令和10年度
(2028年度)</v>
      </c>
      <c r="E134" s="656"/>
      <c r="F134" s="656"/>
      <c r="G134" s="656"/>
      <c r="H134" s="657"/>
      <c r="I134" s="657"/>
      <c r="J134" s="657"/>
      <c r="K134" s="657"/>
      <c r="L134" s="657"/>
      <c r="M134" s="657"/>
      <c r="N134" s="657"/>
      <c r="O134" s="657"/>
      <c r="P134" s="657"/>
      <c r="Q134" s="657"/>
      <c r="R134" s="657"/>
      <c r="S134" s="657"/>
      <c r="T134" s="657"/>
      <c r="U134" s="657"/>
      <c r="V134" s="657"/>
      <c r="W134" s="657"/>
      <c r="X134" s="657"/>
      <c r="Y134" s="657"/>
      <c r="Z134" s="657"/>
      <c r="AA134" s="657"/>
      <c r="AB134" s="657"/>
      <c r="AC134" s="657"/>
      <c r="AD134" s="657"/>
      <c r="AE134" s="657"/>
      <c r="AF134" s="657"/>
      <c r="AG134" s="657"/>
      <c r="AH134" s="657"/>
      <c r="AI134" s="657"/>
      <c r="AJ134" s="657"/>
      <c r="AK134" s="85"/>
      <c r="AL134" s="835" t="str">
        <f>IF(AND($H134="",VALUE(MID($D134,3,2))&lt;様式１号!$D$16),"← ＣＯ2排出量の前年度に対する増減要因を分析
　  して入力してください。 (例)削減対策の実施
　 状況、生産量・営業時間等の増減など","")</f>
        <v/>
      </c>
      <c r="AM134" s="836"/>
      <c r="AN134" s="836"/>
      <c r="AO134" s="836"/>
      <c r="AP134" s="836"/>
      <c r="AQ134" s="836"/>
      <c r="AR134" s="836"/>
      <c r="AS134" s="836"/>
      <c r="AT134" s="836"/>
      <c r="AU134" s="836"/>
      <c r="AV134" s="836"/>
    </row>
    <row r="135" spans="2:48" ht="18" customHeight="1">
      <c r="B135" s="146"/>
      <c r="C135" s="141"/>
      <c r="D135" s="656"/>
      <c r="E135" s="656"/>
      <c r="F135" s="656"/>
      <c r="G135" s="656"/>
      <c r="H135" s="657"/>
      <c r="I135" s="657"/>
      <c r="J135" s="657"/>
      <c r="K135" s="657"/>
      <c r="L135" s="657"/>
      <c r="M135" s="657"/>
      <c r="N135" s="657"/>
      <c r="O135" s="657"/>
      <c r="P135" s="657"/>
      <c r="Q135" s="657"/>
      <c r="R135" s="657"/>
      <c r="S135" s="657"/>
      <c r="T135" s="657"/>
      <c r="U135" s="657"/>
      <c r="V135" s="657"/>
      <c r="W135" s="657"/>
      <c r="X135" s="657"/>
      <c r="Y135" s="657"/>
      <c r="Z135" s="657"/>
      <c r="AA135" s="657"/>
      <c r="AB135" s="657"/>
      <c r="AC135" s="657"/>
      <c r="AD135" s="657"/>
      <c r="AE135" s="657"/>
      <c r="AF135" s="657"/>
      <c r="AG135" s="657"/>
      <c r="AH135" s="657"/>
      <c r="AI135" s="657"/>
      <c r="AJ135" s="657"/>
      <c r="AK135" s="85"/>
      <c r="AL135" s="835"/>
      <c r="AM135" s="836"/>
      <c r="AN135" s="836"/>
      <c r="AO135" s="836"/>
      <c r="AP135" s="836"/>
      <c r="AQ135" s="836"/>
      <c r="AR135" s="836"/>
      <c r="AS135" s="836"/>
      <c r="AT135" s="836"/>
      <c r="AU135" s="836"/>
      <c r="AV135" s="836"/>
    </row>
    <row r="136" spans="2:48" ht="18" customHeight="1">
      <c r="B136" s="146"/>
      <c r="C136" s="141"/>
      <c r="D136" s="656"/>
      <c r="E136" s="656"/>
      <c r="F136" s="656"/>
      <c r="G136" s="656"/>
      <c r="H136" s="657"/>
      <c r="I136" s="657"/>
      <c r="J136" s="657"/>
      <c r="K136" s="657"/>
      <c r="L136" s="657"/>
      <c r="M136" s="657"/>
      <c r="N136" s="657"/>
      <c r="O136" s="657"/>
      <c r="P136" s="657"/>
      <c r="Q136" s="657"/>
      <c r="R136" s="657"/>
      <c r="S136" s="657"/>
      <c r="T136" s="657"/>
      <c r="U136" s="657"/>
      <c r="V136" s="657"/>
      <c r="W136" s="657"/>
      <c r="X136" s="657"/>
      <c r="Y136" s="657"/>
      <c r="Z136" s="657"/>
      <c r="AA136" s="657"/>
      <c r="AB136" s="657"/>
      <c r="AC136" s="657"/>
      <c r="AD136" s="657"/>
      <c r="AE136" s="657"/>
      <c r="AF136" s="657"/>
      <c r="AG136" s="657"/>
      <c r="AH136" s="657"/>
      <c r="AI136" s="657"/>
      <c r="AJ136" s="657"/>
      <c r="AK136" s="85"/>
      <c r="AL136" s="835"/>
      <c r="AM136" s="836"/>
      <c r="AN136" s="836"/>
      <c r="AO136" s="836"/>
      <c r="AP136" s="836"/>
      <c r="AQ136" s="836"/>
      <c r="AR136" s="836"/>
      <c r="AS136" s="836"/>
      <c r="AT136" s="836"/>
      <c r="AU136" s="836"/>
      <c r="AV136" s="836"/>
    </row>
    <row r="137" spans="2:48" ht="18" customHeight="1">
      <c r="B137" s="146"/>
      <c r="C137" s="141"/>
      <c r="D137" s="656"/>
      <c r="E137" s="656"/>
      <c r="F137" s="656"/>
      <c r="G137" s="656"/>
      <c r="H137" s="657"/>
      <c r="I137" s="657"/>
      <c r="J137" s="657"/>
      <c r="K137" s="657"/>
      <c r="L137" s="657"/>
      <c r="M137" s="657"/>
      <c r="N137" s="657"/>
      <c r="O137" s="657"/>
      <c r="P137" s="657"/>
      <c r="Q137" s="657"/>
      <c r="R137" s="657"/>
      <c r="S137" s="657"/>
      <c r="T137" s="657"/>
      <c r="U137" s="657"/>
      <c r="V137" s="657"/>
      <c r="W137" s="657"/>
      <c r="X137" s="657"/>
      <c r="Y137" s="657"/>
      <c r="Z137" s="657"/>
      <c r="AA137" s="657"/>
      <c r="AB137" s="657"/>
      <c r="AC137" s="657"/>
      <c r="AD137" s="657"/>
      <c r="AE137" s="657"/>
      <c r="AF137" s="657"/>
      <c r="AG137" s="657"/>
      <c r="AH137" s="657"/>
      <c r="AI137" s="657"/>
      <c r="AJ137" s="657"/>
      <c r="AK137" s="85"/>
      <c r="AL137" s="835"/>
      <c r="AM137" s="836"/>
      <c r="AN137" s="836"/>
      <c r="AO137" s="836"/>
      <c r="AP137" s="836"/>
      <c r="AQ137" s="836"/>
      <c r="AR137" s="836"/>
      <c r="AS137" s="836"/>
      <c r="AT137" s="836"/>
      <c r="AU137" s="836"/>
      <c r="AV137" s="836"/>
    </row>
    <row r="138" spans="2:48" ht="18" customHeight="1">
      <c r="B138" s="146"/>
      <c r="C138" s="141"/>
      <c r="D138" s="656"/>
      <c r="E138" s="656"/>
      <c r="F138" s="656"/>
      <c r="G138" s="656"/>
      <c r="H138" s="657"/>
      <c r="I138" s="657"/>
      <c r="J138" s="657"/>
      <c r="K138" s="657"/>
      <c r="L138" s="657"/>
      <c r="M138" s="657"/>
      <c r="N138" s="657"/>
      <c r="O138" s="657"/>
      <c r="P138" s="657"/>
      <c r="Q138" s="657"/>
      <c r="R138" s="657"/>
      <c r="S138" s="657"/>
      <c r="T138" s="657"/>
      <c r="U138" s="657"/>
      <c r="V138" s="657"/>
      <c r="W138" s="657"/>
      <c r="X138" s="657"/>
      <c r="Y138" s="657"/>
      <c r="Z138" s="657"/>
      <c r="AA138" s="657"/>
      <c r="AB138" s="657"/>
      <c r="AC138" s="657"/>
      <c r="AD138" s="657"/>
      <c r="AE138" s="657"/>
      <c r="AF138" s="657"/>
      <c r="AG138" s="657"/>
      <c r="AH138" s="657"/>
      <c r="AI138" s="657"/>
      <c r="AJ138" s="657"/>
      <c r="AK138" s="85"/>
      <c r="AL138" s="835"/>
      <c r="AM138" s="836"/>
      <c r="AN138" s="836"/>
      <c r="AO138" s="836"/>
      <c r="AP138" s="836"/>
      <c r="AQ138" s="836"/>
      <c r="AR138" s="836"/>
      <c r="AS138" s="836"/>
      <c r="AT138" s="836"/>
      <c r="AU138" s="836"/>
      <c r="AV138" s="836"/>
    </row>
    <row r="139" spans="2:48" ht="18" customHeight="1">
      <c r="B139" s="146"/>
      <c r="C139" s="141"/>
      <c r="D139" s="656"/>
      <c r="E139" s="656"/>
      <c r="F139" s="656"/>
      <c r="G139" s="656"/>
      <c r="H139" s="657"/>
      <c r="I139" s="657"/>
      <c r="J139" s="657"/>
      <c r="K139" s="657"/>
      <c r="L139" s="657"/>
      <c r="M139" s="657"/>
      <c r="N139" s="657"/>
      <c r="O139" s="657"/>
      <c r="P139" s="657"/>
      <c r="Q139" s="657"/>
      <c r="R139" s="657"/>
      <c r="S139" s="657"/>
      <c r="T139" s="657"/>
      <c r="U139" s="657"/>
      <c r="V139" s="657"/>
      <c r="W139" s="657"/>
      <c r="X139" s="657"/>
      <c r="Y139" s="657"/>
      <c r="Z139" s="657"/>
      <c r="AA139" s="657"/>
      <c r="AB139" s="657"/>
      <c r="AC139" s="657"/>
      <c r="AD139" s="657"/>
      <c r="AE139" s="657"/>
      <c r="AF139" s="657"/>
      <c r="AG139" s="657"/>
      <c r="AH139" s="657"/>
      <c r="AI139" s="657"/>
      <c r="AJ139" s="657"/>
      <c r="AK139" s="85"/>
      <c r="AL139" s="835"/>
      <c r="AM139" s="836"/>
      <c r="AN139" s="836"/>
      <c r="AO139" s="836"/>
      <c r="AP139" s="836"/>
      <c r="AQ139" s="836"/>
      <c r="AR139" s="836"/>
      <c r="AS139" s="836"/>
      <c r="AT139" s="836"/>
      <c r="AU139" s="836"/>
      <c r="AV139" s="836"/>
    </row>
    <row r="140" spans="2:48" ht="18" customHeight="1">
      <c r="B140" s="146"/>
      <c r="C140" s="141"/>
      <c r="D140" s="656"/>
      <c r="E140" s="656"/>
      <c r="F140" s="656"/>
      <c r="G140" s="656"/>
      <c r="H140" s="657"/>
      <c r="I140" s="657"/>
      <c r="J140" s="657"/>
      <c r="K140" s="657"/>
      <c r="L140" s="657"/>
      <c r="M140" s="657"/>
      <c r="N140" s="657"/>
      <c r="O140" s="657"/>
      <c r="P140" s="657"/>
      <c r="Q140" s="657"/>
      <c r="R140" s="657"/>
      <c r="S140" s="657"/>
      <c r="T140" s="657"/>
      <c r="U140" s="657"/>
      <c r="V140" s="657"/>
      <c r="W140" s="657"/>
      <c r="X140" s="657"/>
      <c r="Y140" s="657"/>
      <c r="Z140" s="657"/>
      <c r="AA140" s="657"/>
      <c r="AB140" s="657"/>
      <c r="AC140" s="657"/>
      <c r="AD140" s="657"/>
      <c r="AE140" s="657"/>
      <c r="AF140" s="657"/>
      <c r="AG140" s="657"/>
      <c r="AH140" s="657"/>
      <c r="AI140" s="657"/>
      <c r="AJ140" s="657"/>
      <c r="AK140" s="85"/>
      <c r="AL140" s="835"/>
      <c r="AM140" s="836"/>
      <c r="AN140" s="836"/>
      <c r="AO140" s="836"/>
      <c r="AP140" s="836"/>
      <c r="AQ140" s="836"/>
      <c r="AR140" s="836"/>
      <c r="AS140" s="836"/>
      <c r="AT140" s="836"/>
      <c r="AU140" s="836"/>
      <c r="AV140" s="836"/>
    </row>
    <row r="141" spans="2:48" ht="18" customHeight="1">
      <c r="B141" s="146"/>
      <c r="C141" s="141"/>
      <c r="D141" s="656"/>
      <c r="E141" s="656"/>
      <c r="F141" s="656"/>
      <c r="G141" s="656"/>
      <c r="H141" s="657"/>
      <c r="I141" s="657"/>
      <c r="J141" s="657"/>
      <c r="K141" s="657"/>
      <c r="L141" s="657"/>
      <c r="M141" s="657"/>
      <c r="N141" s="657"/>
      <c r="O141" s="657"/>
      <c r="P141" s="657"/>
      <c r="Q141" s="657"/>
      <c r="R141" s="657"/>
      <c r="S141" s="657"/>
      <c r="T141" s="657"/>
      <c r="U141" s="657"/>
      <c r="V141" s="657"/>
      <c r="W141" s="657"/>
      <c r="X141" s="657"/>
      <c r="Y141" s="657"/>
      <c r="Z141" s="657"/>
      <c r="AA141" s="657"/>
      <c r="AB141" s="657"/>
      <c r="AC141" s="657"/>
      <c r="AD141" s="657"/>
      <c r="AE141" s="657"/>
      <c r="AF141" s="657"/>
      <c r="AG141" s="657"/>
      <c r="AH141" s="657"/>
      <c r="AI141" s="657"/>
      <c r="AJ141" s="657"/>
      <c r="AK141" s="85"/>
      <c r="AL141" s="835"/>
      <c r="AM141" s="836"/>
      <c r="AN141" s="836"/>
      <c r="AO141" s="836"/>
      <c r="AP141" s="836"/>
      <c r="AQ141" s="836"/>
      <c r="AR141" s="836"/>
      <c r="AS141" s="836"/>
      <c r="AT141" s="836"/>
      <c r="AU141" s="836"/>
      <c r="AV141" s="836"/>
    </row>
    <row r="142" spans="2:48" ht="18" customHeight="1">
      <c r="B142" s="146"/>
      <c r="C142" s="141"/>
      <c r="D142" s="656" t="str">
        <f>Tbl!$Q$6</f>
        <v>令和11年度
(2029年度)</v>
      </c>
      <c r="E142" s="656"/>
      <c r="F142" s="656"/>
      <c r="G142" s="656"/>
      <c r="H142" s="657"/>
      <c r="I142" s="657"/>
      <c r="J142" s="657"/>
      <c r="K142" s="657"/>
      <c r="L142" s="657"/>
      <c r="M142" s="657"/>
      <c r="N142" s="657"/>
      <c r="O142" s="657"/>
      <c r="P142" s="657"/>
      <c r="Q142" s="657"/>
      <c r="R142" s="657"/>
      <c r="S142" s="657"/>
      <c r="T142" s="657"/>
      <c r="U142" s="657"/>
      <c r="V142" s="657"/>
      <c r="W142" s="657"/>
      <c r="X142" s="657"/>
      <c r="Y142" s="657"/>
      <c r="Z142" s="657"/>
      <c r="AA142" s="657"/>
      <c r="AB142" s="657"/>
      <c r="AC142" s="657"/>
      <c r="AD142" s="657"/>
      <c r="AE142" s="657"/>
      <c r="AF142" s="657"/>
      <c r="AG142" s="657"/>
      <c r="AH142" s="657"/>
      <c r="AI142" s="657"/>
      <c r="AJ142" s="657"/>
      <c r="AK142" s="85"/>
      <c r="AL142" s="835" t="str">
        <f>IF(AND($H142="",VALUE(MID($D142,3,2))&lt;様式１号!$D$16),"← ＣＯ2排出量の前年度に対する増減要因を分析
　  して入力してください。 (例)削減対策の実施
　 状況、生産量・営業時間等の増減など","")</f>
        <v/>
      </c>
      <c r="AM142" s="836"/>
      <c r="AN142" s="836"/>
      <c r="AO142" s="836"/>
      <c r="AP142" s="836"/>
      <c r="AQ142" s="836"/>
      <c r="AR142" s="836"/>
      <c r="AS142" s="836"/>
      <c r="AT142" s="836"/>
      <c r="AU142" s="836"/>
      <c r="AV142" s="836"/>
    </row>
    <row r="143" spans="2:48" ht="18" customHeight="1">
      <c r="B143" s="146"/>
      <c r="C143" s="141"/>
      <c r="D143" s="656"/>
      <c r="E143" s="656"/>
      <c r="F143" s="656"/>
      <c r="G143" s="656"/>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c r="AJ143" s="657"/>
      <c r="AK143" s="85"/>
      <c r="AL143" s="835"/>
      <c r="AM143" s="836"/>
      <c r="AN143" s="836"/>
      <c r="AO143" s="836"/>
      <c r="AP143" s="836"/>
      <c r="AQ143" s="836"/>
      <c r="AR143" s="836"/>
      <c r="AS143" s="836"/>
      <c r="AT143" s="836"/>
      <c r="AU143" s="836"/>
      <c r="AV143" s="836"/>
    </row>
    <row r="144" spans="2:48" ht="18" customHeight="1">
      <c r="B144" s="146"/>
      <c r="C144" s="141"/>
      <c r="D144" s="656"/>
      <c r="E144" s="656"/>
      <c r="F144" s="656"/>
      <c r="G144" s="656"/>
      <c r="H144" s="657"/>
      <c r="I144" s="657"/>
      <c r="J144" s="657"/>
      <c r="K144" s="657"/>
      <c r="L144" s="657"/>
      <c r="M144" s="657"/>
      <c r="N144" s="657"/>
      <c r="O144" s="657"/>
      <c r="P144" s="657"/>
      <c r="Q144" s="657"/>
      <c r="R144" s="657"/>
      <c r="S144" s="657"/>
      <c r="T144" s="657"/>
      <c r="U144" s="657"/>
      <c r="V144" s="657"/>
      <c r="W144" s="657"/>
      <c r="X144" s="657"/>
      <c r="Y144" s="657"/>
      <c r="Z144" s="657"/>
      <c r="AA144" s="657"/>
      <c r="AB144" s="657"/>
      <c r="AC144" s="657"/>
      <c r="AD144" s="657"/>
      <c r="AE144" s="657"/>
      <c r="AF144" s="657"/>
      <c r="AG144" s="657"/>
      <c r="AH144" s="657"/>
      <c r="AI144" s="657"/>
      <c r="AJ144" s="657"/>
      <c r="AK144" s="85"/>
      <c r="AL144" s="835"/>
      <c r="AM144" s="836"/>
      <c r="AN144" s="836"/>
      <c r="AO144" s="836"/>
      <c r="AP144" s="836"/>
      <c r="AQ144" s="836"/>
      <c r="AR144" s="836"/>
      <c r="AS144" s="836"/>
      <c r="AT144" s="836"/>
      <c r="AU144" s="836"/>
      <c r="AV144" s="836"/>
    </row>
    <row r="145" spans="2:49" ht="18" customHeight="1">
      <c r="B145" s="146"/>
      <c r="C145" s="141"/>
      <c r="D145" s="656"/>
      <c r="E145" s="656"/>
      <c r="F145" s="656"/>
      <c r="G145" s="656"/>
      <c r="H145" s="657"/>
      <c r="I145" s="657"/>
      <c r="J145" s="657"/>
      <c r="K145" s="657"/>
      <c r="L145" s="657"/>
      <c r="M145" s="657"/>
      <c r="N145" s="657"/>
      <c r="O145" s="657"/>
      <c r="P145" s="657"/>
      <c r="Q145" s="657"/>
      <c r="R145" s="657"/>
      <c r="S145" s="657"/>
      <c r="T145" s="657"/>
      <c r="U145" s="657"/>
      <c r="V145" s="657"/>
      <c r="W145" s="657"/>
      <c r="X145" s="657"/>
      <c r="Y145" s="657"/>
      <c r="Z145" s="657"/>
      <c r="AA145" s="657"/>
      <c r="AB145" s="657"/>
      <c r="AC145" s="657"/>
      <c r="AD145" s="657"/>
      <c r="AE145" s="657"/>
      <c r="AF145" s="657"/>
      <c r="AG145" s="657"/>
      <c r="AH145" s="657"/>
      <c r="AI145" s="657"/>
      <c r="AJ145" s="657"/>
      <c r="AK145" s="85"/>
      <c r="AL145" s="835"/>
      <c r="AM145" s="836"/>
      <c r="AN145" s="836"/>
      <c r="AO145" s="836"/>
      <c r="AP145" s="836"/>
      <c r="AQ145" s="836"/>
      <c r="AR145" s="836"/>
      <c r="AS145" s="836"/>
      <c r="AT145" s="836"/>
      <c r="AU145" s="836"/>
      <c r="AV145" s="836"/>
    </row>
    <row r="146" spans="2:49" ht="18" customHeight="1">
      <c r="B146" s="146"/>
      <c r="C146" s="141"/>
      <c r="D146" s="656"/>
      <c r="E146" s="656"/>
      <c r="F146" s="656"/>
      <c r="G146" s="656"/>
      <c r="H146" s="657"/>
      <c r="I146" s="657"/>
      <c r="J146" s="657"/>
      <c r="K146" s="657"/>
      <c r="L146" s="657"/>
      <c r="M146" s="657"/>
      <c r="N146" s="657"/>
      <c r="O146" s="657"/>
      <c r="P146" s="657"/>
      <c r="Q146" s="657"/>
      <c r="R146" s="657"/>
      <c r="S146" s="657"/>
      <c r="T146" s="657"/>
      <c r="U146" s="657"/>
      <c r="V146" s="657"/>
      <c r="W146" s="657"/>
      <c r="X146" s="657"/>
      <c r="Y146" s="657"/>
      <c r="Z146" s="657"/>
      <c r="AA146" s="657"/>
      <c r="AB146" s="657"/>
      <c r="AC146" s="657"/>
      <c r="AD146" s="657"/>
      <c r="AE146" s="657"/>
      <c r="AF146" s="657"/>
      <c r="AG146" s="657"/>
      <c r="AH146" s="657"/>
      <c r="AI146" s="657"/>
      <c r="AJ146" s="657"/>
      <c r="AK146" s="85"/>
      <c r="AL146" s="835"/>
      <c r="AM146" s="836"/>
      <c r="AN146" s="836"/>
      <c r="AO146" s="836"/>
      <c r="AP146" s="836"/>
      <c r="AQ146" s="836"/>
      <c r="AR146" s="836"/>
      <c r="AS146" s="836"/>
      <c r="AT146" s="836"/>
      <c r="AU146" s="836"/>
      <c r="AV146" s="836"/>
    </row>
    <row r="147" spans="2:49" ht="18" customHeight="1">
      <c r="B147" s="146"/>
      <c r="C147" s="141"/>
      <c r="D147" s="656"/>
      <c r="E147" s="656"/>
      <c r="F147" s="656"/>
      <c r="G147" s="656"/>
      <c r="H147" s="657"/>
      <c r="I147" s="657"/>
      <c r="J147" s="657"/>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c r="AK147" s="85"/>
      <c r="AL147" s="835"/>
      <c r="AM147" s="836"/>
      <c r="AN147" s="836"/>
      <c r="AO147" s="836"/>
      <c r="AP147" s="836"/>
      <c r="AQ147" s="836"/>
      <c r="AR147" s="836"/>
      <c r="AS147" s="836"/>
      <c r="AT147" s="836"/>
      <c r="AU147" s="836"/>
      <c r="AV147" s="836"/>
    </row>
    <row r="148" spans="2:49" ht="18" customHeight="1">
      <c r="B148" s="146"/>
      <c r="C148" s="141"/>
      <c r="D148" s="656"/>
      <c r="E148" s="656"/>
      <c r="F148" s="656"/>
      <c r="G148" s="656"/>
      <c r="H148" s="657"/>
      <c r="I148" s="657"/>
      <c r="J148" s="657"/>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c r="AK148" s="85"/>
      <c r="AL148" s="835"/>
      <c r="AM148" s="836"/>
      <c r="AN148" s="836"/>
      <c r="AO148" s="836"/>
      <c r="AP148" s="836"/>
      <c r="AQ148" s="836"/>
      <c r="AR148" s="836"/>
      <c r="AS148" s="836"/>
      <c r="AT148" s="836"/>
      <c r="AU148" s="836"/>
      <c r="AV148" s="836"/>
    </row>
    <row r="149" spans="2:49" ht="18" customHeight="1">
      <c r="B149" s="146"/>
      <c r="C149" s="141"/>
      <c r="D149" s="656"/>
      <c r="E149" s="656"/>
      <c r="F149" s="656"/>
      <c r="G149" s="656"/>
      <c r="H149" s="657"/>
      <c r="I149" s="657"/>
      <c r="J149" s="657"/>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c r="AK149" s="85"/>
      <c r="AL149" s="835"/>
      <c r="AM149" s="836"/>
      <c r="AN149" s="836"/>
      <c r="AO149" s="836"/>
      <c r="AP149" s="836"/>
      <c r="AQ149" s="836"/>
      <c r="AR149" s="836"/>
      <c r="AS149" s="836"/>
      <c r="AT149" s="836"/>
      <c r="AU149" s="836"/>
      <c r="AV149" s="836"/>
    </row>
    <row r="150" spans="2:49" ht="15" customHeight="1">
      <c r="B150" s="225"/>
      <c r="C150" s="142"/>
      <c r="D150" s="226"/>
      <c r="E150" s="226"/>
      <c r="F150" s="226"/>
      <c r="G150" s="22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36"/>
      <c r="AI150" s="236"/>
      <c r="AJ150" s="236"/>
      <c r="AK150" s="112"/>
    </row>
    <row r="151" spans="2:49" ht="21" customHeight="1">
      <c r="B151" s="141"/>
      <c r="C151" s="141"/>
      <c r="D151" s="174"/>
      <c r="E151" s="174"/>
      <c r="F151" s="174"/>
      <c r="G151" s="174"/>
      <c r="H151" s="177"/>
      <c r="I151" s="178"/>
      <c r="J151" s="179"/>
      <c r="K151" s="179"/>
      <c r="L151" s="179"/>
      <c r="M151" s="179"/>
      <c r="N151" s="179"/>
      <c r="O151" s="180"/>
      <c r="P151" s="181"/>
      <c r="Q151" s="181"/>
      <c r="R151" s="181"/>
      <c r="S151" s="181"/>
      <c r="T151" s="181"/>
      <c r="U151" s="181"/>
      <c r="V151" s="181"/>
      <c r="W151" s="181"/>
      <c r="X151" s="181"/>
      <c r="Y151" s="181"/>
      <c r="Z151" s="181"/>
      <c r="AA151" s="181"/>
      <c r="AB151" s="181"/>
      <c r="AC151" s="181"/>
      <c r="AD151" s="179"/>
      <c r="AE151" s="181"/>
      <c r="AF151" s="181"/>
      <c r="AG151" s="181"/>
      <c r="AH151" s="181"/>
      <c r="AI151" s="181"/>
      <c r="AJ151" s="34"/>
      <c r="AK151" s="58" t="s">
        <v>38</v>
      </c>
      <c r="AM151" s="9"/>
      <c r="AN151" s="9"/>
      <c r="AO151" s="9"/>
      <c r="AP151" s="9"/>
      <c r="AQ151" s="9"/>
      <c r="AR151" s="9"/>
      <c r="AS151" s="9"/>
      <c r="AT151" s="9"/>
      <c r="AU151" s="9"/>
      <c r="AV151" s="9"/>
      <c r="AW151" s="9"/>
    </row>
    <row r="152" spans="2:49" s="9" customFormat="1">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613" t="s">
        <v>78</v>
      </c>
      <c r="Z152" s="613"/>
      <c r="AA152" s="613"/>
      <c r="AB152" s="613"/>
      <c r="AC152" s="614" t="str">
        <f>IF($AC$4="","",$AC$4)</f>
        <v/>
      </c>
      <c r="AD152" s="614"/>
      <c r="AE152" s="614"/>
      <c r="AF152" s="614"/>
      <c r="AG152" s="614"/>
      <c r="AH152" s="614"/>
      <c r="AI152" s="614"/>
      <c r="AJ152" s="614"/>
      <c r="AK152" s="34"/>
      <c r="AL152" s="8"/>
      <c r="AM152" s="8"/>
      <c r="AN152" s="8"/>
      <c r="AO152" s="8"/>
      <c r="AP152" s="8"/>
      <c r="AQ152" s="8"/>
      <c r="AR152" s="8"/>
      <c r="AS152" s="8"/>
      <c r="AT152" s="8"/>
      <c r="AU152" s="8"/>
      <c r="AV152" s="8"/>
      <c r="AW152" s="8"/>
    </row>
    <row r="153" spans="2:49">
      <c r="B153" s="141"/>
      <c r="C153" s="141" t="s">
        <v>472</v>
      </c>
      <c r="D153" s="141"/>
      <c r="E153" s="141"/>
      <c r="F153" s="141"/>
      <c r="G153" s="141"/>
      <c r="H153" s="141"/>
      <c r="I153" s="141"/>
      <c r="J153" s="141"/>
      <c r="K153" s="141"/>
      <c r="L153" s="141"/>
      <c r="M153" s="141"/>
      <c r="N153" s="141"/>
      <c r="O153" s="141"/>
      <c r="P153" s="141"/>
      <c r="Q153" s="141"/>
      <c r="R153" s="141"/>
      <c r="S153" s="141"/>
      <c r="T153" s="141"/>
      <c r="U153" s="141"/>
      <c r="V153" s="34"/>
      <c r="W153" s="34"/>
      <c r="X153" s="34"/>
      <c r="Y153" s="34"/>
      <c r="Z153" s="34"/>
      <c r="AA153" s="34"/>
      <c r="AB153" s="34"/>
      <c r="AC153" s="34"/>
      <c r="AD153" s="34"/>
      <c r="AE153" s="182" t="str">
        <f>IF($E$10="Bテナント等","Bテナント等事業所 （４）",IF($E$10="A","A事業所（４）",""))</f>
        <v/>
      </c>
      <c r="AF153" s="183"/>
      <c r="AG153" s="34"/>
      <c r="AH153" s="34"/>
      <c r="AI153" s="34"/>
      <c r="AJ153" s="34"/>
      <c r="AK153" s="34"/>
    </row>
    <row r="154" spans="2:49" ht="8.25" customHeight="1">
      <c r="B154" s="144"/>
      <c r="C154" s="145"/>
      <c r="D154" s="145"/>
      <c r="E154" s="145"/>
      <c r="F154" s="145"/>
      <c r="G154" s="145"/>
      <c r="H154" s="145"/>
      <c r="I154" s="145"/>
      <c r="J154" s="145"/>
      <c r="K154" s="145"/>
      <c r="L154" s="145"/>
      <c r="M154" s="145"/>
      <c r="N154" s="145"/>
      <c r="O154" s="145"/>
      <c r="P154" s="145"/>
      <c r="Q154" s="145"/>
      <c r="R154" s="145"/>
      <c r="S154" s="145"/>
      <c r="T154" s="145"/>
      <c r="U154" s="145"/>
      <c r="V154" s="97"/>
      <c r="W154" s="97"/>
      <c r="X154" s="97"/>
      <c r="Y154" s="97"/>
      <c r="Z154" s="97"/>
      <c r="AA154" s="97"/>
      <c r="AB154" s="97"/>
      <c r="AC154" s="97"/>
      <c r="AD154" s="97"/>
      <c r="AE154" s="97"/>
      <c r="AF154" s="97"/>
      <c r="AG154" s="97"/>
      <c r="AH154" s="97"/>
      <c r="AI154" s="97"/>
      <c r="AJ154" s="97"/>
      <c r="AK154" s="98"/>
      <c r="AM154" s="9"/>
      <c r="AN154" s="9"/>
      <c r="AO154" s="9"/>
      <c r="AP154" s="9"/>
      <c r="AQ154" s="9"/>
      <c r="AR154" s="9"/>
      <c r="AS154" s="9"/>
      <c r="AT154" s="9"/>
      <c r="AU154" s="9"/>
      <c r="AV154" s="9"/>
      <c r="AW154" s="9"/>
    </row>
    <row r="155" spans="2:49" s="9" customFormat="1" ht="21" customHeight="1">
      <c r="B155" s="109"/>
      <c r="C155" s="34" t="s">
        <v>152</v>
      </c>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85"/>
      <c r="AL155" s="8"/>
    </row>
    <row r="156" spans="2:49" s="9" customFormat="1">
      <c r="B156" s="109"/>
      <c r="C156" s="34"/>
      <c r="D156" s="34"/>
      <c r="E156" s="34"/>
      <c r="F156" s="34"/>
      <c r="G156" s="34"/>
      <c r="H156" s="638">
        <v>0</v>
      </c>
      <c r="I156" s="638"/>
      <c r="J156" s="638"/>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85"/>
      <c r="AL156" s="8"/>
    </row>
    <row r="157" spans="2:49" s="9" customFormat="1" ht="10.5" customHeight="1">
      <c r="B157" s="109"/>
      <c r="C157" s="639" t="s">
        <v>153</v>
      </c>
      <c r="D157" s="640"/>
      <c r="E157" s="645" t="s">
        <v>154</v>
      </c>
      <c r="F157" s="646"/>
      <c r="G157" s="646"/>
      <c r="H157" s="646"/>
      <c r="I157" s="646"/>
      <c r="J157" s="646"/>
      <c r="K157" s="646"/>
      <c r="L157" s="646"/>
      <c r="M157" s="646"/>
      <c r="N157" s="646"/>
      <c r="O157" s="646"/>
      <c r="P157" s="646"/>
      <c r="Q157" s="647"/>
      <c r="R157" s="639" t="s">
        <v>437</v>
      </c>
      <c r="S157" s="654"/>
      <c r="T157" s="654"/>
      <c r="U157" s="654"/>
      <c r="V157" s="654"/>
      <c r="W157" s="654"/>
      <c r="X157" s="654"/>
      <c r="Y157" s="654"/>
      <c r="Z157" s="654"/>
      <c r="AA157" s="654"/>
      <c r="AB157" s="654"/>
      <c r="AC157" s="640"/>
      <c r="AD157" s="627" t="s">
        <v>155</v>
      </c>
      <c r="AE157" s="627"/>
      <c r="AF157" s="627" t="s">
        <v>156</v>
      </c>
      <c r="AG157" s="627"/>
      <c r="AH157" s="628" t="s">
        <v>524</v>
      </c>
      <c r="AI157" s="628"/>
      <c r="AJ157" s="628"/>
      <c r="AK157" s="85"/>
      <c r="AL157" s="8"/>
    </row>
    <row r="158" spans="2:49" s="9" customFormat="1" ht="10.5" customHeight="1">
      <c r="B158" s="109"/>
      <c r="C158" s="641"/>
      <c r="D158" s="642"/>
      <c r="E158" s="648"/>
      <c r="F158" s="649"/>
      <c r="G158" s="649"/>
      <c r="H158" s="649"/>
      <c r="I158" s="649"/>
      <c r="J158" s="649"/>
      <c r="K158" s="649"/>
      <c r="L158" s="649"/>
      <c r="M158" s="649"/>
      <c r="N158" s="649"/>
      <c r="O158" s="649"/>
      <c r="P158" s="649"/>
      <c r="Q158" s="650"/>
      <c r="R158" s="641"/>
      <c r="S158" s="310"/>
      <c r="T158" s="310"/>
      <c r="U158" s="310"/>
      <c r="V158" s="310"/>
      <c r="W158" s="310"/>
      <c r="X158" s="310"/>
      <c r="Y158" s="310"/>
      <c r="Z158" s="310"/>
      <c r="AA158" s="310"/>
      <c r="AB158" s="310"/>
      <c r="AC158" s="642"/>
      <c r="AD158" s="627"/>
      <c r="AE158" s="627"/>
      <c r="AF158" s="627"/>
      <c r="AG158" s="627"/>
      <c r="AH158" s="628"/>
      <c r="AI158" s="628"/>
      <c r="AJ158" s="628"/>
      <c r="AK158" s="85"/>
      <c r="AL158" s="8"/>
    </row>
    <row r="159" spans="2:49" s="9" customFormat="1" ht="10.5" customHeight="1">
      <c r="B159" s="109"/>
      <c r="C159" s="641"/>
      <c r="D159" s="642"/>
      <c r="E159" s="651"/>
      <c r="F159" s="652"/>
      <c r="G159" s="652"/>
      <c r="H159" s="652"/>
      <c r="I159" s="652"/>
      <c r="J159" s="652"/>
      <c r="K159" s="652"/>
      <c r="L159" s="652"/>
      <c r="M159" s="652"/>
      <c r="N159" s="652"/>
      <c r="O159" s="652"/>
      <c r="P159" s="652"/>
      <c r="Q159" s="653"/>
      <c r="R159" s="641"/>
      <c r="S159" s="310"/>
      <c r="T159" s="310"/>
      <c r="U159" s="310"/>
      <c r="V159" s="310"/>
      <c r="W159" s="310"/>
      <c r="X159" s="310"/>
      <c r="Y159" s="310"/>
      <c r="Z159" s="310"/>
      <c r="AA159" s="310"/>
      <c r="AB159" s="310"/>
      <c r="AC159" s="642"/>
      <c r="AD159" s="627"/>
      <c r="AE159" s="627"/>
      <c r="AF159" s="627"/>
      <c r="AG159" s="627"/>
      <c r="AH159" s="628"/>
      <c r="AI159" s="628"/>
      <c r="AJ159" s="628"/>
      <c r="AK159" s="85"/>
      <c r="AL159" s="8"/>
    </row>
    <row r="160" spans="2:49" s="9" customFormat="1" ht="27.75" customHeight="1">
      <c r="B160" s="109"/>
      <c r="C160" s="641"/>
      <c r="D160" s="642"/>
      <c r="E160" s="629" t="s">
        <v>157</v>
      </c>
      <c r="F160" s="630"/>
      <c r="G160" s="631"/>
      <c r="H160" s="635" t="s">
        <v>158</v>
      </c>
      <c r="I160" s="636"/>
      <c r="J160" s="636"/>
      <c r="K160" s="636"/>
      <c r="L160" s="636"/>
      <c r="M160" s="636"/>
      <c r="N160" s="636"/>
      <c r="O160" s="636"/>
      <c r="P160" s="636"/>
      <c r="Q160" s="637"/>
      <c r="R160" s="641"/>
      <c r="S160" s="310"/>
      <c r="T160" s="310"/>
      <c r="U160" s="310"/>
      <c r="V160" s="310"/>
      <c r="W160" s="310"/>
      <c r="X160" s="310"/>
      <c r="Y160" s="310"/>
      <c r="Z160" s="310"/>
      <c r="AA160" s="310"/>
      <c r="AB160" s="310"/>
      <c r="AC160" s="642"/>
      <c r="AD160" s="627"/>
      <c r="AE160" s="627"/>
      <c r="AF160" s="627"/>
      <c r="AG160" s="627"/>
      <c r="AH160" s="628"/>
      <c r="AI160" s="628"/>
      <c r="AJ160" s="628"/>
      <c r="AK160" s="85"/>
      <c r="AL160" s="8"/>
    </row>
    <row r="161" spans="2:49" s="9" customFormat="1" ht="27.75" customHeight="1">
      <c r="B161" s="109"/>
      <c r="C161" s="643"/>
      <c r="D161" s="644"/>
      <c r="E161" s="632"/>
      <c r="F161" s="633"/>
      <c r="G161" s="634"/>
      <c r="H161" s="635" t="s">
        <v>159</v>
      </c>
      <c r="I161" s="636"/>
      <c r="J161" s="636"/>
      <c r="K161" s="637"/>
      <c r="L161" s="635" t="s">
        <v>160</v>
      </c>
      <c r="M161" s="636"/>
      <c r="N161" s="636"/>
      <c r="O161" s="636"/>
      <c r="P161" s="636"/>
      <c r="Q161" s="637"/>
      <c r="R161" s="643"/>
      <c r="S161" s="655"/>
      <c r="T161" s="655"/>
      <c r="U161" s="655"/>
      <c r="V161" s="655"/>
      <c r="W161" s="655"/>
      <c r="X161" s="655"/>
      <c r="Y161" s="655"/>
      <c r="Z161" s="655"/>
      <c r="AA161" s="655"/>
      <c r="AB161" s="655"/>
      <c r="AC161" s="644"/>
      <c r="AD161" s="627"/>
      <c r="AE161" s="627"/>
      <c r="AF161" s="627"/>
      <c r="AG161" s="627"/>
      <c r="AH161" s="628"/>
      <c r="AI161" s="628"/>
      <c r="AJ161" s="628"/>
      <c r="AK161" s="85"/>
      <c r="AL161" s="8"/>
    </row>
    <row r="162" spans="2:49" s="9" customFormat="1" ht="42" customHeight="1">
      <c r="B162" s="109"/>
      <c r="C162" s="615">
        <v>1</v>
      </c>
      <c r="D162" s="616"/>
      <c r="E162" s="496" t="str">
        <f ca="1">IFERROR(INDIRECT("Tbl!"&amp;ADDRESS(MATCH($L162,Tbl!$AC:$AC,0),27)),"")</f>
        <v/>
      </c>
      <c r="F162" s="497"/>
      <c r="G162" s="498"/>
      <c r="H162" s="617" t="str">
        <f ca="1">IFERROR(INDIRECT("Tbl!"&amp;ADDRESS(MATCH($L162,Tbl!$AC:$AC,0),28)),"")</f>
        <v/>
      </c>
      <c r="I162" s="618"/>
      <c r="J162" s="618"/>
      <c r="K162" s="619"/>
      <c r="L162" s="620"/>
      <c r="M162" s="621"/>
      <c r="N162" s="621"/>
      <c r="O162" s="621"/>
      <c r="P162" s="621"/>
      <c r="Q162" s="622"/>
      <c r="R162" s="625"/>
      <c r="S162" s="626"/>
      <c r="T162" s="626"/>
      <c r="U162" s="626"/>
      <c r="V162" s="626"/>
      <c r="W162" s="626"/>
      <c r="X162" s="626"/>
      <c r="Y162" s="626"/>
      <c r="Z162" s="626"/>
      <c r="AA162" s="626"/>
      <c r="AB162" s="626"/>
      <c r="AC162" s="626"/>
      <c r="AD162" s="608"/>
      <c r="AE162" s="608"/>
      <c r="AF162" s="608"/>
      <c r="AG162" s="608"/>
      <c r="AH162" s="609"/>
      <c r="AI162" s="610"/>
      <c r="AJ162" s="611"/>
      <c r="AK162" s="85"/>
      <c r="AL162" s="842" t="s">
        <v>631</v>
      </c>
      <c r="AM162" s="843"/>
      <c r="AN162" s="843"/>
      <c r="AO162" s="843"/>
      <c r="AP162" s="843"/>
      <c r="AQ162" s="843"/>
      <c r="AR162" s="843"/>
      <c r="AS162" s="843"/>
      <c r="AT162" s="843"/>
      <c r="AU162" s="843"/>
      <c r="AV162" s="843"/>
    </row>
    <row r="163" spans="2:49" s="9" customFormat="1" ht="42" customHeight="1">
      <c r="B163" s="109"/>
      <c r="C163" s="615">
        <v>2</v>
      </c>
      <c r="D163" s="616"/>
      <c r="E163" s="496" t="str" cm="1">
        <f t="array" aca="1" ref="E163" ca="1">IFERROR(INDIRECT("Tbl!"&amp;ADDRESS(MATCH($L163,Tbl!$AC:$AC,0),27)),"")</f>
        <v/>
      </c>
      <c r="F163" s="497"/>
      <c r="G163" s="498"/>
      <c r="H163" s="617" t="str" cm="1">
        <f t="array" aca="1" ref="H163" ca="1">IFERROR(INDIRECT("Tbl!"&amp;ADDRESS(MATCH($L163,Tbl!$AC:$AC,0),28)),"")</f>
        <v/>
      </c>
      <c r="I163" s="618"/>
      <c r="J163" s="618"/>
      <c r="K163" s="619"/>
      <c r="L163" s="620"/>
      <c r="M163" s="621"/>
      <c r="N163" s="621"/>
      <c r="O163" s="621"/>
      <c r="P163" s="621"/>
      <c r="Q163" s="622"/>
      <c r="R163" s="623"/>
      <c r="S163" s="624"/>
      <c r="T163" s="624"/>
      <c r="U163" s="624"/>
      <c r="V163" s="624"/>
      <c r="W163" s="624"/>
      <c r="X163" s="624"/>
      <c r="Y163" s="624"/>
      <c r="Z163" s="624"/>
      <c r="AA163" s="624"/>
      <c r="AB163" s="624"/>
      <c r="AC163" s="624"/>
      <c r="AD163" s="608"/>
      <c r="AE163" s="608"/>
      <c r="AF163" s="608"/>
      <c r="AG163" s="608"/>
      <c r="AH163" s="609"/>
      <c r="AI163" s="610"/>
      <c r="AJ163" s="611"/>
      <c r="AK163" s="85"/>
      <c r="AL163" s="8"/>
    </row>
    <row r="164" spans="2:49" s="9" customFormat="1" ht="42" customHeight="1">
      <c r="B164" s="109"/>
      <c r="C164" s="615">
        <v>3</v>
      </c>
      <c r="D164" s="616"/>
      <c r="E164" s="496" t="str" cm="1">
        <f t="array" aca="1" ref="E164" ca="1">IFERROR(INDIRECT("Tbl!"&amp;ADDRESS(MATCH($L164,Tbl!$AC:$AC,0),27)),"")</f>
        <v/>
      </c>
      <c r="F164" s="497"/>
      <c r="G164" s="498"/>
      <c r="H164" s="617" t="str" cm="1">
        <f t="array" aca="1" ref="H164" ca="1">IFERROR(INDIRECT("Tbl!"&amp;ADDRESS(MATCH($L164,Tbl!$AC:$AC,0),28)),"")</f>
        <v/>
      </c>
      <c r="I164" s="618"/>
      <c r="J164" s="618"/>
      <c r="K164" s="619"/>
      <c r="L164" s="620"/>
      <c r="M164" s="621"/>
      <c r="N164" s="621"/>
      <c r="O164" s="621"/>
      <c r="P164" s="621"/>
      <c r="Q164" s="622"/>
      <c r="R164" s="623"/>
      <c r="S164" s="624"/>
      <c r="T164" s="624"/>
      <c r="U164" s="624"/>
      <c r="V164" s="624"/>
      <c r="W164" s="624"/>
      <c r="X164" s="624"/>
      <c r="Y164" s="624"/>
      <c r="Z164" s="624"/>
      <c r="AA164" s="624"/>
      <c r="AB164" s="624"/>
      <c r="AC164" s="624"/>
      <c r="AD164" s="608"/>
      <c r="AE164" s="608"/>
      <c r="AF164" s="608"/>
      <c r="AG164" s="608"/>
      <c r="AH164" s="609"/>
      <c r="AI164" s="610"/>
      <c r="AJ164" s="611"/>
      <c r="AK164" s="85"/>
      <c r="AL164" s="8"/>
    </row>
    <row r="165" spans="2:49" s="9" customFormat="1" ht="42" customHeight="1">
      <c r="B165" s="109"/>
      <c r="C165" s="615">
        <v>4</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620"/>
      <c r="M165" s="621"/>
      <c r="N165" s="621"/>
      <c r="O165" s="621"/>
      <c r="P165" s="621"/>
      <c r="Q165" s="62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8"/>
    </row>
    <row r="166" spans="2:49" s="9" customFormat="1" ht="42" customHeight="1">
      <c r="B166" s="109"/>
      <c r="C166" s="615">
        <v>5</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620"/>
      <c r="M166" s="621"/>
      <c r="N166" s="621"/>
      <c r="O166" s="621"/>
      <c r="P166" s="621"/>
      <c r="Q166" s="62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8"/>
    </row>
    <row r="167" spans="2:49" s="9" customFormat="1" ht="42" customHeight="1">
      <c r="B167" s="109"/>
      <c r="C167" s="615">
        <v>6</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620"/>
      <c r="M167" s="621"/>
      <c r="N167" s="621"/>
      <c r="O167" s="621"/>
      <c r="P167" s="621"/>
      <c r="Q167" s="62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row>
    <row r="168" spans="2:49" s="9" customFormat="1" ht="42" customHeight="1">
      <c r="B168" s="109"/>
      <c r="C168" s="615">
        <v>7</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620"/>
      <c r="M168" s="621"/>
      <c r="N168" s="621"/>
      <c r="O168" s="621"/>
      <c r="P168" s="621"/>
      <c r="Q168" s="62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row>
    <row r="169" spans="2:49" s="9" customFormat="1" ht="42" customHeight="1">
      <c r="B169" s="109"/>
      <c r="C169" s="615">
        <v>8</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620"/>
      <c r="M169" s="621"/>
      <c r="N169" s="621"/>
      <c r="O169" s="621"/>
      <c r="P169" s="621"/>
      <c r="Q169" s="62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row>
    <row r="170" spans="2:49" s="9" customFormat="1" ht="42" customHeight="1">
      <c r="B170" s="109"/>
      <c r="C170" s="615">
        <v>9</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620"/>
      <c r="M170" s="621"/>
      <c r="N170" s="621"/>
      <c r="O170" s="621"/>
      <c r="P170" s="621"/>
      <c r="Q170" s="62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row>
    <row r="171" spans="2:49" s="9" customFormat="1" ht="42" customHeight="1">
      <c r="B171" s="109"/>
      <c r="C171" s="615">
        <v>10</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620"/>
      <c r="M171" s="621"/>
      <c r="N171" s="621"/>
      <c r="O171" s="621"/>
      <c r="P171" s="621"/>
      <c r="Q171" s="62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row>
    <row r="172" spans="2:49" s="9" customFormat="1" ht="42" customHeight="1">
      <c r="B172" s="109"/>
      <c r="C172" s="615">
        <v>11</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620"/>
      <c r="M172" s="621"/>
      <c r="N172" s="621"/>
      <c r="O172" s="621"/>
      <c r="P172" s="621"/>
      <c r="Q172" s="62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row>
    <row r="173" spans="2:49" s="9" customFormat="1" ht="42" customHeight="1">
      <c r="B173" s="109"/>
      <c r="C173" s="615">
        <v>12</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620"/>
      <c r="M173" s="621"/>
      <c r="N173" s="621"/>
      <c r="O173" s="621"/>
      <c r="P173" s="621"/>
      <c r="Q173" s="62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row>
    <row r="174" spans="2:49" s="9" customFormat="1" ht="42" customHeight="1">
      <c r="B174" s="109"/>
      <c r="C174" s="615">
        <v>13</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620"/>
      <c r="M174" s="621"/>
      <c r="N174" s="621"/>
      <c r="O174" s="621"/>
      <c r="P174" s="621"/>
      <c r="Q174" s="62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row>
    <row r="175" spans="2:49" s="9" customFormat="1" ht="42" customHeight="1">
      <c r="B175" s="109"/>
      <c r="C175" s="615">
        <v>14</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620"/>
      <c r="M175" s="621"/>
      <c r="N175" s="621"/>
      <c r="O175" s="621"/>
      <c r="P175" s="621"/>
      <c r="Q175" s="62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row>
    <row r="176" spans="2:49" s="9" customFormat="1" ht="42" customHeight="1">
      <c r="B176" s="109"/>
      <c r="C176" s="615">
        <v>15</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620"/>
      <c r="M176" s="621"/>
      <c r="N176" s="621"/>
      <c r="O176" s="621"/>
      <c r="P176" s="621"/>
      <c r="Q176" s="62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8"/>
      <c r="AN176" s="8"/>
      <c r="AO176" s="8"/>
      <c r="AP176" s="8"/>
      <c r="AQ176" s="8"/>
      <c r="AR176" s="8"/>
      <c r="AS176" s="8"/>
      <c r="AT176" s="8"/>
      <c r="AU176" s="8"/>
      <c r="AV176" s="8"/>
      <c r="AW176" s="8"/>
    </row>
    <row r="177" spans="2:49" s="9" customFormat="1" ht="13.5" customHeight="1">
      <c r="B177" s="110"/>
      <c r="C177" s="597" t="s">
        <v>662</v>
      </c>
      <c r="D177" s="597"/>
      <c r="E177" s="597"/>
      <c r="F177" s="597"/>
      <c r="G177" s="597"/>
      <c r="H177" s="597"/>
      <c r="I177" s="597"/>
      <c r="J177" s="597"/>
      <c r="K177" s="597"/>
      <c r="L177" s="597"/>
      <c r="M177" s="597"/>
      <c r="N177" s="597"/>
      <c r="O177" s="597"/>
      <c r="P177" s="597"/>
      <c r="Q177" s="597"/>
      <c r="R177" s="597"/>
      <c r="S177" s="597"/>
      <c r="T177" s="597"/>
      <c r="U177" s="597"/>
      <c r="V177" s="597"/>
      <c r="W177" s="597"/>
      <c r="X177" s="597"/>
      <c r="Y177" s="597"/>
      <c r="Z177" s="597"/>
      <c r="AA177" s="597"/>
      <c r="AB177" s="597"/>
      <c r="AC177" s="597"/>
      <c r="AD177" s="597"/>
      <c r="AE177" s="597"/>
      <c r="AF177" s="597"/>
      <c r="AG177" s="597"/>
      <c r="AH177" s="597"/>
      <c r="AI177" s="597"/>
      <c r="AJ177" s="597"/>
      <c r="AK177" s="112"/>
      <c r="AL177" s="8"/>
      <c r="AM177" s="8"/>
      <c r="AN177" s="8"/>
      <c r="AO177" s="8"/>
      <c r="AP177" s="8"/>
      <c r="AQ177" s="8"/>
      <c r="AR177" s="8"/>
      <c r="AS177" s="8"/>
      <c r="AT177" s="8"/>
      <c r="AU177" s="8"/>
      <c r="AV177" s="8"/>
      <c r="AW177" s="8"/>
    </row>
    <row r="178" spans="2:49">
      <c r="B178" s="34"/>
      <c r="C178" s="612"/>
      <c r="D178" s="612"/>
      <c r="E178" s="612"/>
      <c r="F178" s="612"/>
      <c r="G178" s="612"/>
      <c r="H178" s="612"/>
      <c r="I178" s="612"/>
      <c r="J178" s="612"/>
      <c r="K178" s="612"/>
      <c r="L178" s="612"/>
      <c r="M178" s="612"/>
      <c r="N178" s="612"/>
      <c r="O178" s="612"/>
      <c r="P178" s="612"/>
      <c r="Q178" s="612"/>
      <c r="R178" s="612"/>
      <c r="S178" s="612"/>
      <c r="T178" s="612"/>
      <c r="U178" s="612"/>
      <c r="V178" s="612"/>
      <c r="W178" s="612"/>
      <c r="X178" s="612"/>
      <c r="Y178" s="612"/>
      <c r="Z178" s="612"/>
      <c r="AA178" s="612"/>
      <c r="AB178" s="34"/>
      <c r="AC178" s="34"/>
      <c r="AD178" s="184"/>
      <c r="AE178" s="34"/>
      <c r="AF178" s="34"/>
      <c r="AG178" s="34"/>
      <c r="AH178" s="34"/>
      <c r="AI178" s="34"/>
      <c r="AJ178" s="34"/>
      <c r="AK178" s="58" t="s">
        <v>38</v>
      </c>
      <c r="AM178" s="9"/>
      <c r="AN178" s="9"/>
      <c r="AO178" s="9"/>
      <c r="AP178" s="9"/>
      <c r="AQ178" s="9"/>
      <c r="AR178" s="9"/>
      <c r="AS178" s="9"/>
      <c r="AT178" s="9"/>
      <c r="AU178" s="9"/>
      <c r="AV178" s="9"/>
      <c r="AW178" s="9"/>
    </row>
    <row r="179" spans="2:49" s="9" customFormat="1">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613" t="s">
        <v>78</v>
      </c>
      <c r="Z179" s="613"/>
      <c r="AA179" s="613"/>
      <c r="AB179" s="613"/>
      <c r="AC179" s="614" t="str">
        <f>IF($AC$4="","",$AC$4)</f>
        <v/>
      </c>
      <c r="AD179" s="614"/>
      <c r="AE179" s="614"/>
      <c r="AF179" s="614"/>
      <c r="AG179" s="614"/>
      <c r="AH179" s="614"/>
      <c r="AI179" s="614"/>
      <c r="AJ179" s="614"/>
      <c r="AK179" s="34"/>
      <c r="AL179" s="8"/>
      <c r="AM179" s="8"/>
      <c r="AN179" s="8"/>
      <c r="AO179" s="8"/>
      <c r="AP179" s="8"/>
      <c r="AQ179" s="8"/>
      <c r="AR179" s="8"/>
      <c r="AS179" s="8"/>
      <c r="AT179" s="8"/>
      <c r="AU179" s="8"/>
      <c r="AV179" s="8"/>
      <c r="AW179" s="8"/>
    </row>
    <row r="180" spans="2:49">
      <c r="B180" s="141"/>
      <c r="C180" s="141" t="s">
        <v>121</v>
      </c>
      <c r="D180" s="141"/>
      <c r="E180" s="141"/>
      <c r="F180" s="141"/>
      <c r="G180" s="141"/>
      <c r="H180" s="141"/>
      <c r="I180" s="141"/>
      <c r="J180" s="141"/>
      <c r="K180" s="141"/>
      <c r="L180" s="141"/>
      <c r="M180" s="141"/>
      <c r="N180" s="141"/>
      <c r="O180" s="141"/>
      <c r="P180" s="141"/>
      <c r="Q180" s="141"/>
      <c r="R180" s="141"/>
      <c r="S180" s="141"/>
      <c r="T180" s="141"/>
      <c r="U180" s="141"/>
      <c r="V180" s="34"/>
      <c r="W180" s="34"/>
      <c r="X180" s="34"/>
      <c r="Y180" s="34"/>
      <c r="Z180" s="34"/>
      <c r="AA180" s="34"/>
      <c r="AB180" s="34"/>
      <c r="AC180" s="34"/>
      <c r="AD180" s="34"/>
      <c r="AE180" s="184" t="str">
        <f>IF($E$10="Bテナント等","Bテナント等事業所 （５）",IF($E$10="A","A事業所（５）",""))</f>
        <v/>
      </c>
      <c r="AF180" s="34"/>
      <c r="AG180" s="34"/>
      <c r="AH180" s="34"/>
      <c r="AI180" s="34"/>
      <c r="AJ180" s="34"/>
      <c r="AK180" s="34"/>
    </row>
    <row r="181" spans="2:49" ht="8.25" customHeight="1">
      <c r="B181" s="144"/>
      <c r="C181" s="145"/>
      <c r="D181" s="145"/>
      <c r="E181" s="145"/>
      <c r="F181" s="145"/>
      <c r="G181" s="145"/>
      <c r="H181" s="145"/>
      <c r="I181" s="145"/>
      <c r="J181" s="145"/>
      <c r="K181" s="145"/>
      <c r="L181" s="145"/>
      <c r="M181" s="145"/>
      <c r="N181" s="145"/>
      <c r="O181" s="145"/>
      <c r="P181" s="145"/>
      <c r="Q181" s="145"/>
      <c r="R181" s="145"/>
      <c r="S181" s="145"/>
      <c r="T181" s="145"/>
      <c r="U181" s="145"/>
      <c r="V181" s="97"/>
      <c r="W181" s="97"/>
      <c r="X181" s="97"/>
      <c r="Y181" s="97"/>
      <c r="Z181" s="97"/>
      <c r="AA181" s="97"/>
      <c r="AB181" s="97"/>
      <c r="AC181" s="97"/>
      <c r="AD181" s="97"/>
      <c r="AE181" s="97"/>
      <c r="AF181" s="97"/>
      <c r="AG181" s="97"/>
      <c r="AH181" s="97"/>
      <c r="AI181" s="97"/>
      <c r="AJ181" s="97"/>
      <c r="AK181" s="98"/>
      <c r="AM181" s="9"/>
      <c r="AN181" s="9"/>
      <c r="AO181" s="9"/>
      <c r="AP181" s="9"/>
      <c r="AQ181" s="9"/>
      <c r="AR181" s="9"/>
      <c r="AS181" s="9"/>
      <c r="AT181" s="9"/>
      <c r="AU181" s="9"/>
      <c r="AV181" s="9"/>
      <c r="AW181" s="9"/>
    </row>
    <row r="182" spans="2:49" s="9" customFormat="1">
      <c r="B182" s="140"/>
      <c r="C182" s="34" t="s">
        <v>161</v>
      </c>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85"/>
      <c r="AL182" s="8"/>
    </row>
    <row r="183" spans="2:49" s="9" customFormat="1">
      <c r="B183" s="140"/>
      <c r="C183" s="284" t="s">
        <v>162</v>
      </c>
      <c r="D183" s="284"/>
      <c r="E183" s="284"/>
      <c r="F183" s="284"/>
      <c r="G183" s="284"/>
      <c r="H183" s="284"/>
      <c r="I183" s="284"/>
      <c r="J183" s="284"/>
      <c r="K183" s="284"/>
      <c r="L183" s="284"/>
      <c r="M183" s="28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85"/>
      <c r="AL183" s="8"/>
    </row>
    <row r="184" spans="2:49" s="9" customFormat="1">
      <c r="B184" s="109"/>
      <c r="C184" s="246"/>
      <c r="D184" s="246"/>
      <c r="E184" s="246"/>
      <c r="F184" s="246"/>
      <c r="G184" s="246"/>
      <c r="H184" s="246"/>
      <c r="I184" s="246"/>
      <c r="J184" s="246"/>
      <c r="K184" s="246"/>
      <c r="L184" s="246"/>
      <c r="M184" s="246"/>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85"/>
      <c r="AL184" s="8"/>
    </row>
    <row r="185" spans="2:49" s="9" customFormat="1" ht="18">
      <c r="B185" s="140"/>
      <c r="C185" s="34" t="s">
        <v>163</v>
      </c>
      <c r="D185" s="34"/>
      <c r="E185" s="34"/>
      <c r="F185" s="34"/>
      <c r="G185" s="34"/>
      <c r="H185" s="185"/>
      <c r="I185" s="34"/>
      <c r="J185" s="186"/>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11" t="s">
        <v>632</v>
      </c>
    </row>
    <row r="186" spans="2:49" s="9" customFormat="1" ht="13.5" customHeight="1">
      <c r="B186" s="140"/>
      <c r="C186" s="599"/>
      <c r="D186" s="600"/>
      <c r="E186" s="600"/>
      <c r="F186" s="600"/>
      <c r="G186" s="600"/>
      <c r="H186" s="600"/>
      <c r="I186" s="600"/>
      <c r="J186" s="600"/>
      <c r="K186" s="600"/>
      <c r="L186" s="600"/>
      <c r="M186" s="600"/>
      <c r="N186" s="600"/>
      <c r="O186" s="600"/>
      <c r="P186" s="600"/>
      <c r="Q186" s="600"/>
      <c r="R186" s="600"/>
      <c r="S186" s="600"/>
      <c r="T186" s="600"/>
      <c r="U186" s="600"/>
      <c r="V186" s="600"/>
      <c r="W186" s="600"/>
      <c r="X186" s="600"/>
      <c r="Y186" s="600"/>
      <c r="Z186" s="600"/>
      <c r="AA186" s="600"/>
      <c r="AB186" s="600"/>
      <c r="AC186" s="600"/>
      <c r="AD186" s="600"/>
      <c r="AE186" s="600"/>
      <c r="AF186" s="600"/>
      <c r="AG186" s="600"/>
      <c r="AH186" s="600"/>
      <c r="AI186" s="600"/>
      <c r="AJ186" s="601"/>
      <c r="AK186" s="85"/>
      <c r="AL186" s="8"/>
    </row>
    <row r="187" spans="2:49" s="9" customFormat="1" ht="13.5" customHeight="1">
      <c r="B187" s="140"/>
      <c r="C187" s="602"/>
      <c r="D187" s="603"/>
      <c r="E187" s="603"/>
      <c r="F187" s="603"/>
      <c r="G187" s="603"/>
      <c r="H187" s="603"/>
      <c r="I187" s="603"/>
      <c r="J187" s="603"/>
      <c r="K187" s="603"/>
      <c r="L187" s="603"/>
      <c r="M187" s="603"/>
      <c r="N187" s="603"/>
      <c r="O187" s="603"/>
      <c r="P187" s="603"/>
      <c r="Q187" s="603"/>
      <c r="R187" s="603"/>
      <c r="S187" s="603"/>
      <c r="T187" s="603"/>
      <c r="U187" s="603"/>
      <c r="V187" s="603"/>
      <c r="W187" s="603"/>
      <c r="X187" s="603"/>
      <c r="Y187" s="603"/>
      <c r="Z187" s="603"/>
      <c r="AA187" s="603"/>
      <c r="AB187" s="603"/>
      <c r="AC187" s="603"/>
      <c r="AD187" s="603"/>
      <c r="AE187" s="603"/>
      <c r="AF187" s="603"/>
      <c r="AG187" s="603"/>
      <c r="AH187" s="603"/>
      <c r="AI187" s="603"/>
      <c r="AJ187" s="604"/>
      <c r="AK187" s="85"/>
      <c r="AL187" s="8"/>
    </row>
    <row r="188" spans="2:49" s="9" customFormat="1" ht="13.5" customHeight="1">
      <c r="B188" s="140"/>
      <c r="C188" s="602"/>
      <c r="D188" s="603"/>
      <c r="E188" s="603"/>
      <c r="F188" s="603"/>
      <c r="G188" s="603"/>
      <c r="H188" s="603"/>
      <c r="I188" s="603"/>
      <c r="J188" s="603"/>
      <c r="K188" s="603"/>
      <c r="L188" s="603"/>
      <c r="M188" s="603"/>
      <c r="N188" s="603"/>
      <c r="O188" s="603"/>
      <c r="P188" s="603"/>
      <c r="Q188" s="603"/>
      <c r="R188" s="603"/>
      <c r="S188" s="603"/>
      <c r="T188" s="603"/>
      <c r="U188" s="603"/>
      <c r="V188" s="603"/>
      <c r="W188" s="603"/>
      <c r="X188" s="603"/>
      <c r="Y188" s="603"/>
      <c r="Z188" s="603"/>
      <c r="AA188" s="603"/>
      <c r="AB188" s="603"/>
      <c r="AC188" s="603"/>
      <c r="AD188" s="603"/>
      <c r="AE188" s="603"/>
      <c r="AF188" s="603"/>
      <c r="AG188" s="603"/>
      <c r="AH188" s="603"/>
      <c r="AI188" s="603"/>
      <c r="AJ188" s="604"/>
      <c r="AK188" s="85"/>
      <c r="AL188" s="8"/>
    </row>
    <row r="189" spans="2:49" s="9" customFormat="1" ht="13.5" customHeight="1">
      <c r="B189" s="140"/>
      <c r="C189" s="602"/>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603"/>
      <c r="AF189" s="603"/>
      <c r="AG189" s="603"/>
      <c r="AH189" s="603"/>
      <c r="AI189" s="603"/>
      <c r="AJ189" s="604"/>
      <c r="AK189" s="85"/>
      <c r="AL189" s="8"/>
    </row>
    <row r="190" spans="2:49" s="9" customFormat="1" ht="13.5" customHeight="1">
      <c r="B190" s="140"/>
      <c r="C190" s="602"/>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row>
    <row r="191" spans="2:49" s="9" customFormat="1" ht="13.5" customHeight="1">
      <c r="B191" s="140"/>
      <c r="C191" s="602"/>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row>
    <row r="192" spans="2:49" s="9" customFormat="1" ht="13.5" customHeight="1">
      <c r="B192" s="140"/>
      <c r="C192" s="602"/>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row>
    <row r="193" spans="2:38" s="9" customFormat="1" ht="13.5" customHeight="1">
      <c r="B193" s="140"/>
      <c r="C193" s="602"/>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row>
    <row r="194" spans="2:38" s="9" customFormat="1" ht="13.5" customHeight="1">
      <c r="B194" s="140"/>
      <c r="C194" s="602"/>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row>
    <row r="195" spans="2:38" s="9" customFormat="1" ht="13.5" customHeight="1">
      <c r="B195" s="140"/>
      <c r="C195" s="602"/>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row>
    <row r="196" spans="2:38" s="9" customFormat="1" ht="13.5" customHeight="1">
      <c r="B196" s="140"/>
      <c r="C196" s="602"/>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row>
    <row r="197" spans="2:38" s="9" customFormat="1" ht="13.5" customHeight="1">
      <c r="B197" s="140"/>
      <c r="C197" s="602"/>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row>
    <row r="198" spans="2:38" s="9" customFormat="1" ht="13.5" customHeight="1">
      <c r="B198" s="140"/>
      <c r="C198" s="602"/>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row>
    <row r="199" spans="2:38" s="9" customFormat="1" ht="13.5" customHeight="1">
      <c r="B199" s="140"/>
      <c r="C199" s="602"/>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row>
    <row r="200" spans="2:38" s="9" customFormat="1" ht="13.5" customHeight="1">
      <c r="B200" s="140"/>
      <c r="C200" s="602"/>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row>
    <row r="201" spans="2:38" s="9" customFormat="1" ht="13.5" customHeight="1">
      <c r="B201" s="140"/>
      <c r="C201" s="602"/>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row>
    <row r="202" spans="2:38" s="9" customFormat="1" ht="13.5" customHeight="1">
      <c r="B202" s="140"/>
      <c r="C202" s="602"/>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row>
    <row r="203" spans="2:38" s="9" customFormat="1" ht="13.5" customHeight="1">
      <c r="B203" s="140"/>
      <c r="C203" s="602"/>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row>
    <row r="204" spans="2:38" s="9" customFormat="1" ht="13.5" customHeight="1">
      <c r="B204" s="140"/>
      <c r="C204" s="602"/>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row>
    <row r="205" spans="2:38" s="9" customFormat="1" ht="13.5" customHeight="1">
      <c r="B205" s="140"/>
      <c r="C205" s="602"/>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row>
    <row r="206" spans="2:38" s="9" customFormat="1" ht="13.5" customHeight="1">
      <c r="B206" s="140"/>
      <c r="C206" s="602"/>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row>
    <row r="207" spans="2:38" s="9" customFormat="1" ht="13.5" customHeight="1">
      <c r="B207" s="140"/>
      <c r="C207" s="602"/>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row>
    <row r="208" spans="2:38" s="9" customFormat="1" ht="13.5" customHeight="1">
      <c r="B208" s="140"/>
      <c r="C208" s="602"/>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row>
    <row r="209" spans="2:38" s="9" customFormat="1" ht="13.5" customHeight="1">
      <c r="B209" s="140"/>
      <c r="C209" s="602"/>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row>
    <row r="210" spans="2:38" s="9" customFormat="1" ht="13.5" customHeight="1">
      <c r="B210" s="140"/>
      <c r="C210" s="602"/>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row>
    <row r="211" spans="2:38" s="9" customFormat="1" ht="13.5" customHeight="1">
      <c r="B211" s="140"/>
      <c r="C211" s="602"/>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row>
    <row r="212" spans="2:38" s="9" customFormat="1" ht="13.5" customHeight="1">
      <c r="B212" s="140"/>
      <c r="C212" s="602"/>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row>
    <row r="213" spans="2:38" s="9" customFormat="1" ht="13.5" customHeight="1">
      <c r="B213" s="140"/>
      <c r="C213" s="602"/>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row>
    <row r="214" spans="2:38" s="9" customFormat="1" ht="13.5" customHeight="1">
      <c r="B214" s="140"/>
      <c r="C214" s="602"/>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row>
    <row r="215" spans="2:38" s="9" customFormat="1" ht="13.5" customHeight="1">
      <c r="B215" s="140"/>
      <c r="C215" s="602"/>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row>
    <row r="216" spans="2:38" s="9" customFormat="1" ht="13.5" customHeight="1">
      <c r="B216" s="140"/>
      <c r="C216" s="602"/>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row>
    <row r="217" spans="2:38" s="9" customFormat="1" ht="13.5" customHeight="1">
      <c r="B217" s="140"/>
      <c r="C217" s="602"/>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row>
    <row r="218" spans="2:38" s="9" customFormat="1" ht="13.5" customHeight="1">
      <c r="B218" s="140"/>
      <c r="C218" s="602"/>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row>
    <row r="219" spans="2:38" s="9" customFormat="1" ht="13.5" customHeight="1">
      <c r="B219" s="140"/>
      <c r="C219" s="602"/>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row>
    <row r="220" spans="2:38" s="9" customFormat="1" ht="13.5" customHeight="1">
      <c r="B220" s="140"/>
      <c r="C220" s="602"/>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row>
    <row r="221" spans="2:38" s="9" customFormat="1" ht="13.5" customHeight="1">
      <c r="B221" s="140"/>
      <c r="C221" s="602"/>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row>
    <row r="222" spans="2:38" s="9" customFormat="1" ht="13.5" customHeight="1">
      <c r="B222" s="140"/>
      <c r="C222" s="602"/>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row>
    <row r="223" spans="2:38" s="9" customFormat="1" ht="13.5" customHeight="1">
      <c r="B223" s="140"/>
      <c r="C223" s="602"/>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row>
    <row r="224" spans="2:38" s="9" customFormat="1" ht="13.5" customHeight="1">
      <c r="B224" s="140"/>
      <c r="C224" s="602"/>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row>
    <row r="225" spans="2:49" s="9" customFormat="1" ht="13.5" customHeight="1">
      <c r="B225" s="140"/>
      <c r="C225" s="602"/>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row>
    <row r="226" spans="2:49" s="9" customFormat="1" ht="13.5" customHeight="1">
      <c r="B226" s="140"/>
      <c r="C226" s="602"/>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row>
    <row r="227" spans="2:49" s="9" customFormat="1" ht="13.5" customHeight="1">
      <c r="B227" s="140"/>
      <c r="C227" s="602"/>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row>
    <row r="228" spans="2:49" s="9" customFormat="1" ht="13.5" customHeight="1">
      <c r="B228" s="140"/>
      <c r="C228" s="602"/>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row>
    <row r="229" spans="2:49" s="9" customFormat="1" ht="13.5" customHeight="1">
      <c r="B229" s="140"/>
      <c r="C229" s="602"/>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row>
    <row r="230" spans="2:49" s="9" customFormat="1" ht="13.5" customHeight="1">
      <c r="B230" s="140"/>
      <c r="C230" s="602"/>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row>
    <row r="231" spans="2:49" s="9" customFormat="1" ht="13.5" customHeight="1">
      <c r="B231" s="140"/>
      <c r="C231" s="602"/>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row>
    <row r="232" spans="2:49" s="9" customFormat="1" ht="13.5" customHeight="1">
      <c r="B232" s="140"/>
      <c r="C232" s="602"/>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row>
    <row r="233" spans="2:49" s="9" customFormat="1" ht="13.5" customHeight="1">
      <c r="B233" s="140"/>
      <c r="C233" s="602"/>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row>
    <row r="234" spans="2:49" s="9" customFormat="1" ht="13.5" customHeight="1">
      <c r="B234" s="140"/>
      <c r="C234" s="602"/>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row>
    <row r="235" spans="2:49" s="9" customFormat="1" ht="13.5" customHeight="1">
      <c r="B235" s="140"/>
      <c r="C235" s="605"/>
      <c r="D235" s="606"/>
      <c r="E235" s="606"/>
      <c r="F235" s="606"/>
      <c r="G235" s="606"/>
      <c r="H235" s="606"/>
      <c r="I235" s="606"/>
      <c r="J235" s="606"/>
      <c r="K235" s="606"/>
      <c r="L235" s="606"/>
      <c r="M235" s="606"/>
      <c r="N235" s="606"/>
      <c r="O235" s="606"/>
      <c r="P235" s="606"/>
      <c r="Q235" s="606"/>
      <c r="R235" s="606"/>
      <c r="S235" s="606"/>
      <c r="T235" s="606"/>
      <c r="U235" s="606"/>
      <c r="V235" s="606"/>
      <c r="W235" s="606"/>
      <c r="X235" s="606"/>
      <c r="Y235" s="606"/>
      <c r="Z235" s="606"/>
      <c r="AA235" s="606"/>
      <c r="AB235" s="606"/>
      <c r="AC235" s="606"/>
      <c r="AD235" s="606"/>
      <c r="AE235" s="606"/>
      <c r="AF235" s="606"/>
      <c r="AG235" s="606"/>
      <c r="AH235" s="606"/>
      <c r="AI235" s="606"/>
      <c r="AJ235" s="607"/>
      <c r="AK235" s="85"/>
      <c r="AL235" s="8"/>
    </row>
    <row r="236" spans="2:49" s="9" customFormat="1" ht="6" customHeight="1">
      <c r="B236" s="110"/>
      <c r="C236" s="187"/>
      <c r="D236" s="187"/>
      <c r="E236" s="187"/>
      <c r="F236" s="187"/>
      <c r="G236" s="187"/>
      <c r="H236" s="187"/>
      <c r="I236" s="187"/>
      <c r="J236" s="187"/>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2"/>
      <c r="AL236" s="8"/>
    </row>
    <row r="237" spans="2:49" s="9" customFormat="1">
      <c r="B237" s="34"/>
      <c r="C237" s="34"/>
      <c r="D237" s="34"/>
      <c r="E237" s="34"/>
      <c r="F237" s="34"/>
      <c r="G237" s="34"/>
      <c r="H237" s="34"/>
      <c r="I237" s="182"/>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101"/>
      <c r="AI237" s="34"/>
      <c r="AJ237" s="34"/>
      <c r="AK237" s="58" t="s">
        <v>38</v>
      </c>
      <c r="AL237" s="8"/>
      <c r="AM237" s="8"/>
      <c r="AN237" s="8"/>
      <c r="AO237" s="8"/>
      <c r="AP237" s="8"/>
      <c r="AQ237" s="8"/>
      <c r="AR237" s="8"/>
      <c r="AS237" s="8"/>
      <c r="AT237" s="8"/>
      <c r="AU237" s="8"/>
      <c r="AV237" s="8"/>
      <c r="AW237" s="8"/>
    </row>
    <row r="239" spans="2:49" ht="17.25" customHeight="1"/>
  </sheetData>
  <sheetProtection algorithmName="SHA-512" hashValue="WKa7fZTB3n0cvtiJP0HGoEpadJEgqDSiQRxfBg4kE6YiHwG5INjrhOdZpOHJ6gqxc5Ho9poYYro6nIpxPtJ9+A==" saltValue="Jwo1bNrj8bQbz4sK8RG0UQ==" spinCount="100000" sheet="1" objects="1" scenarios="1"/>
  <mergeCells count="434">
    <mergeCell ref="C183:M183"/>
    <mergeCell ref="C186:AJ235"/>
    <mergeCell ref="AF176:AG176"/>
    <mergeCell ref="AH176:AJ176"/>
    <mergeCell ref="C177:AJ177"/>
    <mergeCell ref="C178:AA178"/>
    <mergeCell ref="Y179:AB179"/>
    <mergeCell ref="AC179:AJ179"/>
    <mergeCell ref="C176:D176"/>
    <mergeCell ref="E176:G176"/>
    <mergeCell ref="H176:K176"/>
    <mergeCell ref="L176:Q176"/>
    <mergeCell ref="R176:AC176"/>
    <mergeCell ref="AD176:AE176"/>
    <mergeCell ref="AF174:AG174"/>
    <mergeCell ref="AH174:AJ174"/>
    <mergeCell ref="C175:D175"/>
    <mergeCell ref="E175:G175"/>
    <mergeCell ref="H175:K175"/>
    <mergeCell ref="L175:Q175"/>
    <mergeCell ref="R175:AC175"/>
    <mergeCell ref="AD175:AE175"/>
    <mergeCell ref="AF175:AG175"/>
    <mergeCell ref="AH175:AJ175"/>
    <mergeCell ref="C174:D174"/>
    <mergeCell ref="E174:G174"/>
    <mergeCell ref="H174:K174"/>
    <mergeCell ref="L174:Q174"/>
    <mergeCell ref="R174:AC174"/>
    <mergeCell ref="AD174:AE174"/>
    <mergeCell ref="AF172:AG172"/>
    <mergeCell ref="AH172:AJ172"/>
    <mergeCell ref="C173:D173"/>
    <mergeCell ref="E173:G173"/>
    <mergeCell ref="H173:K173"/>
    <mergeCell ref="L173:Q173"/>
    <mergeCell ref="R173:AC173"/>
    <mergeCell ref="AD173:AE173"/>
    <mergeCell ref="AF173:AG173"/>
    <mergeCell ref="AH173:AJ173"/>
    <mergeCell ref="C172:D172"/>
    <mergeCell ref="E172:G172"/>
    <mergeCell ref="H172:K172"/>
    <mergeCell ref="L172:Q172"/>
    <mergeCell ref="R172:AC172"/>
    <mergeCell ref="AD172:AE172"/>
    <mergeCell ref="AF170:AG170"/>
    <mergeCell ref="AH170:AJ170"/>
    <mergeCell ref="C171:D171"/>
    <mergeCell ref="E171:G171"/>
    <mergeCell ref="H171:K171"/>
    <mergeCell ref="L171:Q171"/>
    <mergeCell ref="R171:AC171"/>
    <mergeCell ref="AD171:AE171"/>
    <mergeCell ref="AF171:AG171"/>
    <mergeCell ref="AH171:AJ171"/>
    <mergeCell ref="C170:D170"/>
    <mergeCell ref="E170:G170"/>
    <mergeCell ref="H170:K170"/>
    <mergeCell ref="L170:Q170"/>
    <mergeCell ref="R170:AC170"/>
    <mergeCell ref="AD170:AE170"/>
    <mergeCell ref="AF168:AG168"/>
    <mergeCell ref="AH168:AJ168"/>
    <mergeCell ref="C169:D169"/>
    <mergeCell ref="E169:G169"/>
    <mergeCell ref="H169:K169"/>
    <mergeCell ref="L169:Q169"/>
    <mergeCell ref="R169:AC169"/>
    <mergeCell ref="AD169:AE169"/>
    <mergeCell ref="AF169:AG169"/>
    <mergeCell ref="AH169:AJ169"/>
    <mergeCell ref="C168:D168"/>
    <mergeCell ref="E168:G168"/>
    <mergeCell ref="H168:K168"/>
    <mergeCell ref="L168:Q168"/>
    <mergeCell ref="R168:AC168"/>
    <mergeCell ref="AD168:AE168"/>
    <mergeCell ref="AF166:AG166"/>
    <mergeCell ref="AH166:AJ166"/>
    <mergeCell ref="C167:D167"/>
    <mergeCell ref="E167:G167"/>
    <mergeCell ref="H167:K167"/>
    <mergeCell ref="L167:Q167"/>
    <mergeCell ref="R167:AC167"/>
    <mergeCell ref="AD167:AE167"/>
    <mergeCell ref="AF167:AG167"/>
    <mergeCell ref="AH167:AJ167"/>
    <mergeCell ref="C166:D166"/>
    <mergeCell ref="E166:G166"/>
    <mergeCell ref="H166:K166"/>
    <mergeCell ref="L166:Q166"/>
    <mergeCell ref="R166:AC166"/>
    <mergeCell ref="AD166:AE166"/>
    <mergeCell ref="C164:D164"/>
    <mergeCell ref="E164:G164"/>
    <mergeCell ref="H164:K164"/>
    <mergeCell ref="L164:Q164"/>
    <mergeCell ref="R164:AC164"/>
    <mergeCell ref="AD164:AE164"/>
    <mergeCell ref="AF164:AG164"/>
    <mergeCell ref="AH164:AJ164"/>
    <mergeCell ref="C165:D165"/>
    <mergeCell ref="E165:G165"/>
    <mergeCell ref="H165:K165"/>
    <mergeCell ref="L165:Q165"/>
    <mergeCell ref="R165:AC165"/>
    <mergeCell ref="AD165:AE165"/>
    <mergeCell ref="AF165:AG165"/>
    <mergeCell ref="AH165:AJ165"/>
    <mergeCell ref="AL162:AV162"/>
    <mergeCell ref="C163:D163"/>
    <mergeCell ref="E163:G163"/>
    <mergeCell ref="H163:K163"/>
    <mergeCell ref="L163:Q163"/>
    <mergeCell ref="R163:AC163"/>
    <mergeCell ref="AD163:AE163"/>
    <mergeCell ref="AF163:AG163"/>
    <mergeCell ref="AH163:AJ163"/>
    <mergeCell ref="H160:Q160"/>
    <mergeCell ref="H161:K161"/>
    <mergeCell ref="L161:Q161"/>
    <mergeCell ref="C162:D162"/>
    <mergeCell ref="E162:G162"/>
    <mergeCell ref="H162:K162"/>
    <mergeCell ref="L162:Q162"/>
    <mergeCell ref="Y152:AB152"/>
    <mergeCell ref="AC152:AJ152"/>
    <mergeCell ref="H156:J156"/>
    <mergeCell ref="C157:D161"/>
    <mergeCell ref="E157:Q159"/>
    <mergeCell ref="R157:AC161"/>
    <mergeCell ref="AD157:AE161"/>
    <mergeCell ref="AF157:AG161"/>
    <mergeCell ref="AH157:AJ161"/>
    <mergeCell ref="E160:G161"/>
    <mergeCell ref="R162:AC162"/>
    <mergeCell ref="AD162:AE162"/>
    <mergeCell ref="AF162:AG162"/>
    <mergeCell ref="AH162:AJ162"/>
    <mergeCell ref="D134:G141"/>
    <mergeCell ref="H134:AJ141"/>
    <mergeCell ref="AL134:AV141"/>
    <mergeCell ref="D142:G149"/>
    <mergeCell ref="H142:AJ149"/>
    <mergeCell ref="AL142:AV149"/>
    <mergeCell ref="AL110:AV117"/>
    <mergeCell ref="D118:G125"/>
    <mergeCell ref="H118:AJ125"/>
    <mergeCell ref="AL118:AV125"/>
    <mergeCell ref="D126:G133"/>
    <mergeCell ref="H126:AJ133"/>
    <mergeCell ref="AL126:AV133"/>
    <mergeCell ref="AG102:AJ103"/>
    <mergeCell ref="D103:L103"/>
    <mergeCell ref="M103:P103"/>
    <mergeCell ref="Y106:AB106"/>
    <mergeCell ref="AC106:AJ106"/>
    <mergeCell ref="D110:G117"/>
    <mergeCell ref="H110:AJ117"/>
    <mergeCell ref="D102:L102"/>
    <mergeCell ref="M102:P102"/>
    <mergeCell ref="Q102:T103"/>
    <mergeCell ref="U102:X103"/>
    <mergeCell ref="Y102:AB103"/>
    <mergeCell ref="AC102:AF103"/>
    <mergeCell ref="E101:P101"/>
    <mergeCell ref="Q101:T101"/>
    <mergeCell ref="U101:X101"/>
    <mergeCell ref="Y101:AB101"/>
    <mergeCell ref="AC101:AF101"/>
    <mergeCell ref="AG101:AJ101"/>
    <mergeCell ref="AG99:AJ99"/>
    <mergeCell ref="E100:P100"/>
    <mergeCell ref="Q100:T100"/>
    <mergeCell ref="U100:X100"/>
    <mergeCell ref="Y100:AB100"/>
    <mergeCell ref="AC100:AF100"/>
    <mergeCell ref="AG100:AJ100"/>
    <mergeCell ref="D99:L99"/>
    <mergeCell ref="M99:P99"/>
    <mergeCell ref="Q99:T99"/>
    <mergeCell ref="U99:X99"/>
    <mergeCell ref="Y99:AB99"/>
    <mergeCell ref="AC99:AF99"/>
    <mergeCell ref="AC95:AJ95"/>
    <mergeCell ref="D96:L98"/>
    <mergeCell ref="Q96:AJ96"/>
    <mergeCell ref="M97:P98"/>
    <mergeCell ref="Q97:T98"/>
    <mergeCell ref="U97:X98"/>
    <mergeCell ref="Y97:AB98"/>
    <mergeCell ref="AC97:AF98"/>
    <mergeCell ref="AG97:AJ98"/>
    <mergeCell ref="D92:P92"/>
    <mergeCell ref="Q92:T92"/>
    <mergeCell ref="U92:X92"/>
    <mergeCell ref="Y92:AB92"/>
    <mergeCell ref="AC92:AF92"/>
    <mergeCell ref="AG92:AJ92"/>
    <mergeCell ref="E91:P91"/>
    <mergeCell ref="Q91:T91"/>
    <mergeCell ref="U91:X91"/>
    <mergeCell ref="Y91:AB91"/>
    <mergeCell ref="AC91:AF91"/>
    <mergeCell ref="AG91:AJ91"/>
    <mergeCell ref="AC86:AF86"/>
    <mergeCell ref="AG86:AJ86"/>
    <mergeCell ref="E87:P87"/>
    <mergeCell ref="Q87:T87"/>
    <mergeCell ref="U87:X87"/>
    <mergeCell ref="Y87:AB87"/>
    <mergeCell ref="AC87:AF87"/>
    <mergeCell ref="AG87:AJ87"/>
    <mergeCell ref="E90:P90"/>
    <mergeCell ref="Q90:T90"/>
    <mergeCell ref="U90:X90"/>
    <mergeCell ref="Y90:AB90"/>
    <mergeCell ref="AC90:AF90"/>
    <mergeCell ref="AG90:AJ90"/>
    <mergeCell ref="E89:P89"/>
    <mergeCell ref="Q89:T89"/>
    <mergeCell ref="U89:X89"/>
    <mergeCell ref="Y89:AB89"/>
    <mergeCell ref="AC89:AF89"/>
    <mergeCell ref="AG89:AJ89"/>
    <mergeCell ref="AG83:AJ84"/>
    <mergeCell ref="D85:D91"/>
    <mergeCell ref="E85:P85"/>
    <mergeCell ref="Q85:T85"/>
    <mergeCell ref="U85:X85"/>
    <mergeCell ref="Y85:AB85"/>
    <mergeCell ref="AC85:AF85"/>
    <mergeCell ref="AG85:AJ85"/>
    <mergeCell ref="E86:P86"/>
    <mergeCell ref="Q86:T86"/>
    <mergeCell ref="D83:D84"/>
    <mergeCell ref="E83:P84"/>
    <mergeCell ref="Q83:T84"/>
    <mergeCell ref="U83:X84"/>
    <mergeCell ref="Y83:AB84"/>
    <mergeCell ref="AC83:AF84"/>
    <mergeCell ref="E88:P88"/>
    <mergeCell ref="Q88:T88"/>
    <mergeCell ref="U88:X88"/>
    <mergeCell ref="Y88:AB88"/>
    <mergeCell ref="AC88:AF88"/>
    <mergeCell ref="AG88:AJ88"/>
    <mergeCell ref="U86:X86"/>
    <mergeCell ref="Y86:AB86"/>
    <mergeCell ref="AG81:AJ81"/>
    <mergeCell ref="E82:P82"/>
    <mergeCell ref="Q82:T82"/>
    <mergeCell ref="U82:X82"/>
    <mergeCell ref="Y82:AB82"/>
    <mergeCell ref="AC82:AF82"/>
    <mergeCell ref="AG82:AJ82"/>
    <mergeCell ref="D81:L81"/>
    <mergeCell ref="M81:P81"/>
    <mergeCell ref="Q81:T81"/>
    <mergeCell ref="U81:X81"/>
    <mergeCell ref="Y81:AB81"/>
    <mergeCell ref="AC81:AF81"/>
    <mergeCell ref="AC76:AJ77"/>
    <mergeCell ref="D78:L80"/>
    <mergeCell ref="Q78:AJ78"/>
    <mergeCell ref="M79:P80"/>
    <mergeCell ref="Q79:T80"/>
    <mergeCell ref="U79:X80"/>
    <mergeCell ref="Y79:AB80"/>
    <mergeCell ref="AC79:AF80"/>
    <mergeCell ref="AG79:AJ80"/>
    <mergeCell ref="D74:P74"/>
    <mergeCell ref="Q74:T74"/>
    <mergeCell ref="U74:X74"/>
    <mergeCell ref="Y74:AB74"/>
    <mergeCell ref="AC74:AF74"/>
    <mergeCell ref="AG74:AJ74"/>
    <mergeCell ref="D73:P73"/>
    <mergeCell ref="Q73:T73"/>
    <mergeCell ref="U73:X73"/>
    <mergeCell ref="Y73:AB73"/>
    <mergeCell ref="AC73:AF73"/>
    <mergeCell ref="AG73:AJ73"/>
    <mergeCell ref="C63:AJ63"/>
    <mergeCell ref="Y65:AB65"/>
    <mergeCell ref="AC65:AJ65"/>
    <mergeCell ref="Q71:AJ71"/>
    <mergeCell ref="Q72:T72"/>
    <mergeCell ref="U72:X72"/>
    <mergeCell ref="Y72:AB72"/>
    <mergeCell ref="AC72:AF72"/>
    <mergeCell ref="AG72:AJ72"/>
    <mergeCell ref="C61:E61"/>
    <mergeCell ref="F61:R61"/>
    <mergeCell ref="S61:AJ61"/>
    <mergeCell ref="C62:E62"/>
    <mergeCell ref="F62:R62"/>
    <mergeCell ref="S62:AJ62"/>
    <mergeCell ref="C59:E59"/>
    <mergeCell ref="F59:R59"/>
    <mergeCell ref="S59:AJ59"/>
    <mergeCell ref="C60:E60"/>
    <mergeCell ref="F60:R60"/>
    <mergeCell ref="S60:AJ60"/>
    <mergeCell ref="C57:E57"/>
    <mergeCell ref="F57:R57"/>
    <mergeCell ref="S57:AJ57"/>
    <mergeCell ref="C58:E58"/>
    <mergeCell ref="F58:R58"/>
    <mergeCell ref="S58:AJ58"/>
    <mergeCell ref="C55:E55"/>
    <mergeCell ref="F55:R55"/>
    <mergeCell ref="S55:AJ55"/>
    <mergeCell ref="C56:E56"/>
    <mergeCell ref="F56:R56"/>
    <mergeCell ref="S56:AJ56"/>
    <mergeCell ref="C53:E53"/>
    <mergeCell ref="F53:R53"/>
    <mergeCell ref="S53:AJ53"/>
    <mergeCell ref="C54:E54"/>
    <mergeCell ref="F54:R54"/>
    <mergeCell ref="S54:AJ54"/>
    <mergeCell ref="C51:E51"/>
    <mergeCell ref="F51:R51"/>
    <mergeCell ref="S51:AJ51"/>
    <mergeCell ref="C52:E52"/>
    <mergeCell ref="F52:R52"/>
    <mergeCell ref="S52:AJ52"/>
    <mergeCell ref="C49:E49"/>
    <mergeCell ref="F49:R49"/>
    <mergeCell ref="S49:AJ49"/>
    <mergeCell ref="C50:E50"/>
    <mergeCell ref="F50:R50"/>
    <mergeCell ref="S50:AJ50"/>
    <mergeCell ref="C47:E47"/>
    <mergeCell ref="F47:R47"/>
    <mergeCell ref="S47:AJ47"/>
    <mergeCell ref="C48:E48"/>
    <mergeCell ref="F48:R48"/>
    <mergeCell ref="S48:AJ48"/>
    <mergeCell ref="C45:E45"/>
    <mergeCell ref="F45:R45"/>
    <mergeCell ref="S45:AJ45"/>
    <mergeCell ref="C46:E46"/>
    <mergeCell ref="F46:R46"/>
    <mergeCell ref="S46:AJ46"/>
    <mergeCell ref="C43:E43"/>
    <mergeCell ref="F43:R43"/>
    <mergeCell ref="S43:AJ43"/>
    <mergeCell ref="C44:E44"/>
    <mergeCell ref="F44:R44"/>
    <mergeCell ref="S44:AJ44"/>
    <mergeCell ref="C41:E41"/>
    <mergeCell ref="F41:R41"/>
    <mergeCell ref="S41:AJ41"/>
    <mergeCell ref="C42:E42"/>
    <mergeCell ref="F42:R42"/>
    <mergeCell ref="S42:AJ42"/>
    <mergeCell ref="C39:E39"/>
    <mergeCell ref="F39:R39"/>
    <mergeCell ref="S39:AJ39"/>
    <mergeCell ref="AL39:AM40"/>
    <mergeCell ref="C40:E40"/>
    <mergeCell ref="F40:R40"/>
    <mergeCell ref="S40:AJ40"/>
    <mergeCell ref="E32:N32"/>
    <mergeCell ref="O32:AJ32"/>
    <mergeCell ref="C37:E37"/>
    <mergeCell ref="F37:R37"/>
    <mergeCell ref="S37:AJ37"/>
    <mergeCell ref="C38:E38"/>
    <mergeCell ref="F38:R38"/>
    <mergeCell ref="S38:AJ38"/>
    <mergeCell ref="D30:D32"/>
    <mergeCell ref="E30:N31"/>
    <mergeCell ref="O30:R30"/>
    <mergeCell ref="S30:V30"/>
    <mergeCell ref="W30:Y30"/>
    <mergeCell ref="Z30:AC30"/>
    <mergeCell ref="AD30:AG30"/>
    <mergeCell ref="AH30:AJ30"/>
    <mergeCell ref="O31:AJ31"/>
    <mergeCell ref="D28:S28"/>
    <mergeCell ref="D29:N29"/>
    <mergeCell ref="O29:R29"/>
    <mergeCell ref="S29:V29"/>
    <mergeCell ref="W29:Z29"/>
    <mergeCell ref="AA29:AD29"/>
    <mergeCell ref="AD24:AG24"/>
    <mergeCell ref="AH24:AJ24"/>
    <mergeCell ref="AL24:AW25"/>
    <mergeCell ref="O25:AJ25"/>
    <mergeCell ref="E26:N26"/>
    <mergeCell ref="O26:AJ26"/>
    <mergeCell ref="D24:D26"/>
    <mergeCell ref="E24:N25"/>
    <mergeCell ref="O24:R24"/>
    <mergeCell ref="S24:V24"/>
    <mergeCell ref="W24:Y24"/>
    <mergeCell ref="Z24:AC24"/>
    <mergeCell ref="AE29:AH29"/>
    <mergeCell ref="D23:N23"/>
    <mergeCell ref="O23:R23"/>
    <mergeCell ref="S23:V23"/>
    <mergeCell ref="W23:Z23"/>
    <mergeCell ref="AA23:AD23"/>
    <mergeCell ref="AE23:AH23"/>
    <mergeCell ref="E17:N17"/>
    <mergeCell ref="O17:AJ17"/>
    <mergeCell ref="E18:N18"/>
    <mergeCell ref="O18:AJ18"/>
    <mergeCell ref="E19:N19"/>
    <mergeCell ref="O19:AJ19"/>
    <mergeCell ref="E16:N16"/>
    <mergeCell ref="O16:AJ16"/>
    <mergeCell ref="E9:I9"/>
    <mergeCell ref="J9:AJ10"/>
    <mergeCell ref="E10:I10"/>
    <mergeCell ref="E13:N13"/>
    <mergeCell ref="O13:AB13"/>
    <mergeCell ref="AC13:AF13"/>
    <mergeCell ref="AG13:AJ13"/>
    <mergeCell ref="E4:G4"/>
    <mergeCell ref="S4:U4"/>
    <mergeCell ref="V4:Y4"/>
    <mergeCell ref="Z4:AB4"/>
    <mergeCell ref="AC4:AJ4"/>
    <mergeCell ref="C6:AH6"/>
    <mergeCell ref="E14:N15"/>
    <mergeCell ref="O14:R14"/>
    <mergeCell ref="S14:AJ14"/>
    <mergeCell ref="O15:R15"/>
    <mergeCell ref="S15:AJ15"/>
  </mergeCells>
  <phoneticPr fontId="2"/>
  <conditionalFormatting sqref="B35:AK62 B63:C63 AK63 B64:AK64">
    <cfRule type="expression" dxfId="168" priority="6">
      <formula>$E$10="Bテナント等"</formula>
    </cfRule>
  </conditionalFormatting>
  <conditionalFormatting sqref="C109">
    <cfRule type="expression" dxfId="167" priority="5">
      <formula>$E$10="B"</formula>
    </cfRule>
  </conditionalFormatting>
  <conditionalFormatting sqref="O16:AJ16">
    <cfRule type="expression" dxfId="166" priority="7" stopIfTrue="1">
      <formula>$E$10="A"</formula>
    </cfRule>
  </conditionalFormatting>
  <conditionalFormatting sqref="Q74:AJ74">
    <cfRule type="expression" dxfId="165" priority="1">
      <formula>$E$10="A"</formula>
    </cfRule>
  </conditionalFormatting>
  <conditionalFormatting sqref="AG13:AJ13">
    <cfRule type="expression" dxfId="164" priority="8" stopIfTrue="1">
      <formula>$E$10="Bテナント等"</formula>
    </cfRule>
    <cfRule type="expression" dxfId="163" priority="9" stopIfTrue="1">
      <formula>"$E$10=""Bテナント等"""</formula>
    </cfRule>
  </conditionalFormatting>
  <conditionalFormatting sqref="AK151">
    <cfRule type="expression" dxfId="162" priority="4">
      <formula>$E$10="Bテナント等"</formula>
    </cfRule>
  </conditionalFormatting>
  <conditionalFormatting sqref="AK178">
    <cfRule type="expression" dxfId="161" priority="3">
      <formula>$E$10="Bテナント等"</formula>
    </cfRule>
  </conditionalFormatting>
  <conditionalFormatting sqref="AK237">
    <cfRule type="expression" dxfId="160" priority="2">
      <formula>$E$10="Bテナント等"</formula>
    </cfRule>
  </conditionalFormatting>
  <dataValidations count="18">
    <dataValidation type="custom" imeMode="disabled" allowBlank="1" showInputMessage="1" showErrorMessage="1" sqref="AH162:AJ176" xr:uid="{B36A74AF-7366-4B3F-A471-4B711A3EEE81}">
      <formula1>OR(AH162="",ISNUMBER(AH162))</formula1>
    </dataValidation>
    <dataValidation type="custom" allowBlank="1" showInputMessage="1" showErrorMessage="1" sqref="Q81:AJ81" xr:uid="{92C577AF-3FE1-4965-A54C-8CD1C0DD306D}">
      <formula1>OR(Q81="",AND(ISNUMBER(Q81),INT(Q81)=Q81))</formula1>
    </dataValidation>
    <dataValidation type="whole" operator="greaterThanOrEqual" allowBlank="1" showInputMessage="1" showErrorMessage="1" sqref="Q73:AJ74" xr:uid="{2031F431-8697-43A1-81DA-887FC46548F8}">
      <formula1>0</formula1>
    </dataValidation>
    <dataValidation type="list" allowBlank="1" showInputMessage="1" showErrorMessage="1" sqref="G105:H105" xr:uid="{7952D27B-369E-40CC-9813-EBAF855B0450}">
      <formula1>#REF!</formula1>
    </dataValidation>
    <dataValidation type="custom" imeMode="disabled" operator="greaterThanOrEqual" allowBlank="1" showInputMessage="1" showErrorMessage="1" sqref="Q102:AJ104" xr:uid="{D7D62EC5-5B0C-47A0-B2AA-1310A289B4F7}">
      <formula1>OR(Q102="",ISNUMBER(Q102))</formula1>
    </dataValidation>
    <dataValidation type="list" imeMode="disabled" allowBlank="1" showInputMessage="1" showErrorMessage="1" sqref="E10:I10" xr:uid="{8F0A1DCA-A2D3-4F51-AE62-5131312BEC44}">
      <formula1>pldn9</formula1>
    </dataValidation>
    <dataValidation imeMode="disabled" allowBlank="1" showInputMessage="1" showErrorMessage="1" sqref="AC100:AC101 U100:U101 Y100:Y101 Q82:Q83 AG82:AG83 U82:U83 Y82:Y83 AE105:AI105 Q105:AC105 AG100:AG101 AC82:AC83 Q100:Q101" xr:uid="{BA855A56-7417-4C85-888F-C974E1C70A02}"/>
    <dataValidation type="list" imeMode="disabled" allowBlank="1" showInputMessage="1" showErrorMessage="1" sqref="O17:AJ17" xr:uid="{CA3B2AF3-9371-4519-8902-A0DB2C892EC5}">
      <formula1>pldn4</formula1>
    </dataValidation>
    <dataValidation type="list" imeMode="disabled" allowBlank="1" showInputMessage="1" showErrorMessage="1" sqref="AA29:AD29 O29:R29" xr:uid="{6114F5C0-07DF-459E-9BD9-7854C8E20E6A}">
      <formula1>pldn12</formula1>
    </dataValidation>
    <dataValidation type="list" imeMode="disabled" allowBlank="1" showInputMessage="1" showErrorMessage="1" sqref="AA23:AD23 O23:R23" xr:uid="{D9EFA996-EC6F-4404-9BAC-4167E424B3DA}">
      <formula1>pldn11</formula1>
    </dataValidation>
    <dataValidation type="whole" imeMode="disabled" allowBlank="1" showInputMessage="1" showErrorMessage="1" sqref="AC4:AJ4" xr:uid="{940D6A32-C1EB-49E7-82B1-1FCBE2CA8324}">
      <formula1>1</formula1>
      <formula2>999999</formula2>
    </dataValidation>
    <dataValidation type="whole" imeMode="disabled" operator="greaterThanOrEqual" allowBlank="1" showInputMessage="1" showErrorMessage="1" sqref="AG13:AJ13 S30:V30" xr:uid="{B26134D1-A46E-4ED1-857C-17A62130E97A}">
      <formula1>1</formula1>
    </dataValidation>
    <dataValidation imeMode="on" allowBlank="1" showInputMessage="1" showErrorMessage="1" sqref="O16:AJ16 O19:AJ19 O25:AJ26 O31:AJ32 AJ110:AJ150 D103:L104 C186:AJ235 R162:AC162 H110:AI151 F39:AJ62" xr:uid="{62BDC852-24D8-4297-B4AF-2513CC332539}"/>
    <dataValidation type="whole" imeMode="disabled" operator="greaterThanOrEqual" allowBlank="1" showInputMessage="1" showErrorMessage="1" error="半角数字で入力してください。" sqref="S24:V24" xr:uid="{1CFA93F7-6695-4D8F-B85F-6D3C4F463F12}">
      <formula1>1</formula1>
    </dataValidation>
    <dataValidation type="decimal" imeMode="disabled" operator="greaterThanOrEqual" allowBlank="1" showInputMessage="1" showErrorMessage="1" error="半角数字で少数点以下第4位まで有効です。" sqref="AD24:AG24 AD30:AG30" xr:uid="{A19EB09A-A145-4DD4-8688-A9827C6FB886}">
      <formula1>0.0001</formula1>
    </dataValidation>
    <dataValidation type="whole" imeMode="disabled" operator="greaterThanOrEqual" allowBlank="1" showInputMessage="1" showErrorMessage="1" sqref="Q85:AJ91" xr:uid="{99B1D999-1A7B-4DBE-86BF-B5EE6B8704A2}">
      <formula1>0</formula1>
    </dataValidation>
    <dataValidation type="list" imeMode="disabled" allowBlank="1" showInputMessage="1" showErrorMessage="1" sqref="L162:Q176" xr:uid="{648D9AD5-150C-4342-8130-A6D1792E2372}">
      <formula1>pldn13</formula1>
    </dataValidation>
    <dataValidation type="list" imeMode="disabled" allowBlank="1" showInputMessage="1" showErrorMessage="1" sqref="AD162:AG176" xr:uid="{9904CBEF-6A25-487C-AE4C-F288E38B8F6F}">
      <formula1>pldn14</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4" max="16383" man="1"/>
    <brk id="64" max="16383" man="1"/>
    <brk id="105" min="1" max="36" man="1"/>
    <brk id="151" min="1" max="36" man="1"/>
    <brk id="178"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147"/>
      <c r="E40" s="148"/>
      <c r="F40" s="148"/>
      <c r="G40" s="148"/>
      <c r="H40" s="148"/>
      <c r="I40" s="148"/>
      <c r="J40" s="148"/>
      <c r="K40" s="148"/>
      <c r="L40" s="148"/>
      <c r="M40" s="148"/>
      <c r="N40" s="148"/>
      <c r="O40" s="148"/>
      <c r="P40" s="149"/>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23"/>
      <c r="AO76" s="223"/>
      <c r="AP76" s="223"/>
      <c r="AQ76" s="223"/>
      <c r="AR76" s="223"/>
      <c r="AS76" s="22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23"/>
      <c r="AM116" s="223"/>
      <c r="AN116" s="223"/>
      <c r="AO116" s="223"/>
      <c r="AP116" s="223"/>
      <c r="AQ116" s="223"/>
      <c r="AR116" s="223"/>
      <c r="AS116" s="223"/>
      <c r="AT116" s="22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24"/>
      <c r="AN125" s="224"/>
      <c r="AO125" s="224"/>
      <c r="AP125" s="224"/>
      <c r="AQ125" s="224"/>
      <c r="AR125" s="224"/>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24"/>
      <c r="AN126" s="224"/>
      <c r="AO126" s="224"/>
      <c r="AP126" s="224"/>
      <c r="AQ126" s="224"/>
      <c r="AR126" s="224"/>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24"/>
      <c r="AN127" s="224"/>
      <c r="AO127" s="224"/>
      <c r="AP127" s="224"/>
      <c r="AQ127" s="224"/>
      <c r="AR127" s="224"/>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19"/>
      <c r="F154" s="219"/>
      <c r="G154" s="219"/>
      <c r="H154" s="219"/>
      <c r="I154" s="219"/>
      <c r="J154" s="219"/>
      <c r="K154" s="219"/>
      <c r="L154" s="219"/>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0"/>
      <c r="AN180" s="20"/>
      <c r="AO180" s="20"/>
      <c r="AP180" s="20"/>
      <c r="AQ180" s="20"/>
      <c r="AR180" s="20"/>
      <c r="AS180" s="20"/>
      <c r="AT180" s="20"/>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rnKS1EAx6wjx91dl7aFQGzJmJA3IVW20GzTF7YPDkK3osNYNnQZftAkstpbTQ+n0O8pom0gft3gi7bt1+JULkg==" saltValue="GpAZyWJTJziEngoO2Qy+JA==" spinCount="100000" sheet="1" objects="1" scenarios="1"/>
  <mergeCells count="485">
    <mergeCell ref="C189:AJ236"/>
    <mergeCell ref="AF179:AG179"/>
    <mergeCell ref="AH179:AJ179"/>
    <mergeCell ref="AM179:AT179"/>
    <mergeCell ref="Y182:AB182"/>
    <mergeCell ref="AC182:AJ182"/>
    <mergeCell ref="C186:M186"/>
    <mergeCell ref="C179:D179"/>
    <mergeCell ref="E179:G179"/>
    <mergeCell ref="H179:K179"/>
    <mergeCell ref="L179:Q179"/>
    <mergeCell ref="R179:AC179"/>
    <mergeCell ref="AD179:AE179"/>
    <mergeCell ref="C180:AJ180"/>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C166:D166"/>
    <mergeCell ref="E166:G166"/>
    <mergeCell ref="H166:K166"/>
    <mergeCell ref="L166:Q166"/>
    <mergeCell ref="R166:AC166"/>
    <mergeCell ref="AD166:AE166"/>
    <mergeCell ref="AF166:AG166"/>
    <mergeCell ref="AH166:AJ166"/>
    <mergeCell ref="AL165:AS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AG148:AJ148"/>
    <mergeCell ref="M147:P147"/>
    <mergeCell ref="Q147:T147"/>
    <mergeCell ref="U147:X147"/>
    <mergeCell ref="Y147:AB147"/>
    <mergeCell ref="AC147:AF147"/>
    <mergeCell ref="AC148:AF148"/>
    <mergeCell ref="Y148:AB148"/>
    <mergeCell ref="U148:X148"/>
    <mergeCell ref="Q148:T148"/>
    <mergeCell ref="M148:P148"/>
    <mergeCell ref="G146:L146"/>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G147:L147"/>
    <mergeCell ref="AG145:AJ145"/>
    <mergeCell ref="D136:J136"/>
    <mergeCell ref="K136:S136"/>
    <mergeCell ref="D139:G139"/>
    <mergeCell ref="H139:K139"/>
    <mergeCell ref="L139:O139"/>
    <mergeCell ref="P139:S139"/>
    <mergeCell ref="D132:E132"/>
    <mergeCell ref="F132:K132"/>
    <mergeCell ref="L132:T132"/>
    <mergeCell ref="D133:E133"/>
    <mergeCell ref="F133:K133"/>
    <mergeCell ref="L133:T133"/>
    <mergeCell ref="L130:T130"/>
    <mergeCell ref="D131:E131"/>
    <mergeCell ref="F131:K131"/>
    <mergeCell ref="L131:T131"/>
    <mergeCell ref="D128:E128"/>
    <mergeCell ref="F128:K128"/>
    <mergeCell ref="L128:T128"/>
    <mergeCell ref="D129:E129"/>
    <mergeCell ref="F129:K129"/>
    <mergeCell ref="L129:T129"/>
    <mergeCell ref="AL129:AS130"/>
    <mergeCell ref="D125:O125"/>
    <mergeCell ref="P125:X125"/>
    <mergeCell ref="AL101:AT107"/>
    <mergeCell ref="D108:G115"/>
    <mergeCell ref="H108:P108"/>
    <mergeCell ref="Q108:R108"/>
    <mergeCell ref="S108:Y108"/>
    <mergeCell ref="Z108:AA108"/>
    <mergeCell ref="AB108:AH108"/>
    <mergeCell ref="AI108:AJ108"/>
    <mergeCell ref="AL109:AT115"/>
    <mergeCell ref="D100:G107"/>
    <mergeCell ref="H100:P100"/>
    <mergeCell ref="Q100:R100"/>
    <mergeCell ref="S100:Y100"/>
    <mergeCell ref="Z100:AA100"/>
    <mergeCell ref="AB100:AH100"/>
    <mergeCell ref="AI100:AJ100"/>
    <mergeCell ref="Y118:AB118"/>
    <mergeCell ref="AC118:AJ118"/>
    <mergeCell ref="H104:J107"/>
    <mergeCell ref="D130:E130"/>
    <mergeCell ref="F130:K130"/>
    <mergeCell ref="AI92:AJ92"/>
    <mergeCell ref="H101:J103"/>
    <mergeCell ref="K101:AJ103"/>
    <mergeCell ref="D124:O124"/>
    <mergeCell ref="P124:X124"/>
    <mergeCell ref="Y124:AB124"/>
    <mergeCell ref="K104:AJ107"/>
    <mergeCell ref="H109:J111"/>
    <mergeCell ref="K109:AJ111"/>
    <mergeCell ref="H112:J115"/>
    <mergeCell ref="K112:AJ115"/>
    <mergeCell ref="AL93:AT99"/>
    <mergeCell ref="AL77:AT83"/>
    <mergeCell ref="D84:G91"/>
    <mergeCell ref="H84:P84"/>
    <mergeCell ref="Q84:R84"/>
    <mergeCell ref="S84:Y84"/>
    <mergeCell ref="Z84:AA84"/>
    <mergeCell ref="AB84:AH84"/>
    <mergeCell ref="AI84:AJ84"/>
    <mergeCell ref="AL85:AT91"/>
    <mergeCell ref="H85:J87"/>
    <mergeCell ref="K85:AJ87"/>
    <mergeCell ref="H88:J91"/>
    <mergeCell ref="K88:AJ91"/>
    <mergeCell ref="H93:J95"/>
    <mergeCell ref="K93:AJ95"/>
    <mergeCell ref="H96:J99"/>
    <mergeCell ref="K96:AJ99"/>
    <mergeCell ref="D92:G99"/>
    <mergeCell ref="H92:P92"/>
    <mergeCell ref="Q92:R92"/>
    <mergeCell ref="S92:Y92"/>
    <mergeCell ref="Z92:AA92"/>
    <mergeCell ref="AB92:AH92"/>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AB76:AH76"/>
    <mergeCell ref="AI76:AJ76"/>
    <mergeCell ref="H77:J79"/>
    <mergeCell ref="K77:AJ79"/>
    <mergeCell ref="H80:J83"/>
    <mergeCell ref="K80:AJ83"/>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159" priority="7">
      <formula>$E$10="B"</formula>
    </cfRule>
  </conditionalFormatting>
  <conditionalFormatting sqref="D132:D133">
    <cfRule type="expression" dxfId="158" priority="8">
      <formula>$E$10="B"</formula>
    </cfRule>
  </conditionalFormatting>
  <conditionalFormatting sqref="Q43:AJ43">
    <cfRule type="expression" dxfId="157" priority="6">
      <formula>$E$10="A"</formula>
    </cfRule>
  </conditionalFormatting>
  <conditionalFormatting sqref="M142:P152">
    <cfRule type="expression" dxfId="156" priority="5">
      <formula>$D$139&gt;7</formula>
    </cfRule>
  </conditionalFormatting>
  <conditionalFormatting sqref="Q142:T152">
    <cfRule type="expression" dxfId="155" priority="4">
      <formula>OR($D$139&gt;8,$L$139&lt;8)</formula>
    </cfRule>
  </conditionalFormatting>
  <conditionalFormatting sqref="U142:X152">
    <cfRule type="expression" dxfId="154" priority="3">
      <formula>OR($D$139&gt;9,$L$139&lt;9)</formula>
    </cfRule>
  </conditionalFormatting>
  <conditionalFormatting sqref="Y142:AB152">
    <cfRule type="expression" dxfId="153" priority="2">
      <formula>OR($D$139&gt;10,$L$139&lt;10)</formula>
    </cfRule>
  </conditionalFormatting>
  <conditionalFormatting sqref="AC142:AF152">
    <cfRule type="expression" dxfId="152" priority="1">
      <formula>$L$139&lt;11</formula>
    </cfRule>
  </conditionalFormatting>
  <dataValidations count="23">
    <dataValidation type="custom" imeMode="disabled" allowBlank="1" showInputMessage="1" showErrorMessage="1" sqref="AH165:AJ179" xr:uid="{00000000-0002-0000-0800-000000000000}">
      <formula1>OR(AH165="",ISNUMBER(AH165))</formula1>
    </dataValidation>
    <dataValidation type="custom" imeMode="disabled" operator="greaterThanOrEqual" allowBlank="1" showInputMessage="1" showErrorMessage="1" sqref="Q68:AJ70" xr:uid="{00000000-0002-0000-0800-000001000000}">
      <formula1>OR(Q68="",ISNUMBER(Q68))</formula1>
    </dataValidation>
    <dataValidation type="custom" allowBlank="1" showInputMessage="1" showErrorMessage="1" sqref="Q50:AJ50" xr:uid="{00000000-0002-0000-0800-000002000000}">
      <formula1>OR(Q50="",AND(ISNUMBER(Q50),INT(Q50)=Q50))</formula1>
    </dataValidation>
    <dataValidation type="whole" operator="greaterThanOrEqual" allowBlank="1" showInputMessage="1" showErrorMessage="1" sqref="Q42:AJ43" xr:uid="{00000000-0002-0000-0800-000003000000}">
      <formula1>0</formula1>
    </dataValidation>
    <dataValidation imeMode="disabled" operator="greaterThanOrEqual" allowBlank="1" showInputMessage="1" showErrorMessage="1" sqref="L129:T133" xr:uid="{00000000-0002-0000-0800-000004000000}"/>
    <dataValidation type="list" imeMode="disabled" allowBlank="1" showInputMessage="1" showErrorMessage="1" sqref="F129:K133" xr:uid="{00000000-0002-0000-0800-000005000000}">
      <formula1>pldn20</formula1>
    </dataValidation>
    <dataValidation type="list" imeMode="disabled" allowBlank="1" showInputMessage="1" showErrorMessage="1" sqref="M145:AF145" xr:uid="{00000000-0002-0000-0800-000006000000}">
      <formula1>pldn19</formula1>
    </dataValidation>
    <dataValidation type="list" imeMode="disabled" allowBlank="1" showInputMessage="1" showErrorMessage="1" sqref="K136:S136" xr:uid="{00000000-0002-0000-0800-000007000000}">
      <formula1>pldn17</formula1>
    </dataValidation>
    <dataValidation type="list" imeMode="disabled" allowBlank="1" showInputMessage="1" showErrorMessage="1" sqref="E10:I10" xr:uid="{00000000-0002-0000-0800-000008000000}">
      <formula1>pldn10</formula1>
    </dataValidation>
    <dataValidation imeMode="disabled" allowBlank="1" showInputMessage="1" showErrorMessage="1" sqref="AC4:AJ4 U51 AG51 Q51 Y51 AC51" xr:uid="{00000000-0002-0000-0800-000009000000}"/>
    <dataValidation type="list" imeMode="disabled" allowBlank="1" showInputMessage="1" showErrorMessage="1" sqref="M144:AF144" xr:uid="{00000000-0002-0000-0800-00000A000000}">
      <formula1>pldn18</formula1>
    </dataValidation>
    <dataValidation type="list" imeMode="disabled" allowBlank="1" showInputMessage="1" showErrorMessage="1" sqref="D139:G139 L139:O139 AA22:AD22 O22:R22" xr:uid="{00000000-0002-0000-0800-00000B000000}">
      <formula1>pldn11</formula1>
    </dataValidation>
    <dataValidation type="list" imeMode="disabled" allowBlank="1" showInputMessage="1" showErrorMessage="1" sqref="M152:AF152 P125:X125" xr:uid="{00000000-0002-0000-0800-00000C000000}">
      <formula1>pldn16</formula1>
    </dataValidation>
    <dataValidation type="list" imeMode="disabled" allowBlank="1" showInputMessage="1" showErrorMessage="1" sqref="O16:AJ16" xr:uid="{00000000-0002-0000-0800-00000D000000}">
      <formula1>pldn4</formula1>
    </dataValidation>
    <dataValidation imeMode="on" allowBlank="1" showInputMessage="1" showErrorMessage="1" sqref="S18:AJ18 O23:AJ24 O30:AJ31 H109 K80 K88 K96 K104 H80 K77 H77 K112 K85 H88 K93 H85 H96 K101 H93 H104 H116:AJ116 K109 H101 H112 R165:AC179" xr:uid="{00000000-0002-0000-0800-00000E000000}"/>
    <dataValidation type="list" imeMode="disabled" allowBlank="1" showInputMessage="1" showErrorMessage="1" sqref="AA29:AD29 O29:R29" xr:uid="{00000000-0002-0000-0800-00000F000000}">
      <formula1>pldn12</formula1>
    </dataValidation>
    <dataValidation type="whole" imeMode="disabled" operator="greaterThanOrEqual" allowBlank="1" showInputMessage="1" showErrorMessage="1" sqref="Q52:AJ58" xr:uid="{00000000-0002-0000-0800-000010000000}">
      <formula1>0</formula1>
    </dataValidation>
    <dataValidation type="whole" imeMode="disabled" operator="greaterThanOrEqual" allowBlank="1" showInputMessage="1" showErrorMessage="1" sqref="P124:X124" xr:uid="{00000000-0002-0000-0800-000011000000}">
      <formula1>1</formula1>
    </dataValidation>
    <dataValidation type="list" imeMode="disabled" allowBlank="1" showInputMessage="1" showErrorMessage="1" sqref="Q76:R76 Z76:AA76 AI76:AJ76 AI84:AJ84 Z84:AA84 Q84:R84 Q92:R92 Z92:AA92 AI92:AJ92 AI100:AJ100 Z100:AA100 Q100:R100 Q108:R108 Z108:AA108 AI108:AJ108" xr:uid="{00000000-0002-0000-0800-000012000000}">
      <formula1>pldn15</formula1>
    </dataValidation>
    <dataValidation type="whole" imeMode="disabled" operator="greaterThan" allowBlank="1" showInputMessage="1" showErrorMessage="1" sqref="M143:AF143" xr:uid="{00000000-0002-0000-0800-000013000000}">
      <formula1>1</formula1>
    </dataValidation>
    <dataValidation type="decimal" imeMode="disabled" operator="greaterThanOrEqual" allowBlank="1" showInputMessage="1" showErrorMessage="1" sqref="M146:AF146" xr:uid="{00000000-0002-0000-0800-000014000000}">
      <formula1>0.01</formula1>
    </dataValidation>
    <dataValidation type="list" imeMode="disabled" allowBlank="1" showInputMessage="1" showErrorMessage="1" sqref="L165:Q179" xr:uid="{00000000-0002-0000-0800-000015000000}">
      <formula1>pldn13</formula1>
    </dataValidation>
    <dataValidation type="list" imeMode="disabled" allowBlank="1" showInputMessage="1" showErrorMessage="1" sqref="AD165:AG179" xr:uid="{00000000-0002-0000-0800-000016000000}">
      <formula1>pldn14</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8D60B-5E67-49D1-B751-A79F8804C415}">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zvnCdgI6y07CtsqtKZGGqP/ioUrLfBSBh/d3FYadR+Kzz4euJZ+DTcRCibNJmZzIlq8dYLejid4NbCWDUjU4BQ==" saltValue="JzcDl66P/ve5WBmFlQhIKw=="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151" priority="7">
      <formula>$E$10="B"</formula>
    </cfRule>
  </conditionalFormatting>
  <conditionalFormatting sqref="D132:D133">
    <cfRule type="expression" dxfId="150" priority="8">
      <formula>$E$10="B"</formula>
    </cfRule>
  </conditionalFormatting>
  <conditionalFormatting sqref="Q43:AJ43">
    <cfRule type="expression" dxfId="149" priority="6">
      <formula>$E$10="A"</formula>
    </cfRule>
  </conditionalFormatting>
  <conditionalFormatting sqref="M142:P152">
    <cfRule type="expression" dxfId="148" priority="5">
      <formula>$D$139&gt;7</formula>
    </cfRule>
  </conditionalFormatting>
  <conditionalFormatting sqref="Q142:T152">
    <cfRule type="expression" dxfId="147" priority="4">
      <formula>OR($D$139&gt;8,$L$139&lt;8)</formula>
    </cfRule>
  </conditionalFormatting>
  <conditionalFormatting sqref="U142:X152">
    <cfRule type="expression" dxfId="146" priority="3">
      <formula>OR($D$139&gt;9,$L$139&lt;9)</formula>
    </cfRule>
  </conditionalFormatting>
  <conditionalFormatting sqref="Y142:AB152">
    <cfRule type="expression" dxfId="145" priority="2">
      <formula>OR($D$139&gt;10,$L$139&lt;10)</formula>
    </cfRule>
  </conditionalFormatting>
  <conditionalFormatting sqref="AC142:AF152">
    <cfRule type="expression" dxfId="144" priority="1">
      <formula>$L$139&lt;11</formula>
    </cfRule>
  </conditionalFormatting>
  <dataValidations count="23">
    <dataValidation type="list" imeMode="disabled" allowBlank="1" showInputMessage="1" showErrorMessage="1" sqref="AD165:AG179" xr:uid="{A4DBF6D1-6E8F-4854-8269-2974241A81DC}">
      <formula1>pldn14</formula1>
    </dataValidation>
    <dataValidation type="list" imeMode="disabled" allowBlank="1" showInputMessage="1" showErrorMessage="1" sqref="L165:Q179" xr:uid="{C09BB662-00A1-4327-8024-3FA131AE3ABD}">
      <formula1>pldn13</formula1>
    </dataValidation>
    <dataValidation type="decimal" imeMode="disabled" operator="greaterThanOrEqual" allowBlank="1" showInputMessage="1" showErrorMessage="1" sqref="M146:AF146" xr:uid="{4831DE31-5E00-43FF-ABEA-1D40B77285E0}">
      <formula1>0.01</formula1>
    </dataValidation>
    <dataValidation type="whole" imeMode="disabled" operator="greaterThan" allowBlank="1" showInputMessage="1" showErrorMessage="1" sqref="M143:AF143" xr:uid="{758C0440-F9A1-4A55-A0BD-9F78C212985A}">
      <formula1>1</formula1>
    </dataValidation>
    <dataValidation type="list" imeMode="disabled" allowBlank="1" showInputMessage="1" showErrorMessage="1" sqref="Q76:R76 Z76:AA76 AI76:AJ76 AI84:AJ84 Z84:AA84 Q84:R84 Q92:R92 Z92:AA92 AI92:AJ92 AI100:AJ100 Z100:AA100 Q100:R100 Q108:R108 Z108:AA108 AI108:AJ108" xr:uid="{3EFAC4A4-A2DF-489C-8915-D1837BC000DB}">
      <formula1>pldn15</formula1>
    </dataValidation>
    <dataValidation type="whole" imeMode="disabled" operator="greaterThanOrEqual" allowBlank="1" showInputMessage="1" showErrorMessage="1" sqref="P124:X124" xr:uid="{B6647FA1-2734-4B4D-A959-724766A7573B}">
      <formula1>1</formula1>
    </dataValidation>
    <dataValidation type="whole" imeMode="disabled" operator="greaterThanOrEqual" allowBlank="1" showInputMessage="1" showErrorMessage="1" sqref="Q52:AJ58" xr:uid="{D62E5987-2336-4A51-A63A-AA4C1327873C}">
      <formula1>0</formula1>
    </dataValidation>
    <dataValidation type="list" imeMode="disabled" allowBlank="1" showInputMessage="1" showErrorMessage="1" sqref="AA29:AD29 O29:R29" xr:uid="{E21BD34D-6407-4BB9-AAFC-06CA439DC4E4}">
      <formula1>pldn12</formula1>
    </dataValidation>
    <dataValidation imeMode="on" allowBlank="1" showInputMessage="1" showErrorMessage="1" sqref="S18:AJ18 O23:AJ24 O30:AJ31 H109 K80 K88 K96 K104 H80 K77 H77 K112 K85 H88 K93 H85 H96 K101 H93 H104 H116:AJ116 K109 H101 H112 R165:AC179" xr:uid="{1553DFCA-9D7E-4D87-A0CB-AA6E58DBBDE7}"/>
    <dataValidation type="list" imeMode="disabled" allowBlank="1" showInputMessage="1" showErrorMessage="1" sqref="O16:AJ16" xr:uid="{EF54D089-C60C-4AF9-BAC6-734D646BE50F}">
      <formula1>pldn4</formula1>
    </dataValidation>
    <dataValidation type="list" imeMode="disabled" allowBlank="1" showInputMessage="1" showErrorMessage="1" sqref="M152:AF152 P125:X125" xr:uid="{4995A5ED-F253-4CEC-AF8B-8AAF1DA120EC}">
      <formula1>pldn16</formula1>
    </dataValidation>
    <dataValidation type="list" imeMode="disabled" allowBlank="1" showInputMessage="1" showErrorMessage="1" sqref="D139:G139 L139:O139 AA22:AD22 O22:R22" xr:uid="{A7D3D36E-1814-478B-9C19-3BD8877F9633}">
      <formula1>pldn11</formula1>
    </dataValidation>
    <dataValidation type="list" imeMode="disabled" allowBlank="1" showInputMessage="1" showErrorMessage="1" sqref="M144:AF144" xr:uid="{707E4025-F96C-4F72-B754-9ECCCB90B5A8}">
      <formula1>pldn18</formula1>
    </dataValidation>
    <dataValidation imeMode="disabled" allowBlank="1" showInputMessage="1" showErrorMessage="1" sqref="AC4:AJ4 U51 AG51 Q51 Y51 AC51" xr:uid="{F149CEC8-7E0B-4111-A9B8-6AABF4BCF657}"/>
    <dataValidation type="list" imeMode="disabled" allowBlank="1" showInputMessage="1" showErrorMessage="1" sqref="E10:I10" xr:uid="{0AEFD0A1-4F58-415A-AC76-A5B1D071EAD7}">
      <formula1>pldn10</formula1>
    </dataValidation>
    <dataValidation type="list" imeMode="disabled" allowBlank="1" showInputMessage="1" showErrorMessage="1" sqref="K136:S136" xr:uid="{C88E573B-7AEF-41DA-AA6D-E3959A731805}">
      <formula1>pldn17</formula1>
    </dataValidation>
    <dataValidation type="list" imeMode="disabled" allowBlank="1" showInputMessage="1" showErrorMessage="1" sqref="M145:AF145" xr:uid="{A425334A-51C2-43FE-9FA9-01B4F011A2B6}">
      <formula1>pldn19</formula1>
    </dataValidation>
    <dataValidation type="list" imeMode="disabled" allowBlank="1" showInputMessage="1" showErrorMessage="1" sqref="F129:K133" xr:uid="{E9C0513D-70F9-4625-9FEA-847344F9E1CE}">
      <formula1>pldn20</formula1>
    </dataValidation>
    <dataValidation imeMode="disabled" operator="greaterThanOrEqual" allowBlank="1" showInputMessage="1" showErrorMessage="1" sqref="L129:T133" xr:uid="{448AB385-BB61-4210-ADC2-86FE74802D6D}"/>
    <dataValidation type="whole" operator="greaterThanOrEqual" allowBlank="1" showInputMessage="1" showErrorMessage="1" sqref="Q42:AJ43" xr:uid="{F8D822D3-0669-4688-8E03-96D69AE53480}">
      <formula1>0</formula1>
    </dataValidation>
    <dataValidation type="custom" allowBlank="1" showInputMessage="1" showErrorMessage="1" sqref="Q50:AJ50" xr:uid="{034E1511-B6D8-414C-86E6-999A15FAD846}">
      <formula1>OR(Q50="",AND(ISNUMBER(Q50),INT(Q50)=Q50))</formula1>
    </dataValidation>
    <dataValidation type="custom" imeMode="disabled" operator="greaterThanOrEqual" allowBlank="1" showInputMessage="1" showErrorMessage="1" sqref="Q68:AJ70" xr:uid="{0F856F8B-160B-4E96-BA50-6D3E5FF86157}">
      <formula1>OR(Q68="",ISNUMBER(Q68))</formula1>
    </dataValidation>
    <dataValidation type="custom" imeMode="disabled" allowBlank="1" showInputMessage="1" showErrorMessage="1" sqref="AH165:AJ179" xr:uid="{0A3F9979-4BA8-4F46-9A03-FED3F8A2301F}">
      <formula1>OR(AH165="",ISNUMBER(AH165))</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05825"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E07C1-B9A6-44B9-93F0-8CA749CF6568}">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rKpUaX06zA+xouBnlutJ6v9MSt2gAdQKgMSIKWYhhFs8/uHtxa+N3NGcJjvgxyl2BdPSduo0MI7WfXdT5Fjfvw==" saltValue="zRNIO1F9lfHm2KFLhFT7Eg=="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143" priority="7">
      <formula>$E$10="B"</formula>
    </cfRule>
  </conditionalFormatting>
  <conditionalFormatting sqref="D132:D133">
    <cfRule type="expression" dxfId="142" priority="8">
      <formula>$E$10="B"</formula>
    </cfRule>
  </conditionalFormatting>
  <conditionalFormatting sqref="Q43:AJ43">
    <cfRule type="expression" dxfId="141" priority="6">
      <formula>$E$10="A"</formula>
    </cfRule>
  </conditionalFormatting>
  <conditionalFormatting sqref="M142:P152">
    <cfRule type="expression" dxfId="140" priority="5">
      <formula>$D$139&gt;7</formula>
    </cfRule>
  </conditionalFormatting>
  <conditionalFormatting sqref="Q142:T152">
    <cfRule type="expression" dxfId="139" priority="4">
      <formula>OR($D$139&gt;8,$L$139&lt;8)</formula>
    </cfRule>
  </conditionalFormatting>
  <conditionalFormatting sqref="U142:X152">
    <cfRule type="expression" dxfId="138" priority="3">
      <formula>OR($D$139&gt;9,$L$139&lt;9)</formula>
    </cfRule>
  </conditionalFormatting>
  <conditionalFormatting sqref="Y142:AB152">
    <cfRule type="expression" dxfId="137" priority="2">
      <formula>OR($D$139&gt;10,$L$139&lt;10)</formula>
    </cfRule>
  </conditionalFormatting>
  <conditionalFormatting sqref="AC142:AF152">
    <cfRule type="expression" dxfId="136" priority="1">
      <formula>$L$139&lt;11</formula>
    </cfRule>
  </conditionalFormatting>
  <dataValidations count="23">
    <dataValidation type="custom" imeMode="disabled" allowBlank="1" showInputMessage="1" showErrorMessage="1" sqref="AH165:AJ179" xr:uid="{66141ACB-B7F0-4A97-8038-BA2F0D1C911B}">
      <formula1>OR(AH165="",ISNUMBER(AH165))</formula1>
    </dataValidation>
    <dataValidation type="custom" imeMode="disabled" operator="greaterThanOrEqual" allowBlank="1" showInputMessage="1" showErrorMessage="1" sqref="Q68:AJ70" xr:uid="{E736AA7C-29DF-41AD-A81E-F3BFCF37B98A}">
      <formula1>OR(Q68="",ISNUMBER(Q68))</formula1>
    </dataValidation>
    <dataValidation type="custom" allowBlank="1" showInputMessage="1" showErrorMessage="1" sqref="Q50:AJ50" xr:uid="{660B7699-BEE0-4ECC-B7E1-60942294EA7A}">
      <formula1>OR(Q50="",AND(ISNUMBER(Q50),INT(Q50)=Q50))</formula1>
    </dataValidation>
    <dataValidation type="whole" operator="greaterThanOrEqual" allowBlank="1" showInputMessage="1" showErrorMessage="1" sqref="Q42:AJ43" xr:uid="{663D7E2E-30F4-457C-8720-F17B82D19331}">
      <formula1>0</formula1>
    </dataValidation>
    <dataValidation imeMode="disabled" operator="greaterThanOrEqual" allowBlank="1" showInputMessage="1" showErrorMessage="1" sqref="L129:T133" xr:uid="{4D9C283F-E8C0-4BBC-AAEB-269A5B5827D8}"/>
    <dataValidation type="list" imeMode="disabled" allowBlank="1" showInputMessage="1" showErrorMessage="1" sqref="F129:K133" xr:uid="{9EBF0726-8A05-47EF-95B3-D430A857CE5B}">
      <formula1>pldn20</formula1>
    </dataValidation>
    <dataValidation type="list" imeMode="disabled" allowBlank="1" showInputMessage="1" showErrorMessage="1" sqref="M145:AF145" xr:uid="{F6A4CC10-C5E1-4520-A377-33293418C523}">
      <formula1>pldn19</formula1>
    </dataValidation>
    <dataValidation type="list" imeMode="disabled" allowBlank="1" showInputMessage="1" showErrorMessage="1" sqref="K136:S136" xr:uid="{B18EAB9B-D0B4-40D2-B13F-54F8383864F5}">
      <formula1>pldn17</formula1>
    </dataValidation>
    <dataValidation type="list" imeMode="disabled" allowBlank="1" showInputMessage="1" showErrorMessage="1" sqref="E10:I10" xr:uid="{33FB30F4-F080-4C5D-893E-8F0A4385140E}">
      <formula1>pldn10</formula1>
    </dataValidation>
    <dataValidation imeMode="disabled" allowBlank="1" showInputMessage="1" showErrorMessage="1" sqref="AC4:AJ4 U51 AG51 Q51 Y51 AC51" xr:uid="{A4FE6231-324F-48E0-A349-FB2143DBF487}"/>
    <dataValidation type="list" imeMode="disabled" allowBlank="1" showInputMessage="1" showErrorMessage="1" sqref="M144:AF144" xr:uid="{660C034C-C207-4192-8AD3-1C8A7FAAA46D}">
      <formula1>pldn18</formula1>
    </dataValidation>
    <dataValidation type="list" imeMode="disabled" allowBlank="1" showInputMessage="1" showErrorMessage="1" sqref="D139:G139 L139:O139 AA22:AD22 O22:R22" xr:uid="{A543D4A2-ED50-4F57-B0A8-715FC74B8DE9}">
      <formula1>pldn11</formula1>
    </dataValidation>
    <dataValidation type="list" imeMode="disabled" allowBlank="1" showInputMessage="1" showErrorMessage="1" sqref="M152:AF152 P125:X125" xr:uid="{56DB9958-10BD-4111-A32F-5FB51488E5E7}">
      <formula1>pldn16</formula1>
    </dataValidation>
    <dataValidation type="list" imeMode="disabled" allowBlank="1" showInputMessage="1" showErrorMessage="1" sqref="O16:AJ16" xr:uid="{A3B216F8-5CC2-4918-8E9A-5BB89D2D9FAB}">
      <formula1>pldn4</formula1>
    </dataValidation>
    <dataValidation imeMode="on" allowBlank="1" showInputMessage="1" showErrorMessage="1" sqref="S18:AJ18 O23:AJ24 O30:AJ31 H109 K80 K88 K96 K104 H80 K77 H77 K112 K85 H88 K93 H85 H96 K101 H93 H104 H116:AJ116 K109 H101 H112 R165:AC179" xr:uid="{D1BF559F-4C43-4F09-9CE5-FB1E53E87FFB}"/>
    <dataValidation type="list" imeMode="disabled" allowBlank="1" showInputMessage="1" showErrorMessage="1" sqref="AA29:AD29 O29:R29" xr:uid="{64E3F723-F5F8-4FA0-A75E-ECD8E4BFB44E}">
      <formula1>pldn12</formula1>
    </dataValidation>
    <dataValidation type="whole" imeMode="disabled" operator="greaterThanOrEqual" allowBlank="1" showInputMessage="1" showErrorMessage="1" sqref="Q52:AJ58" xr:uid="{57E2F4EF-7157-4FAB-B625-78C2FAC0607E}">
      <formula1>0</formula1>
    </dataValidation>
    <dataValidation type="whole" imeMode="disabled" operator="greaterThanOrEqual" allowBlank="1" showInputMessage="1" showErrorMessage="1" sqref="P124:X124" xr:uid="{755D416A-BDF4-4FCC-8BFC-5E62BA4B4910}">
      <formula1>1</formula1>
    </dataValidation>
    <dataValidation type="list" imeMode="disabled" allowBlank="1" showInputMessage="1" showErrorMessage="1" sqref="Q76:R76 Z76:AA76 AI76:AJ76 AI84:AJ84 Z84:AA84 Q84:R84 Q92:R92 Z92:AA92 AI92:AJ92 AI100:AJ100 Z100:AA100 Q100:R100 Q108:R108 Z108:AA108 AI108:AJ108" xr:uid="{199E0EB4-84F8-40E4-B6A4-F712677B1325}">
      <formula1>pldn15</formula1>
    </dataValidation>
    <dataValidation type="whole" imeMode="disabled" operator="greaterThan" allowBlank="1" showInputMessage="1" showErrorMessage="1" sqref="M143:AF143" xr:uid="{CB4C1970-22DB-471C-A341-5E7E7354707F}">
      <formula1>1</formula1>
    </dataValidation>
    <dataValidation type="decimal" imeMode="disabled" operator="greaterThanOrEqual" allowBlank="1" showInputMessage="1" showErrorMessage="1" sqref="M146:AF146" xr:uid="{A4A2A72B-5569-49C7-87DA-4BB6AEAB4E70}">
      <formula1>0.01</formula1>
    </dataValidation>
    <dataValidation type="list" imeMode="disabled" allowBlank="1" showInputMessage="1" showErrorMessage="1" sqref="L165:Q179" xr:uid="{9C618645-4ECE-455B-813F-C3AB3241A33F}">
      <formula1>pldn13</formula1>
    </dataValidation>
    <dataValidation type="list" imeMode="disabled" allowBlank="1" showInputMessage="1" showErrorMessage="1" sqref="AD165:AG179" xr:uid="{03021D03-E2D0-44CD-B735-F9EB5CFE3651}">
      <formula1>pldn14</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06849"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65BB9-1B89-4BCC-8DDA-87D77D95D526}">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ZP3W3vXSc3j2EaHaFu2U4JeArtMmE92+MR1yHT1/jZSOOTRdlL3K2nkbt47/SVbw2tP5571RRi+y6CtuKZlVIw==" saltValue="N09gfxwvrMEu/5sIJqYseA=="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135" priority="7">
      <formula>$E$10="B"</formula>
    </cfRule>
  </conditionalFormatting>
  <conditionalFormatting sqref="D132:D133">
    <cfRule type="expression" dxfId="134" priority="8">
      <formula>$E$10="B"</formula>
    </cfRule>
  </conditionalFormatting>
  <conditionalFormatting sqref="Q43:AJ43">
    <cfRule type="expression" dxfId="133" priority="6">
      <formula>$E$10="A"</formula>
    </cfRule>
  </conditionalFormatting>
  <conditionalFormatting sqref="M142:P152">
    <cfRule type="expression" dxfId="132" priority="5">
      <formula>$D$139&gt;7</formula>
    </cfRule>
  </conditionalFormatting>
  <conditionalFormatting sqref="Q142:T152">
    <cfRule type="expression" dxfId="131" priority="4">
      <formula>OR($D$139&gt;8,$L$139&lt;8)</formula>
    </cfRule>
  </conditionalFormatting>
  <conditionalFormatting sqref="U142:X152">
    <cfRule type="expression" dxfId="130" priority="3">
      <formula>OR($D$139&gt;9,$L$139&lt;9)</formula>
    </cfRule>
  </conditionalFormatting>
  <conditionalFormatting sqref="Y142:AB152">
    <cfRule type="expression" dxfId="129" priority="2">
      <formula>OR($D$139&gt;10,$L$139&lt;10)</formula>
    </cfRule>
  </conditionalFormatting>
  <conditionalFormatting sqref="AC142:AF152">
    <cfRule type="expression" dxfId="128" priority="1">
      <formula>$L$139&lt;11</formula>
    </cfRule>
  </conditionalFormatting>
  <dataValidations count="23">
    <dataValidation type="list" imeMode="disabled" allowBlank="1" showInputMessage="1" showErrorMessage="1" sqref="AD165:AG179" xr:uid="{DC4BC2F8-6B10-4255-B6C5-5FBEC761158E}">
      <formula1>pldn14</formula1>
    </dataValidation>
    <dataValidation type="list" imeMode="disabled" allowBlank="1" showInputMessage="1" showErrorMessage="1" sqref="L165:Q179" xr:uid="{8ABD7AE3-949C-4F54-8223-C28B7EC23A1E}">
      <formula1>pldn13</formula1>
    </dataValidation>
    <dataValidation type="decimal" imeMode="disabled" operator="greaterThanOrEqual" allowBlank="1" showInputMessage="1" showErrorMessage="1" sqref="M146:AF146" xr:uid="{D1FDC0EC-BBFD-41A1-97DE-0FC72836F5B7}">
      <formula1>0.01</formula1>
    </dataValidation>
    <dataValidation type="whole" imeMode="disabled" operator="greaterThan" allowBlank="1" showInputMessage="1" showErrorMessage="1" sqref="M143:AF143" xr:uid="{E25638C5-3277-4256-9875-C80D171E2297}">
      <formula1>1</formula1>
    </dataValidation>
    <dataValidation type="list" imeMode="disabled" allowBlank="1" showInputMessage="1" showErrorMessage="1" sqref="Q76:R76 Z76:AA76 AI76:AJ76 AI84:AJ84 Z84:AA84 Q84:R84 Q92:R92 Z92:AA92 AI92:AJ92 AI100:AJ100 Z100:AA100 Q100:R100 Q108:R108 Z108:AA108 AI108:AJ108" xr:uid="{C56F2B00-6CEB-4E7C-8B7B-13B261E0159D}">
      <formula1>pldn15</formula1>
    </dataValidation>
    <dataValidation type="whole" imeMode="disabled" operator="greaterThanOrEqual" allowBlank="1" showInputMessage="1" showErrorMessage="1" sqref="P124:X124" xr:uid="{64A796D4-8499-4EB2-A91F-06C196FF7E58}">
      <formula1>1</formula1>
    </dataValidation>
    <dataValidation type="whole" imeMode="disabled" operator="greaterThanOrEqual" allowBlank="1" showInputMessage="1" showErrorMessage="1" sqref="Q52:AJ58" xr:uid="{C6EA2125-FF54-47AC-B605-A974B1F106AA}">
      <formula1>0</formula1>
    </dataValidation>
    <dataValidation type="list" imeMode="disabled" allowBlank="1" showInputMessage="1" showErrorMessage="1" sqref="AA29:AD29 O29:R29" xr:uid="{88E993A6-7F7E-4CC3-B58C-98819114A712}">
      <formula1>pldn12</formula1>
    </dataValidation>
    <dataValidation imeMode="on" allowBlank="1" showInputMessage="1" showErrorMessage="1" sqref="S18:AJ18 O23:AJ24 O30:AJ31 H109 K80 K88 K96 K104 H80 K77 H77 K112 K85 H88 K93 H85 H96 K101 H93 H104 H116:AJ116 K109 H101 H112 R165:AC179" xr:uid="{47CF950B-380D-454F-A688-80A3F31C9478}"/>
    <dataValidation type="list" imeMode="disabled" allowBlank="1" showInputMessage="1" showErrorMessage="1" sqref="O16:AJ16" xr:uid="{219E6107-0DEF-49BC-82C3-E56FFA771E21}">
      <formula1>pldn4</formula1>
    </dataValidation>
    <dataValidation type="list" imeMode="disabled" allowBlank="1" showInputMessage="1" showErrorMessage="1" sqref="M152:AF152 P125:X125" xr:uid="{FC45A1FD-81B3-4F31-86B9-5455FED36C3A}">
      <formula1>pldn16</formula1>
    </dataValidation>
    <dataValidation type="list" imeMode="disabled" allowBlank="1" showInputMessage="1" showErrorMessage="1" sqref="D139:G139 L139:O139 AA22:AD22 O22:R22" xr:uid="{5221B617-5CB3-4A0E-A971-12A5E92D5351}">
      <formula1>pldn11</formula1>
    </dataValidation>
    <dataValidation type="list" imeMode="disabled" allowBlank="1" showInputMessage="1" showErrorMessage="1" sqref="M144:AF144" xr:uid="{4B509A3E-96EA-4743-B2AD-E0314F12A239}">
      <formula1>pldn18</formula1>
    </dataValidation>
    <dataValidation imeMode="disabled" allowBlank="1" showInputMessage="1" showErrorMessage="1" sqref="AC4:AJ4 U51 AG51 Q51 Y51 AC51" xr:uid="{2A190EBC-E169-4401-A41E-E18D5A4BA296}"/>
    <dataValidation type="list" imeMode="disabled" allowBlank="1" showInputMessage="1" showErrorMessage="1" sqref="E10:I10" xr:uid="{5C5E077E-3106-4436-A28D-CEE86331EF49}">
      <formula1>pldn10</formula1>
    </dataValidation>
    <dataValidation type="list" imeMode="disabled" allowBlank="1" showInputMessage="1" showErrorMessage="1" sqref="K136:S136" xr:uid="{B231C503-8D87-4EC6-B712-FE336C9685B0}">
      <formula1>pldn17</formula1>
    </dataValidation>
    <dataValidation type="list" imeMode="disabled" allowBlank="1" showInputMessage="1" showErrorMessage="1" sqref="M145:AF145" xr:uid="{C322AA1D-4C3C-427C-A14E-ED53B1E89ED7}">
      <formula1>pldn19</formula1>
    </dataValidation>
    <dataValidation type="list" imeMode="disabled" allowBlank="1" showInputMessage="1" showErrorMessage="1" sqref="F129:K133" xr:uid="{993F19DC-7644-4923-8B75-D6ECE77F310C}">
      <formula1>pldn20</formula1>
    </dataValidation>
    <dataValidation imeMode="disabled" operator="greaterThanOrEqual" allowBlank="1" showInputMessage="1" showErrorMessage="1" sqref="L129:T133" xr:uid="{74DB9193-A2BB-4DAB-9F34-4A43D7684486}"/>
    <dataValidation type="whole" operator="greaterThanOrEqual" allowBlank="1" showInputMessage="1" showErrorMessage="1" sqref="Q42:AJ43" xr:uid="{AB2C3CED-AEE4-4C6A-ABCF-97E769D82D06}">
      <formula1>0</formula1>
    </dataValidation>
    <dataValidation type="custom" allowBlank="1" showInputMessage="1" showErrorMessage="1" sqref="Q50:AJ50" xr:uid="{ED83700A-F6DF-4A21-935C-CE58A21197F6}">
      <formula1>OR(Q50="",AND(ISNUMBER(Q50),INT(Q50)=Q50))</formula1>
    </dataValidation>
    <dataValidation type="custom" imeMode="disabled" operator="greaterThanOrEqual" allowBlank="1" showInputMessage="1" showErrorMessage="1" sqref="Q68:AJ70" xr:uid="{592C4F1F-4D8E-4661-82E2-0855332F16D7}">
      <formula1>OR(Q68="",ISNUMBER(Q68))</formula1>
    </dataValidation>
    <dataValidation type="custom" imeMode="disabled" allowBlank="1" showInputMessage="1" showErrorMessage="1" sqref="AH165:AJ179" xr:uid="{72BA169F-70A6-4669-A0A7-B8B6AF62BEE5}">
      <formula1>OR(AH165="",ISNUMBER(AH165))</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07873"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568F3-C1EE-4E9F-A464-6A116E24CD20}">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UEU1+8jo0Q6MIqJoFPooBuXe01pkWFislEXHQkEZg57f2uajH+41lzrSNXI9AfbsEF3+1ks5qgYG7+EBFa9xyw==" saltValue="BFjUmYWmwxPCSJzVfyt6KQ=="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127" priority="7">
      <formula>$E$10="B"</formula>
    </cfRule>
  </conditionalFormatting>
  <conditionalFormatting sqref="D132:D133">
    <cfRule type="expression" dxfId="126" priority="8">
      <formula>$E$10="B"</formula>
    </cfRule>
  </conditionalFormatting>
  <conditionalFormatting sqref="Q43:AJ43">
    <cfRule type="expression" dxfId="125" priority="6">
      <formula>$E$10="A"</formula>
    </cfRule>
  </conditionalFormatting>
  <conditionalFormatting sqref="M142:P152">
    <cfRule type="expression" dxfId="124" priority="5">
      <formula>$D$139&gt;7</formula>
    </cfRule>
  </conditionalFormatting>
  <conditionalFormatting sqref="Q142:T152">
    <cfRule type="expression" dxfId="123" priority="4">
      <formula>OR($D$139&gt;8,$L$139&lt;8)</formula>
    </cfRule>
  </conditionalFormatting>
  <conditionalFormatting sqref="U142:X152">
    <cfRule type="expression" dxfId="122" priority="3">
      <formula>OR($D$139&gt;9,$L$139&lt;9)</formula>
    </cfRule>
  </conditionalFormatting>
  <conditionalFormatting sqref="Y142:AB152">
    <cfRule type="expression" dxfId="121" priority="2">
      <formula>OR($D$139&gt;10,$L$139&lt;10)</formula>
    </cfRule>
  </conditionalFormatting>
  <conditionalFormatting sqref="AC142:AF152">
    <cfRule type="expression" dxfId="120" priority="1">
      <formula>$L$139&lt;11</formula>
    </cfRule>
  </conditionalFormatting>
  <dataValidations count="23">
    <dataValidation type="custom" imeMode="disabled" allowBlank="1" showInputMessage="1" showErrorMessage="1" sqref="AH165:AJ179" xr:uid="{7D8EA620-B5B6-4EA9-9DFA-EF58357BA77A}">
      <formula1>OR(AH165="",ISNUMBER(AH165))</formula1>
    </dataValidation>
    <dataValidation type="custom" imeMode="disabled" operator="greaterThanOrEqual" allowBlank="1" showInputMessage="1" showErrorMessage="1" sqref="Q68:AJ70" xr:uid="{719FDF07-1B46-41D1-9469-0698D4AF0C29}">
      <formula1>OR(Q68="",ISNUMBER(Q68))</formula1>
    </dataValidation>
    <dataValidation type="custom" allowBlank="1" showInputMessage="1" showErrorMessage="1" sqref="Q50:AJ50" xr:uid="{A786EB48-60EF-49EA-A54C-7AC03F0925CC}">
      <formula1>OR(Q50="",AND(ISNUMBER(Q50),INT(Q50)=Q50))</formula1>
    </dataValidation>
    <dataValidation type="whole" operator="greaterThanOrEqual" allowBlank="1" showInputMessage="1" showErrorMessage="1" sqref="Q42:AJ43" xr:uid="{A9924DD4-0CC3-411A-8FEB-890BDBA3F845}">
      <formula1>0</formula1>
    </dataValidation>
    <dataValidation imeMode="disabled" operator="greaterThanOrEqual" allowBlank="1" showInputMessage="1" showErrorMessage="1" sqref="L129:T133" xr:uid="{139CD9F3-3D3A-4D47-B71B-D574D2398E50}"/>
    <dataValidation type="list" imeMode="disabled" allowBlank="1" showInputMessage="1" showErrorMessage="1" sqref="F129:K133" xr:uid="{B1CEE55D-6B52-421F-BDF9-031E332FB0C4}">
      <formula1>pldn20</formula1>
    </dataValidation>
    <dataValidation type="list" imeMode="disabled" allowBlank="1" showInputMessage="1" showErrorMessage="1" sqref="M145:AF145" xr:uid="{A49471FC-ADD9-43E8-8FF5-DF1826B19060}">
      <formula1>pldn19</formula1>
    </dataValidation>
    <dataValidation type="list" imeMode="disabled" allowBlank="1" showInputMessage="1" showErrorMessage="1" sqref="K136:S136" xr:uid="{3375397F-7DB4-4A36-BA31-DEDA732FFD5C}">
      <formula1>pldn17</formula1>
    </dataValidation>
    <dataValidation type="list" imeMode="disabled" allowBlank="1" showInputMessage="1" showErrorMessage="1" sqref="E10:I10" xr:uid="{8A579D9D-150D-4DCA-B645-04C55B415678}">
      <formula1>pldn10</formula1>
    </dataValidation>
    <dataValidation imeMode="disabled" allowBlank="1" showInputMessage="1" showErrorMessage="1" sqref="AC4:AJ4 U51 AG51 Q51 Y51 AC51" xr:uid="{CC6C263B-4036-4342-9DF4-677BC0E58650}"/>
    <dataValidation type="list" imeMode="disabled" allowBlank="1" showInputMessage="1" showErrorMessage="1" sqref="M144:AF144" xr:uid="{E041F1B6-7170-4130-ADD6-DAC35E77CA57}">
      <formula1>pldn18</formula1>
    </dataValidation>
    <dataValidation type="list" imeMode="disabled" allowBlank="1" showInputMessage="1" showErrorMessage="1" sqref="D139:G139 L139:O139 AA22:AD22 O22:R22" xr:uid="{26196975-F1C4-4D94-83B1-30BCAC7EEC20}">
      <formula1>pldn11</formula1>
    </dataValidation>
    <dataValidation type="list" imeMode="disabled" allowBlank="1" showInputMessage="1" showErrorMessage="1" sqref="M152:AF152 P125:X125" xr:uid="{39C1B4EC-D10F-40EA-87E4-24CABC6C406E}">
      <formula1>pldn16</formula1>
    </dataValidation>
    <dataValidation type="list" imeMode="disabled" allowBlank="1" showInputMessage="1" showErrorMessage="1" sqref="O16:AJ16" xr:uid="{CF2E4F71-B405-4C68-9679-7D14C1E091A1}">
      <formula1>pldn4</formula1>
    </dataValidation>
    <dataValidation imeMode="on" allowBlank="1" showInputMessage="1" showErrorMessage="1" sqref="S18:AJ18 O23:AJ24 O30:AJ31 H109 K80 K88 K96 K104 H80 K77 H77 K112 K85 H88 K93 H85 H96 K101 H93 H104 H116:AJ116 K109 H101 H112 R165:AC179" xr:uid="{2879241A-627E-4262-95A9-2AFA563F3881}"/>
    <dataValidation type="list" imeMode="disabled" allowBlank="1" showInputMessage="1" showErrorMessage="1" sqref="AA29:AD29 O29:R29" xr:uid="{2ECFD173-B595-48AA-AEFF-A2C14C52FBFB}">
      <formula1>pldn12</formula1>
    </dataValidation>
    <dataValidation type="whole" imeMode="disabled" operator="greaterThanOrEqual" allowBlank="1" showInputMessage="1" showErrorMessage="1" sqref="Q52:AJ58" xr:uid="{8B2B8216-DBF4-4973-99B4-1EDA002ABD1F}">
      <formula1>0</formula1>
    </dataValidation>
    <dataValidation type="whole" imeMode="disabled" operator="greaterThanOrEqual" allowBlank="1" showInputMessage="1" showErrorMessage="1" sqref="P124:X124" xr:uid="{78186CB0-CA86-46BA-A474-849C27BA5171}">
      <formula1>1</formula1>
    </dataValidation>
    <dataValidation type="list" imeMode="disabled" allowBlank="1" showInputMessage="1" showErrorMessage="1" sqref="Q76:R76 Z76:AA76 AI76:AJ76 AI84:AJ84 Z84:AA84 Q84:R84 Q92:R92 Z92:AA92 AI92:AJ92 AI100:AJ100 Z100:AA100 Q100:R100 Q108:R108 Z108:AA108 AI108:AJ108" xr:uid="{6C2D6A6E-4C31-4CE0-85E3-2A46F7B0318E}">
      <formula1>pldn15</formula1>
    </dataValidation>
    <dataValidation type="whole" imeMode="disabled" operator="greaterThan" allowBlank="1" showInputMessage="1" showErrorMessage="1" sqref="M143:AF143" xr:uid="{3839CD26-DF5F-4AF0-B47B-B99D7F1C0222}">
      <formula1>1</formula1>
    </dataValidation>
    <dataValidation type="decimal" imeMode="disabled" operator="greaterThanOrEqual" allowBlank="1" showInputMessage="1" showErrorMessage="1" sqref="M146:AF146" xr:uid="{140A424D-87D4-4A06-82AE-120817C98A68}">
      <formula1>0.01</formula1>
    </dataValidation>
    <dataValidation type="list" imeMode="disabled" allowBlank="1" showInputMessage="1" showErrorMessage="1" sqref="L165:Q179" xr:uid="{915AE865-F9D5-4585-9014-2DD5E71A087D}">
      <formula1>pldn13</formula1>
    </dataValidation>
    <dataValidation type="list" imeMode="disabled" allowBlank="1" showInputMessage="1" showErrorMessage="1" sqref="AD165:AG179" xr:uid="{0CDCAA7A-945E-40D4-822A-EF99A443D6A5}">
      <formula1>pldn14</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08897"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4D6E4-3BA1-4087-9D6B-962EB4C54021}">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MVHXtvFq3ncTKaeA3KBs+CeuqRjx3joesTSO7XL4ZvgKzc8yAM5vTl91ropzQ0hKc23JD2EOUBMMOVEdg3J7eA==" saltValue="d4/76KMJV5jP/Zraman3Sw=="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119" priority="7">
      <formula>$E$10="B"</formula>
    </cfRule>
  </conditionalFormatting>
  <conditionalFormatting sqref="D132:D133">
    <cfRule type="expression" dxfId="118" priority="8">
      <formula>$E$10="B"</formula>
    </cfRule>
  </conditionalFormatting>
  <conditionalFormatting sqref="Q43:AJ43">
    <cfRule type="expression" dxfId="117" priority="6">
      <formula>$E$10="A"</formula>
    </cfRule>
  </conditionalFormatting>
  <conditionalFormatting sqref="M142:P152">
    <cfRule type="expression" dxfId="116" priority="5">
      <formula>$D$139&gt;7</formula>
    </cfRule>
  </conditionalFormatting>
  <conditionalFormatting sqref="Q142:T152">
    <cfRule type="expression" dxfId="115" priority="4">
      <formula>OR($D$139&gt;8,$L$139&lt;8)</formula>
    </cfRule>
  </conditionalFormatting>
  <conditionalFormatting sqref="U142:X152">
    <cfRule type="expression" dxfId="114" priority="3">
      <formula>OR($D$139&gt;9,$L$139&lt;9)</formula>
    </cfRule>
  </conditionalFormatting>
  <conditionalFormatting sqref="Y142:AB152">
    <cfRule type="expression" dxfId="113" priority="2">
      <formula>OR($D$139&gt;10,$L$139&lt;10)</formula>
    </cfRule>
  </conditionalFormatting>
  <conditionalFormatting sqref="AC142:AF152">
    <cfRule type="expression" dxfId="112" priority="1">
      <formula>$L$139&lt;11</formula>
    </cfRule>
  </conditionalFormatting>
  <dataValidations count="23">
    <dataValidation type="list" imeMode="disabled" allowBlank="1" showInputMessage="1" showErrorMessage="1" sqref="AD165:AG179" xr:uid="{C3050BF2-F3EA-4554-8065-18D442D90978}">
      <formula1>pldn14</formula1>
    </dataValidation>
    <dataValidation type="list" imeMode="disabled" allowBlank="1" showInputMessage="1" showErrorMessage="1" sqref="L165:Q179" xr:uid="{E71A18DF-2A79-44A3-8E0C-25D3B96E194F}">
      <formula1>pldn13</formula1>
    </dataValidation>
    <dataValidation type="decimal" imeMode="disabled" operator="greaterThanOrEqual" allowBlank="1" showInputMessage="1" showErrorMessage="1" sqref="M146:AF146" xr:uid="{059DADC5-F3A1-4833-A1EF-EAFA5147AD35}">
      <formula1>0.01</formula1>
    </dataValidation>
    <dataValidation type="whole" imeMode="disabled" operator="greaterThan" allowBlank="1" showInputMessage="1" showErrorMessage="1" sqref="M143:AF143" xr:uid="{8478662E-80D6-4880-B4C2-823808012FDA}">
      <formula1>1</formula1>
    </dataValidation>
    <dataValidation type="list" imeMode="disabled" allowBlank="1" showInputMessage="1" showErrorMessage="1" sqref="Q76:R76 Z76:AA76 AI76:AJ76 AI84:AJ84 Z84:AA84 Q84:R84 Q92:R92 Z92:AA92 AI92:AJ92 AI100:AJ100 Z100:AA100 Q100:R100 Q108:R108 Z108:AA108 AI108:AJ108" xr:uid="{2C2A4B6A-805C-4D46-B43F-EC02B638ABAA}">
      <formula1>pldn15</formula1>
    </dataValidation>
    <dataValidation type="whole" imeMode="disabled" operator="greaterThanOrEqual" allowBlank="1" showInputMessage="1" showErrorMessage="1" sqref="P124:X124" xr:uid="{FFFF066A-F85A-4847-BACB-C87D06594B36}">
      <formula1>1</formula1>
    </dataValidation>
    <dataValidation type="whole" imeMode="disabled" operator="greaterThanOrEqual" allowBlank="1" showInputMessage="1" showErrorMessage="1" sqref="Q52:AJ58" xr:uid="{CCE96401-8D23-4BC2-8045-ACC100CDDA26}">
      <formula1>0</formula1>
    </dataValidation>
    <dataValidation type="list" imeMode="disabled" allowBlank="1" showInputMessage="1" showErrorMessage="1" sqref="AA29:AD29 O29:R29" xr:uid="{9467CC48-1535-4B08-9607-9EDA154659BD}">
      <formula1>pldn12</formula1>
    </dataValidation>
    <dataValidation imeMode="on" allowBlank="1" showInputMessage="1" showErrorMessage="1" sqref="S18:AJ18 O23:AJ24 O30:AJ31 H109 K80 K88 K96 K104 H80 K77 H77 K112 K85 H88 K93 H85 H96 K101 H93 H104 H116:AJ116 K109 H101 H112 R165:AC179" xr:uid="{ACA1D823-1CD1-4E2D-8581-F33914F6EEF8}"/>
    <dataValidation type="list" imeMode="disabled" allowBlank="1" showInputMessage="1" showErrorMessage="1" sqref="O16:AJ16" xr:uid="{A5FF065C-81E1-4EB2-A720-E1884766A87E}">
      <formula1>pldn4</formula1>
    </dataValidation>
    <dataValidation type="list" imeMode="disabled" allowBlank="1" showInputMessage="1" showErrorMessage="1" sqref="M152:AF152 P125:X125" xr:uid="{6F02ED95-B46B-4A72-92E8-885E7037674E}">
      <formula1>pldn16</formula1>
    </dataValidation>
    <dataValidation type="list" imeMode="disabled" allowBlank="1" showInputMessage="1" showErrorMessage="1" sqref="D139:G139 L139:O139 AA22:AD22 O22:R22" xr:uid="{76725AB0-DF5E-4974-A741-A5F029471DC1}">
      <formula1>pldn11</formula1>
    </dataValidation>
    <dataValidation type="list" imeMode="disabled" allowBlank="1" showInputMessage="1" showErrorMessage="1" sqref="M144:AF144" xr:uid="{9E93361C-EA9C-4B46-9352-6D4AE36F8B94}">
      <formula1>pldn18</formula1>
    </dataValidation>
    <dataValidation imeMode="disabled" allowBlank="1" showInputMessage="1" showErrorMessage="1" sqref="AC4:AJ4 U51 AG51 Q51 Y51 AC51" xr:uid="{F3799782-BD8B-46E0-A848-A45F1490416E}"/>
    <dataValidation type="list" imeMode="disabled" allowBlank="1" showInputMessage="1" showErrorMessage="1" sqref="E10:I10" xr:uid="{7686B5FD-EE88-4F89-BAA8-179516955506}">
      <formula1>pldn10</formula1>
    </dataValidation>
    <dataValidation type="list" imeMode="disabled" allowBlank="1" showInputMessage="1" showErrorMessage="1" sqref="K136:S136" xr:uid="{D78F156E-E011-46DC-B10E-13F37E3323D2}">
      <formula1>pldn17</formula1>
    </dataValidation>
    <dataValidation type="list" imeMode="disabled" allowBlank="1" showInputMessage="1" showErrorMessage="1" sqref="M145:AF145" xr:uid="{36289DF5-2FDF-4ABA-942B-F87914782897}">
      <formula1>pldn19</formula1>
    </dataValidation>
    <dataValidation type="list" imeMode="disabled" allowBlank="1" showInputMessage="1" showErrorMessage="1" sqref="F129:K133" xr:uid="{CDAD652B-9994-496D-8A6C-2905894A1019}">
      <formula1>pldn20</formula1>
    </dataValidation>
    <dataValidation imeMode="disabled" operator="greaterThanOrEqual" allowBlank="1" showInputMessage="1" showErrorMessage="1" sqref="L129:T133" xr:uid="{508F1375-E478-4BC1-936A-18EA961E337F}"/>
    <dataValidation type="whole" operator="greaterThanOrEqual" allowBlank="1" showInputMessage="1" showErrorMessage="1" sqref="Q42:AJ43" xr:uid="{55F6E7DD-703C-466B-866D-080D06AE9B96}">
      <formula1>0</formula1>
    </dataValidation>
    <dataValidation type="custom" allowBlank="1" showInputMessage="1" showErrorMessage="1" sqref="Q50:AJ50" xr:uid="{26C4794B-1DA2-40AF-962F-DD78B98E9594}">
      <formula1>OR(Q50="",AND(ISNUMBER(Q50),INT(Q50)=Q50))</formula1>
    </dataValidation>
    <dataValidation type="custom" imeMode="disabled" operator="greaterThanOrEqual" allowBlank="1" showInputMessage="1" showErrorMessage="1" sqref="Q68:AJ70" xr:uid="{1432D10E-9824-4260-8348-9AEEE43D9110}">
      <formula1>OR(Q68="",ISNUMBER(Q68))</formula1>
    </dataValidation>
    <dataValidation type="custom" imeMode="disabled" allowBlank="1" showInputMessage="1" showErrorMessage="1" sqref="AH165:AJ179" xr:uid="{0406EB2A-35AE-4F84-9A20-E179DD3CF105}">
      <formula1>OR(AH165="",ISNUMBER(AH165))</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09921"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pageSetUpPr fitToPage="1"/>
  </sheetPr>
  <dimension ref="A2:L35"/>
  <sheetViews>
    <sheetView showGridLines="0" zoomScaleNormal="100" zoomScaleSheetLayoutView="100" workbookViewId="0"/>
  </sheetViews>
  <sheetFormatPr defaultColWidth="9" defaultRowHeight="18.75"/>
  <cols>
    <col min="1" max="2" width="1.875" style="38" customWidth="1"/>
    <col min="3" max="3" width="4.625" style="38" customWidth="1"/>
    <col min="4" max="4" width="5.875" style="38" customWidth="1"/>
    <col min="5" max="5" width="15.875" style="38" customWidth="1"/>
    <col min="6" max="6" width="19.625" style="38" customWidth="1"/>
    <col min="7" max="7" width="2.375" style="38" customWidth="1"/>
    <col min="8" max="9" width="18.75" style="38" customWidth="1"/>
    <col min="10" max="10" width="10" style="38" customWidth="1"/>
    <col min="11" max="11" width="1.625" style="38" customWidth="1"/>
    <col min="12" max="12" width="9" style="8" customWidth="1"/>
    <col min="13" max="16384" width="9" style="8"/>
  </cols>
  <sheetData>
    <row r="2" spans="1:12">
      <c r="A2" s="34"/>
      <c r="B2" s="35"/>
      <c r="C2" s="60" t="s">
        <v>39</v>
      </c>
      <c r="D2" s="60"/>
      <c r="E2" s="60"/>
      <c r="F2" s="61"/>
      <c r="G2" s="61"/>
      <c r="H2" s="61"/>
      <c r="I2" s="61"/>
      <c r="J2" s="61"/>
      <c r="K2" s="61"/>
    </row>
    <row r="3" spans="1:12">
      <c r="A3" s="34"/>
      <c r="B3" s="35"/>
      <c r="C3" s="60"/>
      <c r="D3" s="60"/>
      <c r="E3" s="60"/>
      <c r="F3" s="61"/>
      <c r="G3" s="61"/>
      <c r="H3" s="61"/>
      <c r="I3" s="61"/>
      <c r="J3" s="61"/>
      <c r="K3" s="61"/>
    </row>
    <row r="4" spans="1:12">
      <c r="A4" s="34"/>
      <c r="B4" s="35"/>
      <c r="C4" s="371" t="s">
        <v>40</v>
      </c>
      <c r="D4" s="371"/>
      <c r="E4" s="371"/>
      <c r="F4" s="371"/>
      <c r="G4" s="371"/>
      <c r="H4" s="371"/>
      <c r="I4" s="371"/>
      <c r="J4" s="371"/>
      <c r="K4" s="61"/>
    </row>
    <row r="5" spans="1:12">
      <c r="A5" s="34"/>
      <c r="B5" s="35"/>
      <c r="C5" s="62"/>
      <c r="D5" s="62"/>
      <c r="E5" s="62"/>
      <c r="F5" s="62"/>
      <c r="G5" s="62"/>
      <c r="H5" s="62"/>
      <c r="I5" s="62"/>
      <c r="J5" s="62"/>
      <c r="K5" s="61"/>
    </row>
    <row r="6" spans="1:12">
      <c r="A6" s="34"/>
      <c r="B6" s="35"/>
      <c r="C6" s="35"/>
      <c r="D6" s="35"/>
      <c r="E6" s="35"/>
      <c r="F6" s="61"/>
      <c r="G6" s="61"/>
      <c r="H6" s="372" t="str">
        <f>IF(様式１号!$J$6="","",様式１号!$J$6)</f>
        <v/>
      </c>
      <c r="I6" s="373"/>
      <c r="J6" s="373"/>
      <c r="K6" s="35"/>
    </row>
    <row r="7" spans="1:12">
      <c r="A7" s="34"/>
      <c r="B7" s="35"/>
      <c r="C7" s="60" t="s">
        <v>41</v>
      </c>
      <c r="D7" s="60"/>
      <c r="E7" s="60"/>
      <c r="F7" s="61"/>
      <c r="G7" s="61"/>
      <c r="H7" s="61"/>
      <c r="I7" s="61"/>
      <c r="J7" s="61"/>
      <c r="K7" s="61"/>
    </row>
    <row r="8" spans="1:12">
      <c r="A8" s="34"/>
      <c r="B8" s="35"/>
      <c r="C8" s="34"/>
      <c r="D8" s="60" t="s">
        <v>6</v>
      </c>
      <c r="E8" s="34"/>
      <c r="F8" s="35"/>
      <c r="G8" s="35"/>
      <c r="H8" s="61"/>
      <c r="I8" s="61"/>
      <c r="J8" s="61"/>
      <c r="K8" s="61"/>
    </row>
    <row r="9" spans="1:12" ht="21" customHeight="1">
      <c r="A9" s="34"/>
      <c r="B9" s="35"/>
      <c r="C9" s="35"/>
      <c r="D9" s="35"/>
      <c r="E9" s="35"/>
      <c r="F9" s="283" t="s">
        <v>510</v>
      </c>
      <c r="G9" s="283"/>
      <c r="H9" s="369" t="str">
        <f>IF(様式１号!$J$9="","",様式１号!$J$9)</f>
        <v/>
      </c>
      <c r="I9" s="370"/>
      <c r="J9" s="370"/>
      <c r="K9" s="35"/>
    </row>
    <row r="10" spans="1:12" ht="21" customHeight="1">
      <c r="A10" s="34"/>
      <c r="B10" s="35"/>
      <c r="C10" s="35"/>
      <c r="D10" s="35"/>
      <c r="E10" s="35"/>
      <c r="F10" s="63"/>
      <c r="G10" s="63" t="s">
        <v>8</v>
      </c>
      <c r="H10" s="369" t="str">
        <f>IF(様式１号!$J$10="","",様式１号!$J$10)</f>
        <v/>
      </c>
      <c r="I10" s="370"/>
      <c r="J10" s="370"/>
      <c r="K10" s="35"/>
    </row>
    <row r="11" spans="1:12" ht="21" customHeight="1">
      <c r="A11" s="34"/>
      <c r="B11" s="35"/>
      <c r="C11" s="35"/>
      <c r="D11" s="35"/>
      <c r="E11" s="35"/>
      <c r="F11" s="63"/>
      <c r="G11" s="63" t="s">
        <v>9</v>
      </c>
      <c r="H11" s="64" t="str">
        <f>様式１号!$J$11</f>
        <v>役職</v>
      </c>
      <c r="I11" s="368" t="str">
        <f>様式１号!$K$11</f>
        <v>氏名</v>
      </c>
      <c r="J11" s="368"/>
      <c r="K11" s="35"/>
    </row>
    <row r="12" spans="1:12" ht="16.5" customHeight="1">
      <c r="A12" s="34"/>
      <c r="B12" s="35"/>
      <c r="C12" s="60"/>
      <c r="D12" s="60"/>
      <c r="E12" s="60"/>
      <c r="F12" s="61"/>
      <c r="G12" s="61"/>
      <c r="H12" s="60" t="s">
        <v>448</v>
      </c>
      <c r="I12" s="60"/>
      <c r="J12" s="35"/>
      <c r="K12" s="35"/>
    </row>
    <row r="13" spans="1:12" ht="16.5" customHeight="1">
      <c r="A13" s="34"/>
      <c r="B13" s="35"/>
      <c r="C13" s="35"/>
      <c r="D13" s="35"/>
      <c r="E13" s="35"/>
      <c r="F13" s="61"/>
      <c r="G13" s="61"/>
      <c r="H13" s="60"/>
      <c r="I13" s="60"/>
      <c r="J13" s="35"/>
      <c r="K13" s="35"/>
    </row>
    <row r="14" spans="1:12" ht="21" customHeight="1">
      <c r="A14" s="34"/>
      <c r="B14" s="35"/>
      <c r="C14" s="35"/>
      <c r="D14" s="35"/>
      <c r="E14" s="60"/>
      <c r="F14" s="61"/>
      <c r="G14" s="42" t="s">
        <v>10</v>
      </c>
      <c r="H14" s="374" t="str">
        <f>IF(様式１号!$J$14="","",様式１号!$J$14)</f>
        <v/>
      </c>
      <c r="I14" s="375"/>
      <c r="J14" s="375"/>
      <c r="K14" s="61"/>
    </row>
    <row r="15" spans="1:12" ht="18.75" customHeight="1">
      <c r="A15" s="34"/>
      <c r="B15" s="36" t="s">
        <v>42</v>
      </c>
      <c r="C15" s="65" t="s">
        <v>11</v>
      </c>
      <c r="D15" s="66">
        <f>IF(様式１号!$D$16="","",様式１号!$D$16-1)</f>
        <v>7</v>
      </c>
      <c r="E15" s="65" t="s">
        <v>43</v>
      </c>
      <c r="F15" s="45"/>
      <c r="G15" s="45"/>
      <c r="H15" s="45"/>
      <c r="I15" s="45"/>
      <c r="J15" s="45"/>
      <c r="K15" s="45"/>
      <c r="L15" s="59" t="s">
        <v>494</v>
      </c>
    </row>
    <row r="16" spans="1:12" ht="18.75" customHeight="1">
      <c r="A16" s="34"/>
      <c r="B16" s="360" t="s">
        <v>44</v>
      </c>
      <c r="C16" s="322"/>
      <c r="D16" s="322"/>
      <c r="E16" s="322"/>
      <c r="F16" s="322"/>
      <c r="G16" s="322"/>
      <c r="H16" s="322"/>
      <c r="I16" s="322"/>
      <c r="J16" s="322"/>
      <c r="K16" s="322"/>
      <c r="L16" s="78" t="s">
        <v>495</v>
      </c>
    </row>
    <row r="17" spans="1:11" ht="9" customHeight="1" thickBot="1">
      <c r="A17" s="34"/>
      <c r="B17" s="35"/>
      <c r="C17" s="67"/>
      <c r="D17" s="67"/>
      <c r="E17" s="68"/>
      <c r="F17" s="68"/>
      <c r="G17" s="68"/>
      <c r="H17" s="68"/>
      <c r="I17" s="68"/>
      <c r="J17" s="68"/>
      <c r="K17" s="61"/>
    </row>
    <row r="18" spans="1:11" ht="39" customHeight="1">
      <c r="A18" s="34"/>
      <c r="B18" s="35"/>
      <c r="C18" s="361" t="s">
        <v>45</v>
      </c>
      <c r="D18" s="362"/>
      <c r="E18" s="363"/>
      <c r="F18" s="364" t="str">
        <f>IF(様式１号!$G$20="","",様式１号!$G$20)</f>
        <v/>
      </c>
      <c r="G18" s="365"/>
      <c r="H18" s="69" t="s">
        <v>46</v>
      </c>
      <c r="I18" s="366" t="str">
        <f>様式１号!$K$20</f>
        <v/>
      </c>
      <c r="J18" s="367"/>
      <c r="K18" s="35"/>
    </row>
    <row r="19" spans="1:11" ht="51" customHeight="1">
      <c r="A19" s="34"/>
      <c r="B19" s="35"/>
      <c r="C19" s="334" t="s">
        <v>459</v>
      </c>
      <c r="D19" s="335"/>
      <c r="E19" s="336"/>
      <c r="F19" s="353" t="str">
        <f ca="1">IFERROR(事業者!$AC$74,"")</f>
        <v/>
      </c>
      <c r="G19" s="354"/>
      <c r="H19" s="354"/>
      <c r="I19" s="354"/>
      <c r="J19" s="70" t="s">
        <v>47</v>
      </c>
      <c r="K19" s="35"/>
    </row>
    <row r="20" spans="1:11" ht="51" customHeight="1">
      <c r="A20" s="34"/>
      <c r="B20" s="35"/>
      <c r="C20" s="334" t="s">
        <v>507</v>
      </c>
      <c r="D20" s="335"/>
      <c r="E20" s="336"/>
      <c r="F20" s="355" t="str" cm="1">
        <f t="array" aca="1" ref="F20" ca="1">IFERROR(CHOOSE(様式１号!$D$16-7,INDIRECT("事業者!J110"),INDIRECT("事業者!O110"),INDIRECT("事業者!T110"),INDIRECT("事業者!Y110"),INDIRECT("事業者!AD110")),"")</f>
        <v/>
      </c>
      <c r="G20" s="356"/>
      <c r="H20" s="356"/>
      <c r="I20" s="356"/>
      <c r="J20" s="70" t="s">
        <v>508</v>
      </c>
      <c r="K20" s="35"/>
    </row>
    <row r="21" spans="1:11" ht="51" customHeight="1">
      <c r="A21" s="34"/>
      <c r="B21" s="35"/>
      <c r="C21" s="334" t="s">
        <v>48</v>
      </c>
      <c r="D21" s="335"/>
      <c r="E21" s="336"/>
      <c r="F21" s="357" t="s">
        <v>31</v>
      </c>
      <c r="G21" s="358"/>
      <c r="H21" s="358"/>
      <c r="I21" s="358"/>
      <c r="J21" s="359"/>
      <c r="K21" s="35"/>
    </row>
    <row r="22" spans="1:11" ht="61.5" customHeight="1">
      <c r="A22" s="34"/>
      <c r="B22" s="35"/>
      <c r="C22" s="334" t="s">
        <v>49</v>
      </c>
      <c r="D22" s="335"/>
      <c r="E22" s="336"/>
      <c r="F22" s="337" t="s">
        <v>50</v>
      </c>
      <c r="G22" s="338"/>
      <c r="H22" s="339"/>
      <c r="I22" s="340" t="s">
        <v>51</v>
      </c>
      <c r="J22" s="341"/>
      <c r="K22" s="35"/>
    </row>
    <row r="23" spans="1:11" ht="27" customHeight="1">
      <c r="A23" s="34"/>
      <c r="B23" s="35"/>
      <c r="C23" s="334" t="s">
        <v>52</v>
      </c>
      <c r="D23" s="335"/>
      <c r="E23" s="336"/>
      <c r="F23" s="71" t="s">
        <v>29</v>
      </c>
      <c r="G23" s="344" t="str">
        <f>IF(様式１号!H26="","",様式１号!H26)</f>
        <v/>
      </c>
      <c r="H23" s="345"/>
      <c r="I23" s="345"/>
      <c r="J23" s="346"/>
      <c r="K23" s="35"/>
    </row>
    <row r="24" spans="1:11" ht="27" customHeight="1">
      <c r="A24" s="34"/>
      <c r="B24" s="35"/>
      <c r="C24" s="342"/>
      <c r="D24" s="343"/>
      <c r="E24" s="336"/>
      <c r="F24" s="72" t="s">
        <v>30</v>
      </c>
      <c r="G24" s="347" t="str">
        <f>様式１号!H27</f>
        <v>別紙のとおり</v>
      </c>
      <c r="H24" s="348"/>
      <c r="I24" s="348"/>
      <c r="J24" s="349"/>
      <c r="K24" s="35"/>
    </row>
    <row r="25" spans="1:11" ht="27" customHeight="1">
      <c r="A25" s="34"/>
      <c r="B25" s="35"/>
      <c r="C25" s="342"/>
      <c r="D25" s="343"/>
      <c r="E25" s="336"/>
      <c r="F25" s="73" t="s">
        <v>32</v>
      </c>
      <c r="G25" s="350" t="str">
        <f>IF(様式１号!H28="","",様式１号!H28)</f>
        <v/>
      </c>
      <c r="H25" s="351"/>
      <c r="I25" s="351"/>
      <c r="J25" s="352"/>
      <c r="K25" s="35"/>
    </row>
    <row r="26" spans="1:11" ht="27" customHeight="1">
      <c r="A26" s="34"/>
      <c r="B26" s="35"/>
      <c r="C26" s="323" t="s">
        <v>53</v>
      </c>
      <c r="D26" s="324"/>
      <c r="E26" s="325"/>
      <c r="F26" s="326" t="s">
        <v>54</v>
      </c>
      <c r="G26" s="327"/>
      <c r="H26" s="74" t="s">
        <v>35</v>
      </c>
      <c r="I26" s="328"/>
      <c r="J26" s="329"/>
      <c r="K26" s="35"/>
    </row>
    <row r="27" spans="1:11" ht="87.75" customHeight="1" thickBot="1">
      <c r="A27" s="34"/>
      <c r="B27" s="35"/>
      <c r="C27" s="330" t="s">
        <v>36</v>
      </c>
      <c r="D27" s="331"/>
      <c r="E27" s="331"/>
      <c r="F27" s="331"/>
      <c r="G27" s="331"/>
      <c r="H27" s="331"/>
      <c r="I27" s="331"/>
      <c r="J27" s="332"/>
      <c r="K27" s="35"/>
    </row>
    <row r="28" spans="1:11" ht="7.5" customHeight="1">
      <c r="A28" s="34"/>
      <c r="B28" s="35"/>
      <c r="C28" s="60"/>
      <c r="D28" s="60"/>
      <c r="E28" s="60"/>
      <c r="F28" s="60"/>
      <c r="G28" s="60"/>
      <c r="H28" s="60"/>
      <c r="I28" s="60"/>
      <c r="J28" s="60"/>
      <c r="K28" s="60"/>
    </row>
    <row r="29" spans="1:11" ht="15.95" customHeight="1">
      <c r="A29" s="34"/>
      <c r="B29" s="321" t="s">
        <v>422</v>
      </c>
      <c r="C29" s="322"/>
      <c r="D29" s="322"/>
      <c r="E29" s="322"/>
      <c r="F29" s="322"/>
      <c r="G29" s="322"/>
      <c r="H29" s="322"/>
      <c r="I29" s="322"/>
      <c r="J29" s="322"/>
      <c r="K29" s="322"/>
    </row>
    <row r="30" spans="1:11" ht="15.95" customHeight="1">
      <c r="A30" s="34"/>
      <c r="B30" s="333" t="s">
        <v>423</v>
      </c>
      <c r="C30" s="322"/>
      <c r="D30" s="322"/>
      <c r="E30" s="322"/>
      <c r="F30" s="322"/>
      <c r="G30" s="322"/>
      <c r="H30" s="322"/>
      <c r="I30" s="322"/>
      <c r="J30" s="322"/>
      <c r="K30" s="322"/>
    </row>
    <row r="31" spans="1:11" ht="15.95" customHeight="1">
      <c r="A31" s="34"/>
      <c r="B31" s="321" t="s">
        <v>509</v>
      </c>
      <c r="C31" s="322"/>
      <c r="D31" s="322"/>
      <c r="E31" s="322"/>
      <c r="F31" s="322"/>
      <c r="G31" s="322"/>
      <c r="H31" s="322"/>
      <c r="I31" s="322"/>
      <c r="J31" s="322"/>
      <c r="K31" s="322"/>
    </row>
    <row r="32" spans="1:11" ht="15.95" customHeight="1">
      <c r="A32" s="34"/>
      <c r="B32" s="321" t="s">
        <v>424</v>
      </c>
      <c r="C32" s="322"/>
      <c r="D32" s="322"/>
      <c r="E32" s="322"/>
      <c r="F32" s="322"/>
      <c r="G32" s="322"/>
      <c r="H32" s="322"/>
      <c r="I32" s="322"/>
      <c r="J32" s="322"/>
      <c r="K32" s="322"/>
    </row>
    <row r="33" spans="1:11" ht="15.95" customHeight="1">
      <c r="A33" s="34"/>
      <c r="B33" s="321" t="s">
        <v>55</v>
      </c>
      <c r="C33" s="322"/>
      <c r="D33" s="322"/>
      <c r="E33" s="322"/>
      <c r="F33" s="322"/>
      <c r="G33" s="322"/>
      <c r="H33" s="322"/>
      <c r="I33" s="322"/>
      <c r="J33" s="322"/>
      <c r="K33" s="322"/>
    </row>
    <row r="34" spans="1:11">
      <c r="A34" s="34"/>
      <c r="B34" s="34"/>
      <c r="C34" s="75"/>
      <c r="D34" s="75"/>
      <c r="E34" s="75"/>
      <c r="F34" s="75"/>
      <c r="G34" s="75"/>
      <c r="H34" s="75"/>
      <c r="I34" s="34"/>
      <c r="J34" s="58" t="s">
        <v>38</v>
      </c>
      <c r="K34" s="75"/>
    </row>
    <row r="35" spans="1:11">
      <c r="C35" s="76"/>
      <c r="D35" s="76"/>
      <c r="E35" s="76"/>
      <c r="F35" s="77"/>
      <c r="G35" s="77"/>
      <c r="H35" s="77"/>
      <c r="I35" s="77"/>
      <c r="J35" s="77"/>
      <c r="K35" s="77"/>
    </row>
  </sheetData>
  <sheetProtection algorithmName="SHA-512" hashValue="OIcrw/61y1eBBmtEBKh1vRYxaX+q9qWOvTNkyrpKUSy/WI9EmHn+P7usvLLK0/SShXCRFuwd38qM8LqDpWeqbw==" saltValue="OF4rVbP5AtoUO3+jyOrsag==" spinCount="100000" sheet="1" objects="1" scenarios="1"/>
  <mergeCells count="33">
    <mergeCell ref="H10:J10"/>
    <mergeCell ref="C4:J4"/>
    <mergeCell ref="H6:J6"/>
    <mergeCell ref="H9:J9"/>
    <mergeCell ref="H14:J14"/>
    <mergeCell ref="F9:G9"/>
    <mergeCell ref="B16:K16"/>
    <mergeCell ref="C18:E18"/>
    <mergeCell ref="F18:G18"/>
    <mergeCell ref="I18:J18"/>
    <mergeCell ref="I11:J11"/>
    <mergeCell ref="C19:E19"/>
    <mergeCell ref="F19:I19"/>
    <mergeCell ref="C20:E20"/>
    <mergeCell ref="F20:I20"/>
    <mergeCell ref="C21:E21"/>
    <mergeCell ref="F21:J21"/>
    <mergeCell ref="C22:E22"/>
    <mergeCell ref="F22:H22"/>
    <mergeCell ref="I22:J22"/>
    <mergeCell ref="C23:E25"/>
    <mergeCell ref="G23:J23"/>
    <mergeCell ref="G24:J24"/>
    <mergeCell ref="G25:J25"/>
    <mergeCell ref="B31:K31"/>
    <mergeCell ref="B32:K32"/>
    <mergeCell ref="B33:K33"/>
    <mergeCell ref="C26:E26"/>
    <mergeCell ref="F26:G26"/>
    <mergeCell ref="I26:J26"/>
    <mergeCell ref="C27:J27"/>
    <mergeCell ref="B29:K29"/>
    <mergeCell ref="B30:K30"/>
  </mergeCells>
  <phoneticPr fontId="2"/>
  <dataValidations count="1">
    <dataValidation imeMode="disabled" allowBlank="1" showInputMessage="1" showErrorMessage="1" sqref="H14:J14" xr:uid="{00000000-0002-0000-0100-000001000000}"/>
  </dataValidations>
  <printOptions horizontalCentered="1"/>
  <pageMargins left="0.78740157480314965" right="0.59055118110236227" top="0.78740157480314965" bottom="0.59055118110236227" header="0.31496062992125984" footer="0.31496062992125984"/>
  <pageSetup paperSize="9" scale="81" fitToHeight="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8503A-E9EF-40A4-9A94-2B8856262B94}">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tT30gTfqjejFtUwlcpxlLLs+hym2WR4rPdpIUBbMERd4iTVzfCo4bF6mbiKcu9T4B8TLqIduxdewCJqjITP2Dg==" saltValue="tZBlZ8b1Et01/49RXGZQyw=="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111" priority="7">
      <formula>$E$10="B"</formula>
    </cfRule>
  </conditionalFormatting>
  <conditionalFormatting sqref="D132:D133">
    <cfRule type="expression" dxfId="110" priority="8">
      <formula>$E$10="B"</formula>
    </cfRule>
  </conditionalFormatting>
  <conditionalFormatting sqref="Q43:AJ43">
    <cfRule type="expression" dxfId="109" priority="6">
      <formula>$E$10="A"</formula>
    </cfRule>
  </conditionalFormatting>
  <conditionalFormatting sqref="M142:P152">
    <cfRule type="expression" dxfId="108" priority="5">
      <formula>$D$139&gt;7</formula>
    </cfRule>
  </conditionalFormatting>
  <conditionalFormatting sqref="Q142:T152">
    <cfRule type="expression" dxfId="107" priority="4">
      <formula>OR($D$139&gt;8,$L$139&lt;8)</formula>
    </cfRule>
  </conditionalFormatting>
  <conditionalFormatting sqref="U142:X152">
    <cfRule type="expression" dxfId="106" priority="3">
      <formula>OR($D$139&gt;9,$L$139&lt;9)</formula>
    </cfRule>
  </conditionalFormatting>
  <conditionalFormatting sqref="Y142:AB152">
    <cfRule type="expression" dxfId="105" priority="2">
      <formula>OR($D$139&gt;10,$L$139&lt;10)</formula>
    </cfRule>
  </conditionalFormatting>
  <conditionalFormatting sqref="AC142:AF152">
    <cfRule type="expression" dxfId="104" priority="1">
      <formula>$L$139&lt;11</formula>
    </cfRule>
  </conditionalFormatting>
  <dataValidations count="23">
    <dataValidation type="custom" imeMode="disabled" allowBlank="1" showInputMessage="1" showErrorMessage="1" sqref="AH165:AJ179" xr:uid="{F44CD9B6-7FB0-4636-A316-7B5360A81C72}">
      <formula1>OR(AH165="",ISNUMBER(AH165))</formula1>
    </dataValidation>
    <dataValidation type="custom" imeMode="disabled" operator="greaterThanOrEqual" allowBlank="1" showInputMessage="1" showErrorMessage="1" sqref="Q68:AJ70" xr:uid="{8D7E3495-C5A2-4386-885D-5992522D0A6F}">
      <formula1>OR(Q68="",ISNUMBER(Q68))</formula1>
    </dataValidation>
    <dataValidation type="custom" allowBlank="1" showInputMessage="1" showErrorMessage="1" sqref="Q50:AJ50" xr:uid="{65A5F425-DADC-47FD-8799-8847140E92FE}">
      <formula1>OR(Q50="",AND(ISNUMBER(Q50),INT(Q50)=Q50))</formula1>
    </dataValidation>
    <dataValidation type="whole" operator="greaterThanOrEqual" allowBlank="1" showInputMessage="1" showErrorMessage="1" sqref="Q42:AJ43" xr:uid="{948AB34B-DBC8-4A6E-872D-958843889F22}">
      <formula1>0</formula1>
    </dataValidation>
    <dataValidation imeMode="disabled" operator="greaterThanOrEqual" allowBlank="1" showInputMessage="1" showErrorMessage="1" sqref="L129:T133" xr:uid="{347D97E5-7CCA-4C7F-9205-528A0DB07DB0}"/>
    <dataValidation type="list" imeMode="disabled" allowBlank="1" showInputMessage="1" showErrorMessage="1" sqref="F129:K133" xr:uid="{B130FBA4-5356-4EA2-BB2F-0ACDB6D537AF}">
      <formula1>pldn20</formula1>
    </dataValidation>
    <dataValidation type="list" imeMode="disabled" allowBlank="1" showInputMessage="1" showErrorMessage="1" sqref="M145:AF145" xr:uid="{E62EFDCB-CA9C-4F66-A0F5-DB0106025C5E}">
      <formula1>pldn19</formula1>
    </dataValidation>
    <dataValidation type="list" imeMode="disabled" allowBlank="1" showInputMessage="1" showErrorMessage="1" sqref="K136:S136" xr:uid="{B75928A7-4CF8-4163-A058-D2AC7A375035}">
      <formula1>pldn17</formula1>
    </dataValidation>
    <dataValidation type="list" imeMode="disabled" allowBlank="1" showInputMessage="1" showErrorMessage="1" sqref="E10:I10" xr:uid="{1994F386-9AD0-4C02-9D04-D23A818EB903}">
      <formula1>pldn10</formula1>
    </dataValidation>
    <dataValidation imeMode="disabled" allowBlank="1" showInputMessage="1" showErrorMessage="1" sqref="AC4:AJ4 U51 AG51 Q51 Y51 AC51" xr:uid="{A62D54FB-4163-478F-8682-73C1B07A2626}"/>
    <dataValidation type="list" imeMode="disabled" allowBlank="1" showInputMessage="1" showErrorMessage="1" sqref="M144:AF144" xr:uid="{658DD9AC-AD40-4146-81C7-0384AC9C6D81}">
      <formula1>pldn18</formula1>
    </dataValidation>
    <dataValidation type="list" imeMode="disabled" allowBlank="1" showInputMessage="1" showErrorMessage="1" sqref="D139:G139 L139:O139 AA22:AD22 O22:R22" xr:uid="{7A364B70-3CB1-4108-BEB9-2F65E5C7026E}">
      <formula1>pldn11</formula1>
    </dataValidation>
    <dataValidation type="list" imeMode="disabled" allowBlank="1" showInputMessage="1" showErrorMessage="1" sqref="M152:AF152 P125:X125" xr:uid="{D661C9BB-2629-4EDB-AE7C-FFFFC4488490}">
      <formula1>pldn16</formula1>
    </dataValidation>
    <dataValidation type="list" imeMode="disabled" allowBlank="1" showInputMessage="1" showErrorMessage="1" sqref="O16:AJ16" xr:uid="{ACFE4C16-FDB7-4BA6-8A4C-CFC467C8A984}">
      <formula1>pldn4</formula1>
    </dataValidation>
    <dataValidation imeMode="on" allowBlank="1" showInputMessage="1" showErrorMessage="1" sqref="S18:AJ18 O23:AJ24 O30:AJ31 H109 K80 K88 K96 K104 H80 K77 H77 K112 K85 H88 K93 H85 H96 K101 H93 H104 H116:AJ116 K109 H101 H112 R165:AC179" xr:uid="{D264C130-311D-482D-BDF4-53FBB3B61FA0}"/>
    <dataValidation type="list" imeMode="disabled" allowBlank="1" showInputMessage="1" showErrorMessage="1" sqref="AA29:AD29 O29:R29" xr:uid="{DF204413-E5D8-4371-9E1A-DC328C4CE76E}">
      <formula1>pldn12</formula1>
    </dataValidation>
    <dataValidation type="whole" imeMode="disabled" operator="greaterThanOrEqual" allowBlank="1" showInputMessage="1" showErrorMessage="1" sqref="Q52:AJ58" xr:uid="{EC416366-C1B6-4BC2-804A-5D5825A3C97A}">
      <formula1>0</formula1>
    </dataValidation>
    <dataValidation type="whole" imeMode="disabled" operator="greaterThanOrEqual" allowBlank="1" showInputMessage="1" showErrorMessage="1" sqref="P124:X124" xr:uid="{D38E0344-68DB-4FCD-9D64-606C4534A267}">
      <formula1>1</formula1>
    </dataValidation>
    <dataValidation type="list" imeMode="disabled" allowBlank="1" showInputMessage="1" showErrorMessage="1" sqref="Q76:R76 Z76:AA76 AI76:AJ76 AI84:AJ84 Z84:AA84 Q84:R84 Q92:R92 Z92:AA92 AI92:AJ92 AI100:AJ100 Z100:AA100 Q100:R100 Q108:R108 Z108:AA108 AI108:AJ108" xr:uid="{0445952B-A902-4818-ADD3-4B41BB241684}">
      <formula1>pldn15</formula1>
    </dataValidation>
    <dataValidation type="whole" imeMode="disabled" operator="greaterThan" allowBlank="1" showInputMessage="1" showErrorMessage="1" sqref="M143:AF143" xr:uid="{ADD3431F-F5A8-40B6-AD7F-003E79BB3D7F}">
      <formula1>1</formula1>
    </dataValidation>
    <dataValidation type="decimal" imeMode="disabled" operator="greaterThanOrEqual" allowBlank="1" showInputMessage="1" showErrorMessage="1" sqref="M146:AF146" xr:uid="{DDE228DE-C0B0-46D5-A6FF-74D71269D5BE}">
      <formula1>0.01</formula1>
    </dataValidation>
    <dataValidation type="list" imeMode="disabled" allowBlank="1" showInputMessage="1" showErrorMessage="1" sqref="L165:Q179" xr:uid="{7BC359AC-E33F-4969-8F06-172F7C41F34F}">
      <formula1>pldn13</formula1>
    </dataValidation>
    <dataValidation type="list" imeMode="disabled" allowBlank="1" showInputMessage="1" showErrorMessage="1" sqref="AD165:AG179" xr:uid="{EE67FD74-6990-47DB-941D-1AC637BECD99}">
      <formula1>pldn14</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10945"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2B854-C606-4D5F-9BE5-EF555AB3CA21}">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wHkidbMsoDTOjtDbFrhiMUOjdvepLMl87AxW6RCcJUc8PBBC0dJePAuvXdz0gtUALA+Hf1rpwNP2Umy5RNlJhw==" saltValue="+Kv3MzNxnGc2fjGxrfEI6A=="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103" priority="7">
      <formula>$E$10="B"</formula>
    </cfRule>
  </conditionalFormatting>
  <conditionalFormatting sqref="D132:D133">
    <cfRule type="expression" dxfId="102" priority="8">
      <formula>$E$10="B"</formula>
    </cfRule>
  </conditionalFormatting>
  <conditionalFormatting sqref="Q43:AJ43">
    <cfRule type="expression" dxfId="101" priority="6">
      <formula>$E$10="A"</formula>
    </cfRule>
  </conditionalFormatting>
  <conditionalFormatting sqref="M142:P152">
    <cfRule type="expression" dxfId="100" priority="5">
      <formula>$D$139&gt;7</formula>
    </cfRule>
  </conditionalFormatting>
  <conditionalFormatting sqref="Q142:T152">
    <cfRule type="expression" dxfId="99" priority="4">
      <formula>OR($D$139&gt;8,$L$139&lt;8)</formula>
    </cfRule>
  </conditionalFormatting>
  <conditionalFormatting sqref="U142:X152">
    <cfRule type="expression" dxfId="98" priority="3">
      <formula>OR($D$139&gt;9,$L$139&lt;9)</formula>
    </cfRule>
  </conditionalFormatting>
  <conditionalFormatting sqref="Y142:AB152">
    <cfRule type="expression" dxfId="97" priority="2">
      <formula>OR($D$139&gt;10,$L$139&lt;10)</formula>
    </cfRule>
  </conditionalFormatting>
  <conditionalFormatting sqref="AC142:AF152">
    <cfRule type="expression" dxfId="96" priority="1">
      <formula>$L$139&lt;11</formula>
    </cfRule>
  </conditionalFormatting>
  <dataValidations count="23">
    <dataValidation type="list" imeMode="disabled" allowBlank="1" showInputMessage="1" showErrorMessage="1" sqref="AD165:AG179" xr:uid="{E1F7EBD9-3AF2-4FE7-836B-3249ABD3E232}">
      <formula1>pldn14</formula1>
    </dataValidation>
    <dataValidation type="list" imeMode="disabled" allowBlank="1" showInputMessage="1" showErrorMessage="1" sqref="L165:Q179" xr:uid="{8769D468-1947-45B9-95F6-87D90433AA4B}">
      <formula1>pldn13</formula1>
    </dataValidation>
    <dataValidation type="decimal" imeMode="disabled" operator="greaterThanOrEqual" allowBlank="1" showInputMessage="1" showErrorMessage="1" sqref="M146:AF146" xr:uid="{4EF7E3EF-B08A-4E62-949E-33807A4492F1}">
      <formula1>0.01</formula1>
    </dataValidation>
    <dataValidation type="whole" imeMode="disabled" operator="greaterThan" allowBlank="1" showInputMessage="1" showErrorMessage="1" sqref="M143:AF143" xr:uid="{695D9DAE-05FD-45B2-8867-DE0E66F9CB7E}">
      <formula1>1</formula1>
    </dataValidation>
    <dataValidation type="list" imeMode="disabled" allowBlank="1" showInputMessage="1" showErrorMessage="1" sqref="Q76:R76 Z76:AA76 AI76:AJ76 AI84:AJ84 Z84:AA84 Q84:R84 Q92:R92 Z92:AA92 AI92:AJ92 AI100:AJ100 Z100:AA100 Q100:R100 Q108:R108 Z108:AA108 AI108:AJ108" xr:uid="{3A84E032-EA6C-4A56-8900-9663B5C5211A}">
      <formula1>pldn15</formula1>
    </dataValidation>
    <dataValidation type="whole" imeMode="disabled" operator="greaterThanOrEqual" allowBlank="1" showInputMessage="1" showErrorMessage="1" sqref="P124:X124" xr:uid="{8683F186-11F3-421E-A172-9F7C839399D1}">
      <formula1>1</formula1>
    </dataValidation>
    <dataValidation type="whole" imeMode="disabled" operator="greaterThanOrEqual" allowBlank="1" showInputMessage="1" showErrorMessage="1" sqref="Q52:AJ58" xr:uid="{163C8BFB-66AD-4EA2-9DC3-5730889A9504}">
      <formula1>0</formula1>
    </dataValidation>
    <dataValidation type="list" imeMode="disabled" allowBlank="1" showInputMessage="1" showErrorMessage="1" sqref="AA29:AD29 O29:R29" xr:uid="{ED76D8B9-3058-4356-BD5F-3D471208219F}">
      <formula1>pldn12</formula1>
    </dataValidation>
    <dataValidation imeMode="on" allowBlank="1" showInputMessage="1" showErrorMessage="1" sqref="S18:AJ18 O23:AJ24 O30:AJ31 H109 K80 K88 K96 K104 H80 K77 H77 K112 K85 H88 K93 H85 H96 K101 H93 H104 H116:AJ116 K109 H101 H112 R165:AC179" xr:uid="{2121177D-E40F-4E90-B3DC-C1B4AAE92147}"/>
    <dataValidation type="list" imeMode="disabled" allowBlank="1" showInputMessage="1" showErrorMessage="1" sqref="O16:AJ16" xr:uid="{B7DA69BE-F5C8-480F-B6A5-1FD02EE2BD0C}">
      <formula1>pldn4</formula1>
    </dataValidation>
    <dataValidation type="list" imeMode="disabled" allowBlank="1" showInputMessage="1" showErrorMessage="1" sqref="M152:AF152 P125:X125" xr:uid="{3C615EA3-FC63-43BC-846B-98492E75AFA2}">
      <formula1>pldn16</formula1>
    </dataValidation>
    <dataValidation type="list" imeMode="disabled" allowBlank="1" showInputMessage="1" showErrorMessage="1" sqref="D139:G139 L139:O139 AA22:AD22 O22:R22" xr:uid="{36E0B223-B7F2-4284-B616-778D319BB9CF}">
      <formula1>pldn11</formula1>
    </dataValidation>
    <dataValidation type="list" imeMode="disabled" allowBlank="1" showInputMessage="1" showErrorMessage="1" sqref="M144:AF144" xr:uid="{62FCC64E-4D4C-44BE-B40E-C8DBABF73518}">
      <formula1>pldn18</formula1>
    </dataValidation>
    <dataValidation imeMode="disabled" allowBlank="1" showInputMessage="1" showErrorMessage="1" sqref="AC4:AJ4 U51 AG51 Q51 Y51 AC51" xr:uid="{99D9037E-FBFF-4234-A579-A111165141A2}"/>
    <dataValidation type="list" imeMode="disabled" allowBlank="1" showInputMessage="1" showErrorMessage="1" sqref="E10:I10" xr:uid="{C4259053-FAA5-4245-B01A-9ACA95079467}">
      <formula1>pldn10</formula1>
    </dataValidation>
    <dataValidation type="list" imeMode="disabled" allowBlank="1" showInputMessage="1" showErrorMessage="1" sqref="K136:S136" xr:uid="{C6BAD597-190B-4D30-AB59-5E3671FA46D0}">
      <formula1>pldn17</formula1>
    </dataValidation>
    <dataValidation type="list" imeMode="disabled" allowBlank="1" showInputMessage="1" showErrorMessage="1" sqref="M145:AF145" xr:uid="{5B0D49FB-9509-4E11-912F-781A6B2C309B}">
      <formula1>pldn19</formula1>
    </dataValidation>
    <dataValidation type="list" imeMode="disabled" allowBlank="1" showInputMessage="1" showErrorMessage="1" sqref="F129:K133" xr:uid="{8DCA6BFC-8AEB-49D8-ACDB-16EEA5C8D32B}">
      <formula1>pldn20</formula1>
    </dataValidation>
    <dataValidation imeMode="disabled" operator="greaterThanOrEqual" allowBlank="1" showInputMessage="1" showErrorMessage="1" sqref="L129:T133" xr:uid="{26CB20E9-2127-4B8A-BCD7-EAC9C3D31EFE}"/>
    <dataValidation type="whole" operator="greaterThanOrEqual" allowBlank="1" showInputMessage="1" showErrorMessage="1" sqref="Q42:AJ43" xr:uid="{BCB0E35B-1830-4868-831F-9F1B4E418B63}">
      <formula1>0</formula1>
    </dataValidation>
    <dataValidation type="custom" allowBlank="1" showInputMessage="1" showErrorMessage="1" sqref="Q50:AJ50" xr:uid="{A214D4D0-9D33-4C08-B5EE-43C1DEF23571}">
      <formula1>OR(Q50="",AND(ISNUMBER(Q50),INT(Q50)=Q50))</formula1>
    </dataValidation>
    <dataValidation type="custom" imeMode="disabled" operator="greaterThanOrEqual" allowBlank="1" showInputMessage="1" showErrorMessage="1" sqref="Q68:AJ70" xr:uid="{5308ACE8-83D6-4DE7-9F06-9B5AAE235F78}">
      <formula1>OR(Q68="",ISNUMBER(Q68))</formula1>
    </dataValidation>
    <dataValidation type="custom" imeMode="disabled" allowBlank="1" showInputMessage="1" showErrorMessage="1" sqref="AH165:AJ179" xr:uid="{EA7A03C1-9AD8-42AE-B739-3E81E581CDE5}">
      <formula1>OR(AH165="",ISNUMBER(AH165))</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98999-D6CE-4953-85D8-7848B091A5E4}">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tSbm6hpgm8ORCbELs0S6ozoWHLo+p91u7Hc1KY7PVCztnXPqm1qE78B7HSahu833h8bIIhAqRsrkTQbktzDgCQ==" saltValue="4Ej76X853Ft9XuDzbCbmPA=="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95" priority="7">
      <formula>$E$10="B"</formula>
    </cfRule>
  </conditionalFormatting>
  <conditionalFormatting sqref="D132:D133">
    <cfRule type="expression" dxfId="94" priority="8">
      <formula>$E$10="B"</formula>
    </cfRule>
  </conditionalFormatting>
  <conditionalFormatting sqref="Q43:AJ43">
    <cfRule type="expression" dxfId="93" priority="6">
      <formula>$E$10="A"</formula>
    </cfRule>
  </conditionalFormatting>
  <conditionalFormatting sqref="M142:P152">
    <cfRule type="expression" dxfId="92" priority="5">
      <formula>$D$139&gt;7</formula>
    </cfRule>
  </conditionalFormatting>
  <conditionalFormatting sqref="Q142:T152">
    <cfRule type="expression" dxfId="91" priority="4">
      <formula>OR($D$139&gt;8,$L$139&lt;8)</formula>
    </cfRule>
  </conditionalFormatting>
  <conditionalFormatting sqref="U142:X152">
    <cfRule type="expression" dxfId="90" priority="3">
      <formula>OR($D$139&gt;9,$L$139&lt;9)</formula>
    </cfRule>
  </conditionalFormatting>
  <conditionalFormatting sqref="Y142:AB152">
    <cfRule type="expression" dxfId="89" priority="2">
      <formula>OR($D$139&gt;10,$L$139&lt;10)</formula>
    </cfRule>
  </conditionalFormatting>
  <conditionalFormatting sqref="AC142:AF152">
    <cfRule type="expression" dxfId="88" priority="1">
      <formula>$L$139&lt;11</formula>
    </cfRule>
  </conditionalFormatting>
  <dataValidations count="23">
    <dataValidation type="custom" imeMode="disabled" allowBlank="1" showInputMessage="1" showErrorMessage="1" sqref="AH165:AJ179" xr:uid="{B2BDD2A3-F471-4650-B5AA-66BC16A64D14}">
      <formula1>OR(AH165="",ISNUMBER(AH165))</formula1>
    </dataValidation>
    <dataValidation type="custom" imeMode="disabled" operator="greaterThanOrEqual" allowBlank="1" showInputMessage="1" showErrorMessage="1" sqref="Q68:AJ70" xr:uid="{AE37A667-134B-46DC-98F0-ABB427A05E5A}">
      <formula1>OR(Q68="",ISNUMBER(Q68))</formula1>
    </dataValidation>
    <dataValidation type="custom" allowBlank="1" showInputMessage="1" showErrorMessage="1" sqref="Q50:AJ50" xr:uid="{2C099636-573A-4838-ADCC-FBAAA3522591}">
      <formula1>OR(Q50="",AND(ISNUMBER(Q50),INT(Q50)=Q50))</formula1>
    </dataValidation>
    <dataValidation type="whole" operator="greaterThanOrEqual" allowBlank="1" showInputMessage="1" showErrorMessage="1" sqref="Q42:AJ43" xr:uid="{6A740174-9C7F-48DF-9AB7-D5F757B6C29C}">
      <formula1>0</formula1>
    </dataValidation>
    <dataValidation imeMode="disabled" operator="greaterThanOrEqual" allowBlank="1" showInputMessage="1" showErrorMessage="1" sqref="L129:T133" xr:uid="{B760E422-3F06-47D7-9981-4BCA00943A83}"/>
    <dataValidation type="list" imeMode="disabled" allowBlank="1" showInputMessage="1" showErrorMessage="1" sqref="F129:K133" xr:uid="{53D36F77-6AD9-4552-8A0A-1592018919A4}">
      <formula1>pldn20</formula1>
    </dataValidation>
    <dataValidation type="list" imeMode="disabled" allowBlank="1" showInputMessage="1" showErrorMessage="1" sqref="M145:AF145" xr:uid="{F2C2891D-EC13-45EE-946A-4D7CC71CE935}">
      <formula1>pldn19</formula1>
    </dataValidation>
    <dataValidation type="list" imeMode="disabled" allowBlank="1" showInputMessage="1" showErrorMessage="1" sqref="K136:S136" xr:uid="{63F8F182-68C6-49F9-A836-6EF96E80EAAC}">
      <formula1>pldn17</formula1>
    </dataValidation>
    <dataValidation type="list" imeMode="disabled" allowBlank="1" showInputMessage="1" showErrorMessage="1" sqref="E10:I10" xr:uid="{2C5D9D7A-C2A4-4B74-86EC-6F5C34B97C34}">
      <formula1>pldn10</formula1>
    </dataValidation>
    <dataValidation imeMode="disabled" allowBlank="1" showInputMessage="1" showErrorMessage="1" sqref="AC4:AJ4 U51 AG51 Q51 Y51 AC51" xr:uid="{759570EA-16F4-4AB0-A912-5F78F049DA6F}"/>
    <dataValidation type="list" imeMode="disabled" allowBlank="1" showInputMessage="1" showErrorMessage="1" sqref="M144:AF144" xr:uid="{ABBFB1BF-0819-4F04-9BB1-D90D4D1526C6}">
      <formula1>pldn18</formula1>
    </dataValidation>
    <dataValidation type="list" imeMode="disabled" allowBlank="1" showInputMessage="1" showErrorMessage="1" sqref="D139:G139 L139:O139 AA22:AD22 O22:R22" xr:uid="{22802A49-4584-48C4-B05D-DE8CB8E4ED57}">
      <formula1>pldn11</formula1>
    </dataValidation>
    <dataValidation type="list" imeMode="disabled" allowBlank="1" showInputMessage="1" showErrorMessage="1" sqref="M152:AF152 P125:X125" xr:uid="{D12566EA-BF1E-460F-82B7-27DD75D2C52F}">
      <formula1>pldn16</formula1>
    </dataValidation>
    <dataValidation type="list" imeMode="disabled" allowBlank="1" showInputMessage="1" showErrorMessage="1" sqref="O16:AJ16" xr:uid="{5E615290-6587-4BE7-B911-461BDB16703B}">
      <formula1>pldn4</formula1>
    </dataValidation>
    <dataValidation imeMode="on" allowBlank="1" showInputMessage="1" showErrorMessage="1" sqref="S18:AJ18 O23:AJ24 O30:AJ31 H109 K80 K88 K96 K104 H80 K77 H77 K112 K85 H88 K93 H85 H96 K101 H93 H104 H116:AJ116 K109 H101 H112 R165:AC179" xr:uid="{50C00B95-14A8-4C17-AE0D-8F6F6E943E52}"/>
    <dataValidation type="list" imeMode="disabled" allowBlank="1" showInputMessage="1" showErrorMessage="1" sqref="AA29:AD29 O29:R29" xr:uid="{44B8785F-D80A-4661-8884-84CA67D79842}">
      <formula1>pldn12</formula1>
    </dataValidation>
    <dataValidation type="whole" imeMode="disabled" operator="greaterThanOrEqual" allowBlank="1" showInputMessage="1" showErrorMessage="1" sqref="Q52:AJ58" xr:uid="{FC6C4CE1-8354-435D-8D31-AC4CA82DDB3D}">
      <formula1>0</formula1>
    </dataValidation>
    <dataValidation type="whole" imeMode="disabled" operator="greaterThanOrEqual" allowBlank="1" showInputMessage="1" showErrorMessage="1" sqref="P124:X124" xr:uid="{14E735D7-0987-4B39-9BCC-BACA0528D377}">
      <formula1>1</formula1>
    </dataValidation>
    <dataValidation type="list" imeMode="disabled" allowBlank="1" showInputMessage="1" showErrorMessage="1" sqref="Q76:R76 Z76:AA76 AI76:AJ76 AI84:AJ84 Z84:AA84 Q84:R84 Q92:R92 Z92:AA92 AI92:AJ92 AI100:AJ100 Z100:AA100 Q100:R100 Q108:R108 Z108:AA108 AI108:AJ108" xr:uid="{736FEAF6-30B5-484E-9C62-1DE708C1368D}">
      <formula1>pldn15</formula1>
    </dataValidation>
    <dataValidation type="whole" imeMode="disabled" operator="greaterThan" allowBlank="1" showInputMessage="1" showErrorMessage="1" sqref="M143:AF143" xr:uid="{2E229404-3BD0-4DEE-AE1B-12406E73B1AD}">
      <formula1>1</formula1>
    </dataValidation>
    <dataValidation type="decimal" imeMode="disabled" operator="greaterThanOrEqual" allowBlank="1" showInputMessage="1" showErrorMessage="1" sqref="M146:AF146" xr:uid="{9A65545D-729D-4DE0-A188-DD422CF7BA17}">
      <formula1>0.01</formula1>
    </dataValidation>
    <dataValidation type="list" imeMode="disabled" allowBlank="1" showInputMessage="1" showErrorMessage="1" sqref="L165:Q179" xr:uid="{1BA8644E-481A-46DE-8B31-7D85F168DA90}">
      <formula1>pldn13</formula1>
    </dataValidation>
    <dataValidation type="list" imeMode="disabled" allowBlank="1" showInputMessage="1" showErrorMessage="1" sqref="AD165:AG179" xr:uid="{801D162B-116C-4B49-9361-C476BE516F3F}">
      <formula1>pldn14</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E9ACC-7E73-4F02-863D-A73B8D8797D0}">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V7C1Kb/aeywDwC8r5M3TAyBGu/IV5JxHPMnEECX+6+a7+1oP84+l1nTb4FY5GWCQmxFg6B0tCGqmyr+VSnj2ZA==" saltValue="O8wFQvyXR9u5I59AIsroMw=="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87" priority="7">
      <formula>$E$10="B"</formula>
    </cfRule>
  </conditionalFormatting>
  <conditionalFormatting sqref="D132:D133">
    <cfRule type="expression" dxfId="86" priority="8">
      <formula>$E$10="B"</formula>
    </cfRule>
  </conditionalFormatting>
  <conditionalFormatting sqref="Q43:AJ43">
    <cfRule type="expression" dxfId="85" priority="6">
      <formula>$E$10="A"</formula>
    </cfRule>
  </conditionalFormatting>
  <conditionalFormatting sqref="M142:P152">
    <cfRule type="expression" dxfId="84" priority="5">
      <formula>$D$139&gt;7</formula>
    </cfRule>
  </conditionalFormatting>
  <conditionalFormatting sqref="Q142:T152">
    <cfRule type="expression" dxfId="83" priority="4">
      <formula>OR($D$139&gt;8,$L$139&lt;8)</formula>
    </cfRule>
  </conditionalFormatting>
  <conditionalFormatting sqref="U142:X152">
    <cfRule type="expression" dxfId="82" priority="3">
      <formula>OR($D$139&gt;9,$L$139&lt;9)</formula>
    </cfRule>
  </conditionalFormatting>
  <conditionalFormatting sqref="Y142:AB152">
    <cfRule type="expression" dxfId="81" priority="2">
      <formula>OR($D$139&gt;10,$L$139&lt;10)</formula>
    </cfRule>
  </conditionalFormatting>
  <conditionalFormatting sqref="AC142:AF152">
    <cfRule type="expression" dxfId="80" priority="1">
      <formula>$L$139&lt;11</formula>
    </cfRule>
  </conditionalFormatting>
  <dataValidations count="23">
    <dataValidation type="list" imeMode="disabled" allowBlank="1" showInputMessage="1" showErrorMessage="1" sqref="AD165:AG179" xr:uid="{2087FB48-F709-4FAE-B0B7-38E6D9C26045}">
      <formula1>pldn14</formula1>
    </dataValidation>
    <dataValidation type="list" imeMode="disabled" allowBlank="1" showInputMessage="1" showErrorMessage="1" sqref="L165:Q179" xr:uid="{2DA6310D-2895-4059-83A6-7862128F6374}">
      <formula1>pldn13</formula1>
    </dataValidation>
    <dataValidation type="decimal" imeMode="disabled" operator="greaterThanOrEqual" allowBlank="1" showInputMessage="1" showErrorMessage="1" sqref="M146:AF146" xr:uid="{45D0E792-B110-463C-9509-F249CE84319A}">
      <formula1>0.01</formula1>
    </dataValidation>
    <dataValidation type="whole" imeMode="disabled" operator="greaterThan" allowBlank="1" showInputMessage="1" showErrorMessage="1" sqref="M143:AF143" xr:uid="{313070EB-EEB1-4B75-A2CC-F01A0C9C9893}">
      <formula1>1</formula1>
    </dataValidation>
    <dataValidation type="list" imeMode="disabled" allowBlank="1" showInputMessage="1" showErrorMessage="1" sqref="Q76:R76 Z76:AA76 AI76:AJ76 AI84:AJ84 Z84:AA84 Q84:R84 Q92:R92 Z92:AA92 AI92:AJ92 AI100:AJ100 Z100:AA100 Q100:R100 Q108:R108 Z108:AA108 AI108:AJ108" xr:uid="{B300456B-C51A-416B-AC93-B6E6AAF34434}">
      <formula1>pldn15</formula1>
    </dataValidation>
    <dataValidation type="whole" imeMode="disabled" operator="greaterThanOrEqual" allowBlank="1" showInputMessage="1" showErrorMessage="1" sqref="P124:X124" xr:uid="{55D1E364-338E-4625-BFC3-5364CF7CEFFB}">
      <formula1>1</formula1>
    </dataValidation>
    <dataValidation type="whole" imeMode="disabled" operator="greaterThanOrEqual" allowBlank="1" showInputMessage="1" showErrorMessage="1" sqref="Q52:AJ58" xr:uid="{53D0BA3A-4745-4B43-8C8F-24E740DF7458}">
      <formula1>0</formula1>
    </dataValidation>
    <dataValidation type="list" imeMode="disabled" allowBlank="1" showInputMessage="1" showErrorMessage="1" sqref="AA29:AD29 O29:R29" xr:uid="{750BEAEE-AF17-4AAB-AD55-FD4E059CF409}">
      <formula1>pldn12</formula1>
    </dataValidation>
    <dataValidation imeMode="on" allowBlank="1" showInputMessage="1" showErrorMessage="1" sqref="S18:AJ18 O23:AJ24 O30:AJ31 H109 K80 K88 K96 K104 H80 K77 H77 K112 K85 H88 K93 H85 H96 K101 H93 H104 H116:AJ116 K109 H101 H112 R165:AC179" xr:uid="{06A007A5-D0E4-4448-A9E6-5443B44E105A}"/>
    <dataValidation type="list" imeMode="disabled" allowBlank="1" showInputMessage="1" showErrorMessage="1" sqref="O16:AJ16" xr:uid="{2C5CDB28-0155-490D-90A1-DC76B5ED92C2}">
      <formula1>pldn4</formula1>
    </dataValidation>
    <dataValidation type="list" imeMode="disabled" allowBlank="1" showInputMessage="1" showErrorMessage="1" sqref="M152:AF152 P125:X125" xr:uid="{1A6AC89B-D90E-423F-867B-FD9D5800BEFC}">
      <formula1>pldn16</formula1>
    </dataValidation>
    <dataValidation type="list" imeMode="disabled" allowBlank="1" showInputMessage="1" showErrorMessage="1" sqref="D139:G139 L139:O139 AA22:AD22 O22:R22" xr:uid="{514788B6-5B33-4C1A-9D6C-033146DEB570}">
      <formula1>pldn11</formula1>
    </dataValidation>
    <dataValidation type="list" imeMode="disabled" allowBlank="1" showInputMessage="1" showErrorMessage="1" sqref="M144:AF144" xr:uid="{EC800CC6-9F5B-48EE-A153-03CC4425C593}">
      <formula1>pldn18</formula1>
    </dataValidation>
    <dataValidation imeMode="disabled" allowBlank="1" showInputMessage="1" showErrorMessage="1" sqref="AC4:AJ4 U51 AG51 Q51 Y51 AC51" xr:uid="{779601DD-C1EB-4F91-8D09-B9B82849AB06}"/>
    <dataValidation type="list" imeMode="disabled" allowBlank="1" showInputMessage="1" showErrorMessage="1" sqref="E10:I10" xr:uid="{584E6991-9021-4113-BB17-DA3E93D31F5C}">
      <formula1>pldn10</formula1>
    </dataValidation>
    <dataValidation type="list" imeMode="disabled" allowBlank="1" showInputMessage="1" showErrorMessage="1" sqref="K136:S136" xr:uid="{93514249-EF0C-42F3-87C9-7358BA722727}">
      <formula1>pldn17</formula1>
    </dataValidation>
    <dataValidation type="list" imeMode="disabled" allowBlank="1" showInputMessage="1" showErrorMessage="1" sqref="M145:AF145" xr:uid="{79E8A029-B2BA-4294-98DD-92C27606D0D8}">
      <formula1>pldn19</formula1>
    </dataValidation>
    <dataValidation type="list" imeMode="disabled" allowBlank="1" showInputMessage="1" showErrorMessage="1" sqref="F129:K133" xr:uid="{C51D2BE8-E61F-497B-8296-7B72415A74F7}">
      <formula1>pldn20</formula1>
    </dataValidation>
    <dataValidation imeMode="disabled" operator="greaterThanOrEqual" allowBlank="1" showInputMessage="1" showErrorMessage="1" sqref="L129:T133" xr:uid="{6FB2B531-0C26-414C-AC45-3B1370B9640F}"/>
    <dataValidation type="whole" operator="greaterThanOrEqual" allowBlank="1" showInputMessage="1" showErrorMessage="1" sqref="Q42:AJ43" xr:uid="{257181D6-CF6E-4D7A-AEF4-A1C1A845DAAF}">
      <formula1>0</formula1>
    </dataValidation>
    <dataValidation type="custom" allowBlank="1" showInputMessage="1" showErrorMessage="1" sqref="Q50:AJ50" xr:uid="{6A46D0FC-D720-4121-95B5-42D2705F8910}">
      <formula1>OR(Q50="",AND(ISNUMBER(Q50),INT(Q50)=Q50))</formula1>
    </dataValidation>
    <dataValidation type="custom" imeMode="disabled" operator="greaterThanOrEqual" allowBlank="1" showInputMessage="1" showErrorMessage="1" sqref="Q68:AJ70" xr:uid="{A3355ACC-8FE3-42C5-8879-B4FA08C66C32}">
      <formula1>OR(Q68="",ISNUMBER(Q68))</formula1>
    </dataValidation>
    <dataValidation type="custom" imeMode="disabled" allowBlank="1" showInputMessage="1" showErrorMessage="1" sqref="AH165:AJ179" xr:uid="{72D59EC5-6C45-4247-9E35-BC1979FC3A5D}">
      <formula1>OR(AH165="",ISNUMBER(AH165))</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14017"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3405-A868-45F8-BD12-D1507CBB414D}">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PZBrt7iOXLqllVDELArbvePzmIepChtFjNaXcrpvZ2eBiUI6zf2maejY0zVw7al+treOyVa5Te5bKnXnq7nnxw==" saltValue="enWYjV/1C9HDHAVmjujDvQ=="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79" priority="7">
      <formula>$E$10="B"</formula>
    </cfRule>
  </conditionalFormatting>
  <conditionalFormatting sqref="D132:D133">
    <cfRule type="expression" dxfId="78" priority="8">
      <formula>$E$10="B"</formula>
    </cfRule>
  </conditionalFormatting>
  <conditionalFormatting sqref="Q43:AJ43">
    <cfRule type="expression" dxfId="77" priority="6">
      <formula>$E$10="A"</formula>
    </cfRule>
  </conditionalFormatting>
  <conditionalFormatting sqref="M142:P152">
    <cfRule type="expression" dxfId="76" priority="5">
      <formula>$D$139&gt;7</formula>
    </cfRule>
  </conditionalFormatting>
  <conditionalFormatting sqref="Q142:T152">
    <cfRule type="expression" dxfId="75" priority="4">
      <formula>OR($D$139&gt;8,$L$139&lt;8)</formula>
    </cfRule>
  </conditionalFormatting>
  <conditionalFormatting sqref="U142:X152">
    <cfRule type="expression" dxfId="74" priority="3">
      <formula>OR($D$139&gt;9,$L$139&lt;9)</formula>
    </cfRule>
  </conditionalFormatting>
  <conditionalFormatting sqref="Y142:AB152">
    <cfRule type="expression" dxfId="73" priority="2">
      <formula>OR($D$139&gt;10,$L$139&lt;10)</formula>
    </cfRule>
  </conditionalFormatting>
  <conditionalFormatting sqref="AC142:AF152">
    <cfRule type="expression" dxfId="72" priority="1">
      <formula>$L$139&lt;11</formula>
    </cfRule>
  </conditionalFormatting>
  <dataValidations count="23">
    <dataValidation type="custom" imeMode="disabled" allowBlank="1" showInputMessage="1" showErrorMessage="1" sqref="AH165:AJ179" xr:uid="{9BCE7E24-0B70-4155-B0FA-77DCC3044C62}">
      <formula1>OR(AH165="",ISNUMBER(AH165))</formula1>
    </dataValidation>
    <dataValidation type="custom" imeMode="disabled" operator="greaterThanOrEqual" allowBlank="1" showInputMessage="1" showErrorMessage="1" sqref="Q68:AJ70" xr:uid="{F4E434B0-2F3D-4A69-A164-97C31D1927AF}">
      <formula1>OR(Q68="",ISNUMBER(Q68))</formula1>
    </dataValidation>
    <dataValidation type="custom" allowBlank="1" showInputMessage="1" showErrorMessage="1" sqref="Q50:AJ50" xr:uid="{34514BE6-444D-486C-9D2C-A39C50BF7BA6}">
      <formula1>OR(Q50="",AND(ISNUMBER(Q50),INT(Q50)=Q50))</formula1>
    </dataValidation>
    <dataValidation type="whole" operator="greaterThanOrEqual" allowBlank="1" showInputMessage="1" showErrorMessage="1" sqref="Q42:AJ43" xr:uid="{88E395DE-624C-4514-A111-15CBF4689984}">
      <formula1>0</formula1>
    </dataValidation>
    <dataValidation imeMode="disabled" operator="greaterThanOrEqual" allowBlank="1" showInputMessage="1" showErrorMessage="1" sqref="L129:T133" xr:uid="{FF1C5EB5-3A56-4C4E-AF26-ECF5BF41825A}"/>
    <dataValidation type="list" imeMode="disabled" allowBlank="1" showInputMessage="1" showErrorMessage="1" sqref="F129:K133" xr:uid="{3D653A58-C536-4AE3-9EEF-B471EB270677}">
      <formula1>pldn20</formula1>
    </dataValidation>
    <dataValidation type="list" imeMode="disabled" allowBlank="1" showInputMessage="1" showErrorMessage="1" sqref="M145:AF145" xr:uid="{B8962DA0-EEA8-4A7C-8815-C22FC9844E51}">
      <formula1>pldn19</formula1>
    </dataValidation>
    <dataValidation type="list" imeMode="disabled" allowBlank="1" showInputMessage="1" showErrorMessage="1" sqref="K136:S136" xr:uid="{C4D2FA5D-7428-40A4-B030-F95511B98BC2}">
      <formula1>pldn17</formula1>
    </dataValidation>
    <dataValidation type="list" imeMode="disabled" allowBlank="1" showInputMessage="1" showErrorMessage="1" sqref="E10:I10" xr:uid="{C95FAC8B-750E-448E-806B-A31C5C33348F}">
      <formula1>pldn10</formula1>
    </dataValidation>
    <dataValidation imeMode="disabled" allowBlank="1" showInputMessage="1" showErrorMessage="1" sqref="AC4:AJ4 U51 AG51 Q51 Y51 AC51" xr:uid="{822492B5-0FEB-4824-9CEE-7399F43A09A3}"/>
    <dataValidation type="list" imeMode="disabled" allowBlank="1" showInputMessage="1" showErrorMessage="1" sqref="M144:AF144" xr:uid="{4E93169D-F9F5-4562-ACAC-6728FA926CBF}">
      <formula1>pldn18</formula1>
    </dataValidation>
    <dataValidation type="list" imeMode="disabled" allowBlank="1" showInputMessage="1" showErrorMessage="1" sqref="D139:G139 L139:O139 AA22:AD22 O22:R22" xr:uid="{044991F6-CA48-47F0-9D05-7FA4195EAD3E}">
      <formula1>pldn11</formula1>
    </dataValidation>
    <dataValidation type="list" imeMode="disabled" allowBlank="1" showInputMessage="1" showErrorMessage="1" sqref="M152:AF152 P125:X125" xr:uid="{AF5F1BB9-E1F1-4142-A6DF-555775A7C804}">
      <formula1>pldn16</formula1>
    </dataValidation>
    <dataValidation type="list" imeMode="disabled" allowBlank="1" showInputMessage="1" showErrorMessage="1" sqref="O16:AJ16" xr:uid="{925FEF90-3915-4401-A474-3734562558A9}">
      <formula1>pldn4</formula1>
    </dataValidation>
    <dataValidation imeMode="on" allowBlank="1" showInputMessage="1" showErrorMessage="1" sqref="S18:AJ18 O23:AJ24 O30:AJ31 H109 K80 K88 K96 K104 H80 K77 H77 K112 K85 H88 K93 H85 H96 K101 H93 H104 H116:AJ116 K109 H101 H112 R165:AC179" xr:uid="{62C8E562-FAB2-43C8-B440-5F20CFC99AB6}"/>
    <dataValidation type="list" imeMode="disabled" allowBlank="1" showInputMessage="1" showErrorMessage="1" sqref="AA29:AD29 O29:R29" xr:uid="{B4B657BB-9DFA-4ADC-97D1-466FAC1C43F9}">
      <formula1>pldn12</formula1>
    </dataValidation>
    <dataValidation type="whole" imeMode="disabled" operator="greaterThanOrEqual" allowBlank="1" showInputMessage="1" showErrorMessage="1" sqref="Q52:AJ58" xr:uid="{6CF13991-46D5-436F-BC66-A648F0EFE9F2}">
      <formula1>0</formula1>
    </dataValidation>
    <dataValidation type="whole" imeMode="disabled" operator="greaterThanOrEqual" allowBlank="1" showInputMessage="1" showErrorMessage="1" sqref="P124:X124" xr:uid="{C79C84A2-163E-475A-A395-5B5C89BB9CDD}">
      <formula1>1</formula1>
    </dataValidation>
    <dataValidation type="list" imeMode="disabled" allowBlank="1" showInputMessage="1" showErrorMessage="1" sqref="Q76:R76 Z76:AA76 AI76:AJ76 AI84:AJ84 Z84:AA84 Q84:R84 Q92:R92 Z92:AA92 AI92:AJ92 AI100:AJ100 Z100:AA100 Q100:R100 Q108:R108 Z108:AA108 AI108:AJ108" xr:uid="{9C20C85B-9AD6-4E6E-8220-5EEE8CBA75B0}">
      <formula1>pldn15</formula1>
    </dataValidation>
    <dataValidation type="whole" imeMode="disabled" operator="greaterThan" allowBlank="1" showInputMessage="1" showErrorMessage="1" sqref="M143:AF143" xr:uid="{8F4D23E5-EC6C-4C85-9BDF-E2B5875275CE}">
      <formula1>1</formula1>
    </dataValidation>
    <dataValidation type="decimal" imeMode="disabled" operator="greaterThanOrEqual" allowBlank="1" showInputMessage="1" showErrorMessage="1" sqref="M146:AF146" xr:uid="{C6706159-60AF-4958-A8A5-6724617A0EB6}">
      <formula1>0.01</formula1>
    </dataValidation>
    <dataValidation type="list" imeMode="disabled" allowBlank="1" showInputMessage="1" showErrorMessage="1" sqref="L165:Q179" xr:uid="{B4D45906-F1F0-4E97-A802-EBAC670AA6C3}">
      <formula1>pldn13</formula1>
    </dataValidation>
    <dataValidation type="list" imeMode="disabled" allowBlank="1" showInputMessage="1" showErrorMessage="1" sqref="AD165:AG179" xr:uid="{803BC9BB-D0CF-4FAF-8A62-8546211FA811}">
      <formula1>pldn14</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15041"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FFE60-292A-4FB7-86B3-1ED68F3FB92E}">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m8WbMX66BO8m+EWIDKloBNyPKxDg02h59zaAbmItr7kTJgnnF8g3WlCKWBKuZ4EuCrcv/x0lQaIT1opvbS2dGA==" saltValue="xX561qwH59YyixU1bVfjCw=="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71" priority="7">
      <formula>$E$10="B"</formula>
    </cfRule>
  </conditionalFormatting>
  <conditionalFormatting sqref="D132:D133">
    <cfRule type="expression" dxfId="70" priority="8">
      <formula>$E$10="B"</formula>
    </cfRule>
  </conditionalFormatting>
  <conditionalFormatting sqref="Q43:AJ43">
    <cfRule type="expression" dxfId="69" priority="6">
      <formula>$E$10="A"</formula>
    </cfRule>
  </conditionalFormatting>
  <conditionalFormatting sqref="M142:P152">
    <cfRule type="expression" dxfId="68" priority="5">
      <formula>$D$139&gt;7</formula>
    </cfRule>
  </conditionalFormatting>
  <conditionalFormatting sqref="Q142:T152">
    <cfRule type="expression" dxfId="67" priority="4">
      <formula>OR($D$139&gt;8,$L$139&lt;8)</formula>
    </cfRule>
  </conditionalFormatting>
  <conditionalFormatting sqref="U142:X152">
    <cfRule type="expression" dxfId="66" priority="3">
      <formula>OR($D$139&gt;9,$L$139&lt;9)</formula>
    </cfRule>
  </conditionalFormatting>
  <conditionalFormatting sqref="Y142:AB152">
    <cfRule type="expression" dxfId="65" priority="2">
      <formula>OR($D$139&gt;10,$L$139&lt;10)</formula>
    </cfRule>
  </conditionalFormatting>
  <conditionalFormatting sqref="AC142:AF152">
    <cfRule type="expression" dxfId="64" priority="1">
      <formula>$L$139&lt;11</formula>
    </cfRule>
  </conditionalFormatting>
  <dataValidations count="23">
    <dataValidation type="list" imeMode="disabled" allowBlank="1" showInputMessage="1" showErrorMessage="1" sqref="AD165:AG179" xr:uid="{13226D24-C9CF-45E3-A1D2-5C034B5CB15F}">
      <formula1>pldn14</formula1>
    </dataValidation>
    <dataValidation type="list" imeMode="disabled" allowBlank="1" showInputMessage="1" showErrorMessage="1" sqref="L165:Q179" xr:uid="{27872EA8-57A7-45DE-91ED-62A4962BD44A}">
      <formula1>pldn13</formula1>
    </dataValidation>
    <dataValidation type="decimal" imeMode="disabled" operator="greaterThanOrEqual" allowBlank="1" showInputMessage="1" showErrorMessage="1" sqref="M146:AF146" xr:uid="{67D106CC-783A-424D-8A58-2D5DB868DFBF}">
      <formula1>0.01</formula1>
    </dataValidation>
    <dataValidation type="whole" imeMode="disabled" operator="greaterThan" allowBlank="1" showInputMessage="1" showErrorMessage="1" sqref="M143:AF143" xr:uid="{97B45AC7-26FC-4D90-82FB-AC1A91237389}">
      <formula1>1</formula1>
    </dataValidation>
    <dataValidation type="list" imeMode="disabled" allowBlank="1" showInputMessage="1" showErrorMessage="1" sqref="Q76:R76 Z76:AA76 AI76:AJ76 AI84:AJ84 Z84:AA84 Q84:R84 Q92:R92 Z92:AA92 AI92:AJ92 AI100:AJ100 Z100:AA100 Q100:R100 Q108:R108 Z108:AA108 AI108:AJ108" xr:uid="{B21E1DDF-233D-4A5A-A9A2-0460A3626AF9}">
      <formula1>pldn15</formula1>
    </dataValidation>
    <dataValidation type="whole" imeMode="disabled" operator="greaterThanOrEqual" allowBlank="1" showInputMessage="1" showErrorMessage="1" sqref="P124:X124" xr:uid="{041C896A-2F8A-4148-A609-1E5CBC824C1A}">
      <formula1>1</formula1>
    </dataValidation>
    <dataValidation type="whole" imeMode="disabled" operator="greaterThanOrEqual" allowBlank="1" showInputMessage="1" showErrorMessage="1" sqref="Q52:AJ58" xr:uid="{D8868DB9-2456-4D49-8CD3-58671976F297}">
      <formula1>0</formula1>
    </dataValidation>
    <dataValidation type="list" imeMode="disabled" allowBlank="1" showInputMessage="1" showErrorMessage="1" sqref="AA29:AD29 O29:R29" xr:uid="{B44177D1-2C30-4312-8688-7BB51A67E35C}">
      <formula1>pldn12</formula1>
    </dataValidation>
    <dataValidation imeMode="on" allowBlank="1" showInputMessage="1" showErrorMessage="1" sqref="S18:AJ18 O23:AJ24 O30:AJ31 H109 K80 K88 K96 K104 H80 K77 H77 K112 K85 H88 K93 H85 H96 K101 H93 H104 H116:AJ116 K109 H101 H112 R165:AC179" xr:uid="{6B0666D6-3933-4FED-932E-9760BFFD4F07}"/>
    <dataValidation type="list" imeMode="disabled" allowBlank="1" showInputMessage="1" showErrorMessage="1" sqref="O16:AJ16" xr:uid="{B56507E8-8381-42D3-8CF6-E31EB43D33B5}">
      <formula1>pldn4</formula1>
    </dataValidation>
    <dataValidation type="list" imeMode="disabled" allowBlank="1" showInputMessage="1" showErrorMessage="1" sqref="M152:AF152 P125:X125" xr:uid="{6538C6FB-C27E-4481-8889-AC6B2FFAFCAA}">
      <formula1>pldn16</formula1>
    </dataValidation>
    <dataValidation type="list" imeMode="disabled" allowBlank="1" showInputMessage="1" showErrorMessage="1" sqref="D139:G139 L139:O139 AA22:AD22 O22:R22" xr:uid="{6CA319DD-6D14-4EB6-A280-F124252AE04F}">
      <formula1>pldn11</formula1>
    </dataValidation>
    <dataValidation type="list" imeMode="disabled" allowBlank="1" showInputMessage="1" showErrorMessage="1" sqref="M144:AF144" xr:uid="{A29B819A-3834-4CC8-8CAC-9B5B1D126D08}">
      <formula1>pldn18</formula1>
    </dataValidation>
    <dataValidation imeMode="disabled" allowBlank="1" showInputMessage="1" showErrorMessage="1" sqref="AC4:AJ4 U51 AG51 Q51 Y51 AC51" xr:uid="{391B99FF-7BAD-40F3-BF3D-ABA227630173}"/>
    <dataValidation type="list" imeMode="disabled" allowBlank="1" showInputMessage="1" showErrorMessage="1" sqref="E10:I10" xr:uid="{2CDC5C43-094D-48F8-B762-25A37BC58EAF}">
      <formula1>pldn10</formula1>
    </dataValidation>
    <dataValidation type="list" imeMode="disabled" allowBlank="1" showInputMessage="1" showErrorMessage="1" sqref="K136:S136" xr:uid="{2EF68B2F-51B7-4EF1-B39A-B31B72D8B240}">
      <formula1>pldn17</formula1>
    </dataValidation>
    <dataValidation type="list" imeMode="disabled" allowBlank="1" showInputMessage="1" showErrorMessage="1" sqref="M145:AF145" xr:uid="{1CD3E087-C7CA-4859-9DE0-3D8524D29547}">
      <formula1>pldn19</formula1>
    </dataValidation>
    <dataValidation type="list" imeMode="disabled" allowBlank="1" showInputMessage="1" showErrorMessage="1" sqref="F129:K133" xr:uid="{B288743F-8ACB-4D06-A9B0-4A7952428A49}">
      <formula1>pldn20</formula1>
    </dataValidation>
    <dataValidation imeMode="disabled" operator="greaterThanOrEqual" allowBlank="1" showInputMessage="1" showErrorMessage="1" sqref="L129:T133" xr:uid="{76DFB43B-A8DC-4F8F-88AE-3A5C4A837AA9}"/>
    <dataValidation type="whole" operator="greaterThanOrEqual" allowBlank="1" showInputMessage="1" showErrorMessage="1" sqref="Q42:AJ43" xr:uid="{6DE94E5A-67CD-452B-9476-E2927400D0CB}">
      <formula1>0</formula1>
    </dataValidation>
    <dataValidation type="custom" allowBlank="1" showInputMessage="1" showErrorMessage="1" sqref="Q50:AJ50" xr:uid="{0356F734-7CC8-4006-B5C6-FBD5D9E7AB10}">
      <formula1>OR(Q50="",AND(ISNUMBER(Q50),INT(Q50)=Q50))</formula1>
    </dataValidation>
    <dataValidation type="custom" imeMode="disabled" operator="greaterThanOrEqual" allowBlank="1" showInputMessage="1" showErrorMessage="1" sqref="Q68:AJ70" xr:uid="{38BD5AD1-F7D9-4825-B854-3B271B68FE69}">
      <formula1>OR(Q68="",ISNUMBER(Q68))</formula1>
    </dataValidation>
    <dataValidation type="custom" imeMode="disabled" allowBlank="1" showInputMessage="1" showErrorMessage="1" sqref="AH165:AJ179" xr:uid="{ABA70817-2A8E-4CCE-B581-0B16D19FC678}">
      <formula1>OR(AH165="",ISNUMBER(AH165))</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CD91A-64AC-4D46-B71E-EBD607AF4347}">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3vZ/pBXb0UY4FFmE5LaPFFGDqAc3VtaHNRSQmiATp+aipLtSCz0NJNQK7fkuaCHVA48E3LCjozsQiiTE3UtnLw==" saltValue="7iT7G1c9GsNPh68Kvp75+Q=="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63" priority="7">
      <formula>$E$10="B"</formula>
    </cfRule>
  </conditionalFormatting>
  <conditionalFormatting sqref="D132:D133">
    <cfRule type="expression" dxfId="62" priority="8">
      <formula>$E$10="B"</formula>
    </cfRule>
  </conditionalFormatting>
  <conditionalFormatting sqref="Q43:AJ43">
    <cfRule type="expression" dxfId="61" priority="6">
      <formula>$E$10="A"</formula>
    </cfRule>
  </conditionalFormatting>
  <conditionalFormatting sqref="M142:P152">
    <cfRule type="expression" dxfId="60" priority="5">
      <formula>$D$139&gt;7</formula>
    </cfRule>
  </conditionalFormatting>
  <conditionalFormatting sqref="Q142:T152">
    <cfRule type="expression" dxfId="59" priority="4">
      <formula>OR($D$139&gt;8,$L$139&lt;8)</formula>
    </cfRule>
  </conditionalFormatting>
  <conditionalFormatting sqref="U142:X152">
    <cfRule type="expression" dxfId="58" priority="3">
      <formula>OR($D$139&gt;9,$L$139&lt;9)</formula>
    </cfRule>
  </conditionalFormatting>
  <conditionalFormatting sqref="Y142:AB152">
    <cfRule type="expression" dxfId="57" priority="2">
      <formula>OR($D$139&gt;10,$L$139&lt;10)</formula>
    </cfRule>
  </conditionalFormatting>
  <conditionalFormatting sqref="AC142:AF152">
    <cfRule type="expression" dxfId="56" priority="1">
      <formula>$L$139&lt;11</formula>
    </cfRule>
  </conditionalFormatting>
  <dataValidations count="23">
    <dataValidation type="custom" imeMode="disabled" allowBlank="1" showInputMessage="1" showErrorMessage="1" sqref="AH165:AJ179" xr:uid="{30F9614E-7DD7-4F6B-8D44-FC4C5572C8FA}">
      <formula1>OR(AH165="",ISNUMBER(AH165))</formula1>
    </dataValidation>
    <dataValidation type="custom" imeMode="disabled" operator="greaterThanOrEqual" allowBlank="1" showInputMessage="1" showErrorMessage="1" sqref="Q68:AJ70" xr:uid="{AAEFCECE-5322-44AC-94F5-20246453E3D9}">
      <formula1>OR(Q68="",ISNUMBER(Q68))</formula1>
    </dataValidation>
    <dataValidation type="custom" allowBlank="1" showInputMessage="1" showErrorMessage="1" sqref="Q50:AJ50" xr:uid="{8E9699C4-4788-44EC-867A-ABB9D4904342}">
      <formula1>OR(Q50="",AND(ISNUMBER(Q50),INT(Q50)=Q50))</formula1>
    </dataValidation>
    <dataValidation type="whole" operator="greaterThanOrEqual" allowBlank="1" showInputMessage="1" showErrorMessage="1" sqref="Q42:AJ43" xr:uid="{41F9FD22-60F5-4BAA-9867-993EC0967346}">
      <formula1>0</formula1>
    </dataValidation>
    <dataValidation imeMode="disabled" operator="greaterThanOrEqual" allowBlank="1" showInputMessage="1" showErrorMessage="1" sqref="L129:T133" xr:uid="{B9FA9A2F-61AC-41D2-A45C-D32929C81C55}"/>
    <dataValidation type="list" imeMode="disabled" allowBlank="1" showInputMessage="1" showErrorMessage="1" sqref="F129:K133" xr:uid="{418B2947-482C-488E-B1C9-4CF05C8E1892}">
      <formula1>pldn20</formula1>
    </dataValidation>
    <dataValidation type="list" imeMode="disabled" allowBlank="1" showInputMessage="1" showErrorMessage="1" sqref="M145:AF145" xr:uid="{A3C9D22F-4F5C-4307-9CFC-FC6D356CB46D}">
      <formula1>pldn19</formula1>
    </dataValidation>
    <dataValidation type="list" imeMode="disabled" allowBlank="1" showInputMessage="1" showErrorMessage="1" sqref="K136:S136" xr:uid="{01F1447D-E7E4-4C62-9D64-437C0B4453E6}">
      <formula1>pldn17</formula1>
    </dataValidation>
    <dataValidation type="list" imeMode="disabled" allowBlank="1" showInputMessage="1" showErrorMessage="1" sqref="E10:I10" xr:uid="{3345CC77-1933-4085-8800-E20D087826FA}">
      <formula1>pldn10</formula1>
    </dataValidation>
    <dataValidation imeMode="disabled" allowBlank="1" showInputMessage="1" showErrorMessage="1" sqref="AC4:AJ4 U51 AG51 Q51 Y51 AC51" xr:uid="{BC102A7C-5926-4781-B250-84B259020E11}"/>
    <dataValidation type="list" imeMode="disabled" allowBlank="1" showInputMessage="1" showErrorMessage="1" sqref="M144:AF144" xr:uid="{061980AD-0A7A-4C46-B574-B0B884794530}">
      <formula1>pldn18</formula1>
    </dataValidation>
    <dataValidation type="list" imeMode="disabled" allowBlank="1" showInputMessage="1" showErrorMessage="1" sqref="D139:G139 L139:O139 AA22:AD22 O22:R22" xr:uid="{1A421781-2C7B-40B4-A5FB-2A8B30F3CBAF}">
      <formula1>pldn11</formula1>
    </dataValidation>
    <dataValidation type="list" imeMode="disabled" allowBlank="1" showInputMessage="1" showErrorMessage="1" sqref="M152:AF152 P125:X125" xr:uid="{6B767BB3-383B-4A78-B71C-55A7503B91B4}">
      <formula1>pldn16</formula1>
    </dataValidation>
    <dataValidation type="list" imeMode="disabled" allowBlank="1" showInputMessage="1" showErrorMessage="1" sqref="O16:AJ16" xr:uid="{FDD50E10-3B0A-4130-9903-6B5C7D896196}">
      <formula1>pldn4</formula1>
    </dataValidation>
    <dataValidation imeMode="on" allowBlank="1" showInputMessage="1" showErrorMessage="1" sqref="S18:AJ18 O23:AJ24 O30:AJ31 H109 K80 K88 K96 K104 H80 K77 H77 K112 K85 H88 K93 H85 H96 K101 H93 H104 H116:AJ116 K109 H101 H112 R165:AC179" xr:uid="{FAF80894-0089-45DA-9EDB-D7FEDC230A2A}"/>
    <dataValidation type="list" imeMode="disabled" allowBlank="1" showInputMessage="1" showErrorMessage="1" sqref="AA29:AD29 O29:R29" xr:uid="{B1E96D7A-9406-468D-9C1C-33AE601D2DFE}">
      <formula1>pldn12</formula1>
    </dataValidation>
    <dataValidation type="whole" imeMode="disabled" operator="greaterThanOrEqual" allowBlank="1" showInputMessage="1" showErrorMessage="1" sqref="Q52:AJ58" xr:uid="{7A3F5707-7587-47B7-B319-77FE0966DE40}">
      <formula1>0</formula1>
    </dataValidation>
    <dataValidation type="whole" imeMode="disabled" operator="greaterThanOrEqual" allowBlank="1" showInputMessage="1" showErrorMessage="1" sqref="P124:X124" xr:uid="{7FDEFF1E-B0B6-4570-8EDA-B9DCB389F13D}">
      <formula1>1</formula1>
    </dataValidation>
    <dataValidation type="list" imeMode="disabled" allowBlank="1" showInputMessage="1" showErrorMessage="1" sqref="Q76:R76 Z76:AA76 AI76:AJ76 AI84:AJ84 Z84:AA84 Q84:R84 Q92:R92 Z92:AA92 AI92:AJ92 AI100:AJ100 Z100:AA100 Q100:R100 Q108:R108 Z108:AA108 AI108:AJ108" xr:uid="{283660DA-C0BC-41D5-A361-0DDAD85D16CF}">
      <formula1>pldn15</formula1>
    </dataValidation>
    <dataValidation type="whole" imeMode="disabled" operator="greaterThan" allowBlank="1" showInputMessage="1" showErrorMessage="1" sqref="M143:AF143" xr:uid="{61648B71-C4B5-480D-9445-5915C6DAE8FF}">
      <formula1>1</formula1>
    </dataValidation>
    <dataValidation type="decimal" imeMode="disabled" operator="greaterThanOrEqual" allowBlank="1" showInputMessage="1" showErrorMessage="1" sqref="M146:AF146" xr:uid="{1A025789-94A9-425C-842C-49DC95605FA9}">
      <formula1>0.01</formula1>
    </dataValidation>
    <dataValidation type="list" imeMode="disabled" allowBlank="1" showInputMessage="1" showErrorMessage="1" sqref="L165:Q179" xr:uid="{45798620-5144-4514-8FD8-38CCCE532CF8}">
      <formula1>pldn13</formula1>
    </dataValidation>
    <dataValidation type="list" imeMode="disabled" allowBlank="1" showInputMessage="1" showErrorMessage="1" sqref="AD165:AG179" xr:uid="{525A320F-3DE7-421A-A132-87B91312FA9D}">
      <formula1>pldn14</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17089"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FC031-005F-4237-B9DE-162B453321CF}">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N4dMVmyIqikbZ0nOCYnQiEzIW1j3yyzydKplX+Jn3fXLaVuS8pf6DfWcQiIqjCzl70N0SzWt8hTOAdzkdwyCXg==" saltValue="DkqUiU9DV5keiuHtbGAIXw=="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55" priority="7">
      <formula>$E$10="B"</formula>
    </cfRule>
  </conditionalFormatting>
  <conditionalFormatting sqref="D132:D133">
    <cfRule type="expression" dxfId="54" priority="8">
      <formula>$E$10="B"</formula>
    </cfRule>
  </conditionalFormatting>
  <conditionalFormatting sqref="Q43:AJ43">
    <cfRule type="expression" dxfId="53" priority="6">
      <formula>$E$10="A"</formula>
    </cfRule>
  </conditionalFormatting>
  <conditionalFormatting sqref="M142:P152">
    <cfRule type="expression" dxfId="52" priority="5">
      <formula>$D$139&gt;7</formula>
    </cfRule>
  </conditionalFormatting>
  <conditionalFormatting sqref="Q142:T152">
    <cfRule type="expression" dxfId="51" priority="4">
      <formula>OR($D$139&gt;8,$L$139&lt;8)</formula>
    </cfRule>
  </conditionalFormatting>
  <conditionalFormatting sqref="U142:X152">
    <cfRule type="expression" dxfId="50" priority="3">
      <formula>OR($D$139&gt;9,$L$139&lt;9)</formula>
    </cfRule>
  </conditionalFormatting>
  <conditionalFormatting sqref="Y142:AB152">
    <cfRule type="expression" dxfId="49" priority="2">
      <formula>OR($D$139&gt;10,$L$139&lt;10)</formula>
    </cfRule>
  </conditionalFormatting>
  <conditionalFormatting sqref="AC142:AF152">
    <cfRule type="expression" dxfId="48" priority="1">
      <formula>$L$139&lt;11</formula>
    </cfRule>
  </conditionalFormatting>
  <dataValidations count="23">
    <dataValidation type="list" imeMode="disabled" allowBlank="1" showInputMessage="1" showErrorMessage="1" sqref="AD165:AG179" xr:uid="{750995AD-DAEA-4F36-A20F-2118E7C814AC}">
      <formula1>pldn14</formula1>
    </dataValidation>
    <dataValidation type="list" imeMode="disabled" allowBlank="1" showInputMessage="1" showErrorMessage="1" sqref="L165:Q179" xr:uid="{7CA1E48C-2550-4134-B0FC-B40B82417596}">
      <formula1>pldn13</formula1>
    </dataValidation>
    <dataValidation type="decimal" imeMode="disabled" operator="greaterThanOrEqual" allowBlank="1" showInputMessage="1" showErrorMessage="1" sqref="M146:AF146" xr:uid="{6231EA86-F780-4509-BE40-54A56584B39D}">
      <formula1>0.01</formula1>
    </dataValidation>
    <dataValidation type="whole" imeMode="disabled" operator="greaterThan" allowBlank="1" showInputMessage="1" showErrorMessage="1" sqref="M143:AF143" xr:uid="{61C4D521-22B0-4340-AB53-A8A26E4BD218}">
      <formula1>1</formula1>
    </dataValidation>
    <dataValidation type="list" imeMode="disabled" allowBlank="1" showInputMessage="1" showErrorMessage="1" sqref="Q76:R76 Z76:AA76 AI76:AJ76 AI84:AJ84 Z84:AA84 Q84:R84 Q92:R92 Z92:AA92 AI92:AJ92 AI100:AJ100 Z100:AA100 Q100:R100 Q108:R108 Z108:AA108 AI108:AJ108" xr:uid="{4DFBC667-F0CD-44E3-AEF6-116F3400A131}">
      <formula1>pldn15</formula1>
    </dataValidation>
    <dataValidation type="whole" imeMode="disabled" operator="greaterThanOrEqual" allowBlank="1" showInputMessage="1" showErrorMessage="1" sqref="P124:X124" xr:uid="{73D5BD9F-10C8-42E2-8093-75D66017387B}">
      <formula1>1</formula1>
    </dataValidation>
    <dataValidation type="whole" imeMode="disabled" operator="greaterThanOrEqual" allowBlank="1" showInputMessage="1" showErrorMessage="1" sqref="Q52:AJ58" xr:uid="{1EF95D35-DB36-4D0B-89ED-076BA8F84BD2}">
      <formula1>0</formula1>
    </dataValidation>
    <dataValidation type="list" imeMode="disabled" allowBlank="1" showInputMessage="1" showErrorMessage="1" sqref="AA29:AD29 O29:R29" xr:uid="{1E474259-BE67-44AF-ABCE-5EB75AC4424B}">
      <formula1>pldn12</formula1>
    </dataValidation>
    <dataValidation imeMode="on" allowBlank="1" showInputMessage="1" showErrorMessage="1" sqref="S18:AJ18 O23:AJ24 O30:AJ31 H109 K80 K88 K96 K104 H80 K77 H77 K112 K85 H88 K93 H85 H96 K101 H93 H104 H116:AJ116 K109 H101 H112 R165:AC179" xr:uid="{456757D5-77B5-4203-8774-8EAEB71E215B}"/>
    <dataValidation type="list" imeMode="disabled" allowBlank="1" showInputMessage="1" showErrorMessage="1" sqref="O16:AJ16" xr:uid="{B317C54B-0945-4CAD-BF3A-0575DC9C1920}">
      <formula1>pldn4</formula1>
    </dataValidation>
    <dataValidation type="list" imeMode="disabled" allowBlank="1" showInputMessage="1" showErrorMessage="1" sqref="M152:AF152 P125:X125" xr:uid="{CD30A6E9-7987-46FA-A39C-050426A3BCB3}">
      <formula1>pldn16</formula1>
    </dataValidation>
    <dataValidation type="list" imeMode="disabled" allowBlank="1" showInputMessage="1" showErrorMessage="1" sqref="D139:G139 L139:O139 AA22:AD22 O22:R22" xr:uid="{FF408ED7-B026-4973-B328-F074EC7B9D5C}">
      <formula1>pldn11</formula1>
    </dataValidation>
    <dataValidation type="list" imeMode="disabled" allowBlank="1" showInputMessage="1" showErrorMessage="1" sqref="M144:AF144" xr:uid="{F414F2D6-2205-4196-9DEE-7822244DB184}">
      <formula1>pldn18</formula1>
    </dataValidation>
    <dataValidation imeMode="disabled" allowBlank="1" showInputMessage="1" showErrorMessage="1" sqref="AC4:AJ4 U51 AG51 Q51 Y51 AC51" xr:uid="{22E7FF87-00DF-4E2C-A90E-419A3E3210C8}"/>
    <dataValidation type="list" imeMode="disabled" allowBlank="1" showInputMessage="1" showErrorMessage="1" sqref="E10:I10" xr:uid="{6B8E1760-598D-4A31-BD37-95145ABA1015}">
      <formula1>pldn10</formula1>
    </dataValidation>
    <dataValidation type="list" imeMode="disabled" allowBlank="1" showInputMessage="1" showErrorMessage="1" sqref="K136:S136" xr:uid="{EA652B26-04D2-4198-B286-758627A40D34}">
      <formula1>pldn17</formula1>
    </dataValidation>
    <dataValidation type="list" imeMode="disabled" allowBlank="1" showInputMessage="1" showErrorMessage="1" sqref="M145:AF145" xr:uid="{8F1C613E-E7B7-47D5-878F-9C061579DD52}">
      <formula1>pldn19</formula1>
    </dataValidation>
    <dataValidation type="list" imeMode="disabled" allowBlank="1" showInputMessage="1" showErrorMessage="1" sqref="F129:K133" xr:uid="{E1A074CC-FA04-4E2A-99B4-15BDFC9C3F9D}">
      <formula1>pldn20</formula1>
    </dataValidation>
    <dataValidation imeMode="disabled" operator="greaterThanOrEqual" allowBlank="1" showInputMessage="1" showErrorMessage="1" sqref="L129:T133" xr:uid="{AE52256B-DBD5-485B-9032-814A5BE18B4D}"/>
    <dataValidation type="whole" operator="greaterThanOrEqual" allowBlank="1" showInputMessage="1" showErrorMessage="1" sqref="Q42:AJ43" xr:uid="{586E1687-1370-4E30-8AD7-BEAB3A1A569F}">
      <formula1>0</formula1>
    </dataValidation>
    <dataValidation type="custom" allowBlank="1" showInputMessage="1" showErrorMessage="1" sqref="Q50:AJ50" xr:uid="{DC01E792-976A-4F04-823F-F7F909D938E8}">
      <formula1>OR(Q50="",AND(ISNUMBER(Q50),INT(Q50)=Q50))</formula1>
    </dataValidation>
    <dataValidation type="custom" imeMode="disabled" operator="greaterThanOrEqual" allowBlank="1" showInputMessage="1" showErrorMessage="1" sqref="Q68:AJ70" xr:uid="{1C9BB94E-7D5F-45E1-8595-6A2CDFDA0E9E}">
      <formula1>OR(Q68="",ISNUMBER(Q68))</formula1>
    </dataValidation>
    <dataValidation type="custom" imeMode="disabled" allowBlank="1" showInputMessage="1" showErrorMessage="1" sqref="AH165:AJ179" xr:uid="{922AA716-D3A8-4DF5-AB44-809DB0C0A690}">
      <formula1>OR(AH165="",ISNUMBER(AH165))</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18113"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95A36-6687-4D24-8550-8A9038014D7A}">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0kuargPUfX1i+vwr85IBOg3U+azhTO4OL3xHY1Mh1Sn+suWKlflTYeAQjEQgT7M2SXL+xf5TYe1zEu2K68YzBw==" saltValue="6KqRqHN99n8AH4mI/AGHPw=="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47" priority="7">
      <formula>$E$10="B"</formula>
    </cfRule>
  </conditionalFormatting>
  <conditionalFormatting sqref="D132:D133">
    <cfRule type="expression" dxfId="46" priority="8">
      <formula>$E$10="B"</formula>
    </cfRule>
  </conditionalFormatting>
  <conditionalFormatting sqref="Q43:AJ43">
    <cfRule type="expression" dxfId="45" priority="6">
      <formula>$E$10="A"</formula>
    </cfRule>
  </conditionalFormatting>
  <conditionalFormatting sqref="M142:P152">
    <cfRule type="expression" dxfId="44" priority="5">
      <formula>$D$139&gt;7</formula>
    </cfRule>
  </conditionalFormatting>
  <conditionalFormatting sqref="Q142:T152">
    <cfRule type="expression" dxfId="43" priority="4">
      <formula>OR($D$139&gt;8,$L$139&lt;8)</formula>
    </cfRule>
  </conditionalFormatting>
  <conditionalFormatting sqref="U142:X152">
    <cfRule type="expression" dxfId="42" priority="3">
      <formula>OR($D$139&gt;9,$L$139&lt;9)</formula>
    </cfRule>
  </conditionalFormatting>
  <conditionalFormatting sqref="Y142:AB152">
    <cfRule type="expression" dxfId="41" priority="2">
      <formula>OR($D$139&gt;10,$L$139&lt;10)</formula>
    </cfRule>
  </conditionalFormatting>
  <conditionalFormatting sqref="AC142:AF152">
    <cfRule type="expression" dxfId="40" priority="1">
      <formula>$L$139&lt;11</formula>
    </cfRule>
  </conditionalFormatting>
  <dataValidations count="23">
    <dataValidation type="custom" imeMode="disabled" allowBlank="1" showInputMessage="1" showErrorMessage="1" sqref="AH165:AJ179" xr:uid="{206C01D9-866A-4D45-A78F-414590C2214A}">
      <formula1>OR(AH165="",ISNUMBER(AH165))</formula1>
    </dataValidation>
    <dataValidation type="custom" imeMode="disabled" operator="greaterThanOrEqual" allowBlank="1" showInputMessage="1" showErrorMessage="1" sqref="Q68:AJ70" xr:uid="{ADB74230-574D-4446-9839-80B6A7D549F5}">
      <formula1>OR(Q68="",ISNUMBER(Q68))</formula1>
    </dataValidation>
    <dataValidation type="custom" allowBlank="1" showInputMessage="1" showErrorMessage="1" sqref="Q50:AJ50" xr:uid="{C0E20AEB-C232-469E-ACC3-CCBCFBA15D34}">
      <formula1>OR(Q50="",AND(ISNUMBER(Q50),INT(Q50)=Q50))</formula1>
    </dataValidation>
    <dataValidation type="whole" operator="greaterThanOrEqual" allowBlank="1" showInputMessage="1" showErrorMessage="1" sqref="Q42:AJ43" xr:uid="{56A124A9-433E-4A90-A39C-0050AB51405A}">
      <formula1>0</formula1>
    </dataValidation>
    <dataValidation imeMode="disabled" operator="greaterThanOrEqual" allowBlank="1" showInputMessage="1" showErrorMessage="1" sqref="L129:T133" xr:uid="{4AA02123-A5B5-4B96-BFED-1FA41F2CEA94}"/>
    <dataValidation type="list" imeMode="disabled" allowBlank="1" showInputMessage="1" showErrorMessage="1" sqref="F129:K133" xr:uid="{28946E33-18E1-47EB-850C-CAE2725976D0}">
      <formula1>pldn20</formula1>
    </dataValidation>
    <dataValidation type="list" imeMode="disabled" allowBlank="1" showInputMessage="1" showErrorMessage="1" sqref="M145:AF145" xr:uid="{2F994371-9B04-4743-A5DC-768A013498E7}">
      <formula1>pldn19</formula1>
    </dataValidation>
    <dataValidation type="list" imeMode="disabled" allowBlank="1" showInputMessage="1" showErrorMessage="1" sqref="K136:S136" xr:uid="{137B5D42-C8CA-4A23-8061-52520A98738D}">
      <formula1>pldn17</formula1>
    </dataValidation>
    <dataValidation type="list" imeMode="disabled" allowBlank="1" showInputMessage="1" showErrorMessage="1" sqref="E10:I10" xr:uid="{53C4E024-CAEA-426B-BE39-23633F395CCF}">
      <formula1>pldn10</formula1>
    </dataValidation>
    <dataValidation imeMode="disabled" allowBlank="1" showInputMessage="1" showErrorMessage="1" sqref="AC4:AJ4 U51 AG51 Q51 Y51 AC51" xr:uid="{FB877F5F-FBBA-4FBE-9BD5-98D2C17B38BB}"/>
    <dataValidation type="list" imeMode="disabled" allowBlank="1" showInputMessage="1" showErrorMessage="1" sqref="M144:AF144" xr:uid="{1987F106-3026-4D6C-ACFB-E13EEEC635F5}">
      <formula1>pldn18</formula1>
    </dataValidation>
    <dataValidation type="list" imeMode="disabled" allowBlank="1" showInputMessage="1" showErrorMessage="1" sqref="D139:G139 L139:O139 AA22:AD22 O22:R22" xr:uid="{8CFE4F86-D223-44C2-BBCC-3CBF0A0B5579}">
      <formula1>pldn11</formula1>
    </dataValidation>
    <dataValidation type="list" imeMode="disabled" allowBlank="1" showInputMessage="1" showErrorMessage="1" sqref="M152:AF152 P125:X125" xr:uid="{164ECFBB-2C5E-4D07-99FE-79BBA503E79C}">
      <formula1>pldn16</formula1>
    </dataValidation>
    <dataValidation type="list" imeMode="disabled" allowBlank="1" showInputMessage="1" showErrorMessage="1" sqref="O16:AJ16" xr:uid="{DFBDDBF1-5C69-4733-B755-15375E21BF72}">
      <formula1>pldn4</formula1>
    </dataValidation>
    <dataValidation imeMode="on" allowBlank="1" showInputMessage="1" showErrorMessage="1" sqref="S18:AJ18 O23:AJ24 O30:AJ31 H109 K80 K88 K96 K104 H80 K77 H77 K112 K85 H88 K93 H85 H96 K101 H93 H104 H116:AJ116 K109 H101 H112 R165:AC179" xr:uid="{3CACAFF8-79D3-440D-80C9-07C9A6FF2877}"/>
    <dataValidation type="list" imeMode="disabled" allowBlank="1" showInputMessage="1" showErrorMessage="1" sqref="AA29:AD29 O29:R29" xr:uid="{D8ED5C69-D10F-40D2-A182-52F0CAEB2308}">
      <formula1>pldn12</formula1>
    </dataValidation>
    <dataValidation type="whole" imeMode="disabled" operator="greaterThanOrEqual" allowBlank="1" showInputMessage="1" showErrorMessage="1" sqref="Q52:AJ58" xr:uid="{839C21E5-B615-4066-8ECF-AF6583CCCBED}">
      <formula1>0</formula1>
    </dataValidation>
    <dataValidation type="whole" imeMode="disabled" operator="greaterThanOrEqual" allowBlank="1" showInputMessage="1" showErrorMessage="1" sqref="P124:X124" xr:uid="{BEB75198-E6B1-4771-B91F-A8FA080B5126}">
      <formula1>1</formula1>
    </dataValidation>
    <dataValidation type="list" imeMode="disabled" allowBlank="1" showInputMessage="1" showErrorMessage="1" sqref="Q76:R76 Z76:AA76 AI76:AJ76 AI84:AJ84 Z84:AA84 Q84:R84 Q92:R92 Z92:AA92 AI92:AJ92 AI100:AJ100 Z100:AA100 Q100:R100 Q108:R108 Z108:AA108 AI108:AJ108" xr:uid="{4C9DA623-DED8-4179-9F4E-4517BEC9FF56}">
      <formula1>pldn15</formula1>
    </dataValidation>
    <dataValidation type="whole" imeMode="disabled" operator="greaterThan" allowBlank="1" showInputMessage="1" showErrorMessage="1" sqref="M143:AF143" xr:uid="{7A2FF586-8664-411A-9673-5202E24D5962}">
      <formula1>1</formula1>
    </dataValidation>
    <dataValidation type="decimal" imeMode="disabled" operator="greaterThanOrEqual" allowBlank="1" showInputMessage="1" showErrorMessage="1" sqref="M146:AF146" xr:uid="{130A24C2-03A9-4497-9D14-6715A517AB7E}">
      <formula1>0.01</formula1>
    </dataValidation>
    <dataValidation type="list" imeMode="disabled" allowBlank="1" showInputMessage="1" showErrorMessage="1" sqref="L165:Q179" xr:uid="{3CEE40F4-0860-444B-A191-882AD5B82E0F}">
      <formula1>pldn13</formula1>
    </dataValidation>
    <dataValidation type="list" imeMode="disabled" allowBlank="1" showInputMessage="1" showErrorMessage="1" sqref="AD165:AG179" xr:uid="{A8FF90CD-E03A-44CF-95E0-A542F827C7C9}">
      <formula1>pldn14</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19137"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9ED8B-D03F-443C-963D-7BD9F618024B}">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Ej1vJ/9pJ8EgmuXKEIJ0N1Ozhlu+xcHH55a10bYB22dQEaGREOgKB92dPWnEDUaVoFeVrYF2uqRgOTpkEekIQg==" saltValue="PZuyjRIL+AQ64NKRJLbvKA=="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39" priority="7">
      <formula>$E$10="B"</formula>
    </cfRule>
  </conditionalFormatting>
  <conditionalFormatting sqref="D132:D133">
    <cfRule type="expression" dxfId="38" priority="8">
      <formula>$E$10="B"</formula>
    </cfRule>
  </conditionalFormatting>
  <conditionalFormatting sqref="Q43:AJ43">
    <cfRule type="expression" dxfId="37" priority="6">
      <formula>$E$10="A"</formula>
    </cfRule>
  </conditionalFormatting>
  <conditionalFormatting sqref="M142:P152">
    <cfRule type="expression" dxfId="36" priority="5">
      <formula>$D$139&gt;7</formula>
    </cfRule>
  </conditionalFormatting>
  <conditionalFormatting sqref="Q142:T152">
    <cfRule type="expression" dxfId="35" priority="4">
      <formula>OR($D$139&gt;8,$L$139&lt;8)</formula>
    </cfRule>
  </conditionalFormatting>
  <conditionalFormatting sqref="U142:X152">
    <cfRule type="expression" dxfId="34" priority="3">
      <formula>OR($D$139&gt;9,$L$139&lt;9)</formula>
    </cfRule>
  </conditionalFormatting>
  <conditionalFormatting sqref="Y142:AB152">
    <cfRule type="expression" dxfId="33" priority="2">
      <formula>OR($D$139&gt;10,$L$139&lt;10)</formula>
    </cfRule>
  </conditionalFormatting>
  <conditionalFormatting sqref="AC142:AF152">
    <cfRule type="expression" dxfId="32" priority="1">
      <formula>$L$139&lt;11</formula>
    </cfRule>
  </conditionalFormatting>
  <dataValidations count="23">
    <dataValidation type="list" imeMode="disabled" allowBlank="1" showInputMessage="1" showErrorMessage="1" sqref="AD165:AG179" xr:uid="{56C362EF-8F1D-4D1F-AE52-D50E6F81E6EF}">
      <formula1>pldn14</formula1>
    </dataValidation>
    <dataValidation type="list" imeMode="disabled" allowBlank="1" showInputMessage="1" showErrorMessage="1" sqref="L165:Q179" xr:uid="{830E9786-F8D8-4EC3-901D-28D0186E2500}">
      <formula1>pldn13</formula1>
    </dataValidation>
    <dataValidation type="decimal" imeMode="disabled" operator="greaterThanOrEqual" allowBlank="1" showInputMessage="1" showErrorMessage="1" sqref="M146:AF146" xr:uid="{1771B774-7E1D-4243-85A7-30CD249861A6}">
      <formula1>0.01</formula1>
    </dataValidation>
    <dataValidation type="whole" imeMode="disabled" operator="greaterThan" allowBlank="1" showInputMessage="1" showErrorMessage="1" sqref="M143:AF143" xr:uid="{8140DDAE-8608-4191-BFEA-FD44438DC8A5}">
      <formula1>1</formula1>
    </dataValidation>
    <dataValidation type="list" imeMode="disabled" allowBlank="1" showInputMessage="1" showErrorMessage="1" sqref="Q76:R76 Z76:AA76 AI76:AJ76 AI84:AJ84 Z84:AA84 Q84:R84 Q92:R92 Z92:AA92 AI92:AJ92 AI100:AJ100 Z100:AA100 Q100:R100 Q108:R108 Z108:AA108 AI108:AJ108" xr:uid="{0D3D6F8D-DBFC-4813-98DF-8FD22DA36D64}">
      <formula1>pldn15</formula1>
    </dataValidation>
    <dataValidation type="whole" imeMode="disabled" operator="greaterThanOrEqual" allowBlank="1" showInputMessage="1" showErrorMessage="1" sqref="P124:X124" xr:uid="{690FB697-278C-4074-97AC-E5736DCECF7E}">
      <formula1>1</formula1>
    </dataValidation>
    <dataValidation type="whole" imeMode="disabled" operator="greaterThanOrEqual" allowBlank="1" showInputMessage="1" showErrorMessage="1" sqref="Q52:AJ58" xr:uid="{2A5D8588-B3ED-4D6F-B202-CD7E97750F15}">
      <formula1>0</formula1>
    </dataValidation>
    <dataValidation type="list" imeMode="disabled" allowBlank="1" showInputMessage="1" showErrorMessage="1" sqref="AA29:AD29 O29:R29" xr:uid="{70D2639F-58A9-4CCF-A908-EBA5BBD56446}">
      <formula1>pldn12</formula1>
    </dataValidation>
    <dataValidation imeMode="on" allowBlank="1" showInputMessage="1" showErrorMessage="1" sqref="S18:AJ18 O23:AJ24 O30:AJ31 H109 K80 K88 K96 K104 H80 K77 H77 K112 K85 H88 K93 H85 H96 K101 H93 H104 H116:AJ116 K109 H101 H112 R165:AC179" xr:uid="{E6F4BF52-52E0-4FEA-9184-25781D512268}"/>
    <dataValidation type="list" imeMode="disabled" allowBlank="1" showInputMessage="1" showErrorMessage="1" sqref="O16:AJ16" xr:uid="{2246D5B3-5613-46D1-BA42-9D8F410F67B4}">
      <formula1>pldn4</formula1>
    </dataValidation>
    <dataValidation type="list" imeMode="disabled" allowBlank="1" showInputMessage="1" showErrorMessage="1" sqref="M152:AF152 P125:X125" xr:uid="{FEE0FE80-C2F8-4F10-9651-802C92E5F319}">
      <formula1>pldn16</formula1>
    </dataValidation>
    <dataValidation type="list" imeMode="disabled" allowBlank="1" showInputMessage="1" showErrorMessage="1" sqref="D139:G139 L139:O139 AA22:AD22 O22:R22" xr:uid="{F7B19DEB-1E25-4B63-9A8E-D6BD52305C1B}">
      <formula1>pldn11</formula1>
    </dataValidation>
    <dataValidation type="list" imeMode="disabled" allowBlank="1" showInputMessage="1" showErrorMessage="1" sqref="M144:AF144" xr:uid="{87C2255D-DB38-45F0-9FB2-ECA5EBF816CC}">
      <formula1>pldn18</formula1>
    </dataValidation>
    <dataValidation imeMode="disabled" allowBlank="1" showInputMessage="1" showErrorMessage="1" sqref="AC4:AJ4 U51 AG51 Q51 Y51 AC51" xr:uid="{FFDA7682-8C64-4AC9-9A65-EC35FD6B90EF}"/>
    <dataValidation type="list" imeMode="disabled" allowBlank="1" showInputMessage="1" showErrorMessage="1" sqref="E10:I10" xr:uid="{8C251240-9507-4924-8A37-4C9146616F84}">
      <formula1>pldn10</formula1>
    </dataValidation>
    <dataValidation type="list" imeMode="disabled" allowBlank="1" showInputMessage="1" showErrorMessage="1" sqref="K136:S136" xr:uid="{1CED59B2-7E6A-4E1E-9FDF-554ADC2C917C}">
      <formula1>pldn17</formula1>
    </dataValidation>
    <dataValidation type="list" imeMode="disabled" allowBlank="1" showInputMessage="1" showErrorMessage="1" sqref="M145:AF145" xr:uid="{FD50FFFC-BCD8-4DB4-9975-C4E26337623E}">
      <formula1>pldn19</formula1>
    </dataValidation>
    <dataValidation type="list" imeMode="disabled" allowBlank="1" showInputMessage="1" showErrorMessage="1" sqref="F129:K133" xr:uid="{0C07672E-8FFB-4328-B42A-C80C38BCE5E4}">
      <formula1>pldn20</formula1>
    </dataValidation>
    <dataValidation imeMode="disabled" operator="greaterThanOrEqual" allowBlank="1" showInputMessage="1" showErrorMessage="1" sqref="L129:T133" xr:uid="{CF64C531-46AC-42B5-9C07-47768745572B}"/>
    <dataValidation type="whole" operator="greaterThanOrEqual" allowBlank="1" showInputMessage="1" showErrorMessage="1" sqref="Q42:AJ43" xr:uid="{C56E2494-40EF-4A88-A08C-7A8BD89C25DA}">
      <formula1>0</formula1>
    </dataValidation>
    <dataValidation type="custom" allowBlank="1" showInputMessage="1" showErrorMessage="1" sqref="Q50:AJ50" xr:uid="{3BA39DF1-20D2-47F8-955E-2A7457D8A17F}">
      <formula1>OR(Q50="",AND(ISNUMBER(Q50),INT(Q50)=Q50))</formula1>
    </dataValidation>
    <dataValidation type="custom" imeMode="disabled" operator="greaterThanOrEqual" allowBlank="1" showInputMessage="1" showErrorMessage="1" sqref="Q68:AJ70" xr:uid="{ABCF830D-97B6-4570-9B7C-DB24B366F5F4}">
      <formula1>OR(Q68="",ISNUMBER(Q68))</formula1>
    </dataValidation>
    <dataValidation type="custom" imeMode="disabled" allowBlank="1" showInputMessage="1" showErrorMessage="1" sqref="AH165:AJ179" xr:uid="{0BD41D0A-D605-4FAF-A8DA-F6E9BB277715}">
      <formula1>OR(AH165="",ISNUMBER(AH165))</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20161"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pageSetUpPr fitToPage="1"/>
  </sheetPr>
  <dimension ref="A1:BS160"/>
  <sheetViews>
    <sheetView showGridLines="0" zoomScaleNormal="100" zoomScaleSheetLayoutView="100" workbookViewId="0"/>
  </sheetViews>
  <sheetFormatPr defaultColWidth="2.5" defaultRowHeight="18.75" outlineLevelRow="1"/>
  <cols>
    <col min="1" max="1" width="2.5" style="8"/>
    <col min="2" max="6" width="2.5" style="38"/>
    <col min="7" max="7" width="2.5" style="38" customWidth="1"/>
    <col min="8" max="18" width="2.5" style="38"/>
    <col min="19" max="19" width="3.5" style="38" bestFit="1" customWidth="1"/>
    <col min="20" max="34" width="2.5" style="38"/>
    <col min="35" max="35" width="2.5" style="38" customWidth="1"/>
    <col min="36" max="36" width="2.5" style="38"/>
    <col min="37" max="37" width="2.5" style="38" customWidth="1"/>
    <col min="38" max="38" width="2.875" style="8" bestFit="1" customWidth="1"/>
    <col min="39" max="16384" width="2.5" style="8"/>
  </cols>
  <sheetData>
    <row r="1" spans="2:54" ht="11.25" customHeight="1" thickBot="1">
      <c r="AK1" s="79"/>
    </row>
    <row r="2" spans="2:54" ht="20.25" customHeight="1">
      <c r="B2" s="35"/>
      <c r="C2" s="36" t="s">
        <v>56</v>
      </c>
      <c r="D2" s="35"/>
      <c r="E2" s="35"/>
      <c r="F2" s="35"/>
      <c r="G2" s="35"/>
      <c r="H2" s="35"/>
      <c r="I2" s="35"/>
      <c r="J2" s="34"/>
      <c r="K2" s="35"/>
      <c r="L2" s="34"/>
      <c r="M2" s="34"/>
      <c r="N2" s="34"/>
      <c r="O2" s="34"/>
      <c r="P2" s="34"/>
      <c r="Q2" s="34"/>
      <c r="R2" s="34"/>
      <c r="S2" s="34"/>
      <c r="T2" s="34"/>
      <c r="U2" s="34"/>
      <c r="V2" s="34"/>
      <c r="W2" s="34"/>
      <c r="X2" s="34"/>
      <c r="Y2" s="34"/>
      <c r="Z2" s="34"/>
      <c r="AA2" s="34"/>
      <c r="AB2" s="34"/>
      <c r="AC2" s="34"/>
      <c r="AD2" s="34"/>
      <c r="AE2" s="34"/>
      <c r="AF2" s="80" t="s">
        <v>57</v>
      </c>
      <c r="AG2" s="34"/>
      <c r="AH2" s="34"/>
      <c r="AI2" s="34"/>
      <c r="AJ2" s="34"/>
      <c r="AK2" s="34"/>
      <c r="AN2" s="584" t="s">
        <v>639</v>
      </c>
      <c r="AO2" s="585"/>
      <c r="AP2" s="585"/>
      <c r="AQ2" s="585"/>
      <c r="AR2" s="585"/>
      <c r="AS2" s="585"/>
      <c r="AT2" s="585"/>
      <c r="AU2" s="585"/>
      <c r="AV2" s="585"/>
      <c r="AW2" s="585"/>
      <c r="AX2" s="585"/>
      <c r="AY2" s="585"/>
      <c r="AZ2" s="585"/>
      <c r="BA2" s="585"/>
      <c r="BB2" s="586"/>
    </row>
    <row r="3" spans="2:54" ht="10.5" customHeight="1">
      <c r="B3" s="81"/>
      <c r="C3" s="82"/>
      <c r="D3" s="82"/>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3"/>
      <c r="AN3" s="587" t="s">
        <v>640</v>
      </c>
      <c r="AO3" s="588"/>
      <c r="AP3" s="588"/>
      <c r="AQ3" s="588" t="s">
        <v>641</v>
      </c>
      <c r="AR3" s="588"/>
      <c r="AS3" s="588"/>
      <c r="AT3" s="588" t="s">
        <v>642</v>
      </c>
      <c r="AU3" s="588"/>
      <c r="AV3" s="588"/>
      <c r="AW3" s="588" t="s">
        <v>643</v>
      </c>
      <c r="AX3" s="588"/>
      <c r="AY3" s="588"/>
      <c r="AZ3" s="588" t="s">
        <v>644</v>
      </c>
      <c r="BA3" s="588"/>
      <c r="BB3" s="589"/>
    </row>
    <row r="4" spans="2:54" ht="28.5" customHeight="1" thickBot="1">
      <c r="B4" s="84"/>
      <c r="C4" s="36" t="s">
        <v>11</v>
      </c>
      <c r="D4" s="34"/>
      <c r="E4" s="532">
        <f>様式１号!D16</f>
        <v>8</v>
      </c>
      <c r="F4" s="533"/>
      <c r="G4" s="534"/>
      <c r="H4" s="47" t="s">
        <v>58</v>
      </c>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85"/>
      <c r="AN4" s="590"/>
      <c r="AO4" s="591"/>
      <c r="AP4" s="592"/>
      <c r="AQ4" s="593"/>
      <c r="AR4" s="594"/>
      <c r="AS4" s="595"/>
      <c r="AT4" s="593"/>
      <c r="AU4" s="594"/>
      <c r="AV4" s="595"/>
      <c r="AW4" s="593"/>
      <c r="AX4" s="594"/>
      <c r="AY4" s="595"/>
      <c r="AZ4" s="593"/>
      <c r="BA4" s="594"/>
      <c r="BB4" s="596"/>
    </row>
    <row r="5" spans="2:54" ht="29.1" customHeight="1">
      <c r="B5" s="84"/>
      <c r="C5" s="305" t="s">
        <v>59</v>
      </c>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s="305"/>
      <c r="AG5" s="305"/>
      <c r="AH5" s="305"/>
      <c r="AI5" s="305"/>
      <c r="AJ5" s="305"/>
      <c r="AK5" s="85"/>
    </row>
    <row r="6" spans="2:54" ht="18" customHeight="1">
      <c r="B6" s="84"/>
      <c r="C6" s="36" t="s">
        <v>60</v>
      </c>
      <c r="D6" s="36"/>
      <c r="E6" s="36"/>
      <c r="F6" s="36"/>
      <c r="G6" s="36"/>
      <c r="H6" s="36"/>
      <c r="I6" s="36"/>
      <c r="J6" s="36"/>
      <c r="K6" s="35"/>
      <c r="L6" s="34"/>
      <c r="M6" s="34"/>
      <c r="N6" s="34"/>
      <c r="O6" s="34"/>
      <c r="P6" s="34"/>
      <c r="Q6" s="34"/>
      <c r="R6" s="34"/>
      <c r="S6" s="34"/>
      <c r="T6" s="34"/>
      <c r="U6" s="34"/>
      <c r="V6" s="34"/>
      <c r="W6" s="34"/>
      <c r="X6" s="34"/>
      <c r="Y6" s="34"/>
      <c r="Z6" s="34"/>
      <c r="AA6" s="34"/>
      <c r="AB6" s="34"/>
      <c r="AC6" s="34"/>
      <c r="AD6" s="34"/>
      <c r="AE6" s="34"/>
      <c r="AF6" s="34"/>
      <c r="AG6" s="34"/>
      <c r="AH6" s="34"/>
      <c r="AI6" s="34"/>
      <c r="AJ6" s="34"/>
      <c r="AK6" s="85"/>
    </row>
    <row r="7" spans="2:54" ht="18" customHeight="1">
      <c r="B7" s="84"/>
      <c r="C7" s="47" t="s">
        <v>61</v>
      </c>
      <c r="D7" s="36"/>
      <c r="E7" s="36"/>
      <c r="F7" s="36"/>
      <c r="G7" s="36"/>
      <c r="H7" s="36"/>
      <c r="I7" s="36"/>
      <c r="J7" s="36"/>
      <c r="K7" s="35"/>
      <c r="L7" s="34"/>
      <c r="M7" s="34"/>
      <c r="N7" s="34"/>
      <c r="O7" s="34"/>
      <c r="P7" s="34"/>
      <c r="Q7" s="34"/>
      <c r="R7" s="34"/>
      <c r="S7" s="34"/>
      <c r="T7" s="34"/>
      <c r="U7" s="34"/>
      <c r="V7" s="34"/>
      <c r="W7" s="34"/>
      <c r="X7" s="34"/>
      <c r="Y7" s="34"/>
      <c r="Z7" s="34"/>
      <c r="AA7" s="34"/>
      <c r="AB7" s="34"/>
      <c r="AC7" s="34"/>
      <c r="AD7" s="34"/>
      <c r="AE7" s="34"/>
      <c r="AF7" s="34"/>
      <c r="AG7" s="34"/>
      <c r="AH7" s="34"/>
      <c r="AI7" s="34"/>
      <c r="AJ7" s="34"/>
      <c r="AK7" s="85"/>
    </row>
    <row r="8" spans="2:54" ht="25.5" customHeight="1">
      <c r="B8" s="84"/>
      <c r="C8" s="36"/>
      <c r="D8" s="34"/>
      <c r="E8" s="499" t="s">
        <v>444</v>
      </c>
      <c r="F8" s="500"/>
      <c r="G8" s="501"/>
      <c r="H8" s="535" t="s">
        <v>429</v>
      </c>
      <c r="I8" s="536"/>
      <c r="J8" s="536"/>
      <c r="K8" s="536"/>
      <c r="L8" s="536"/>
      <c r="M8" s="536"/>
      <c r="N8" s="536"/>
      <c r="O8" s="536"/>
      <c r="P8" s="536"/>
      <c r="Q8" s="536"/>
      <c r="R8" s="536"/>
      <c r="S8" s="536"/>
      <c r="T8" s="536"/>
      <c r="U8" s="536"/>
      <c r="V8" s="536"/>
      <c r="W8" s="536"/>
      <c r="X8" s="536"/>
      <c r="Y8" s="536"/>
      <c r="Z8" s="536"/>
      <c r="AA8" s="536"/>
      <c r="AB8" s="537"/>
      <c r="AC8" s="86"/>
      <c r="AD8" s="34"/>
      <c r="AE8" s="34"/>
      <c r="AF8" s="34"/>
      <c r="AG8" s="34"/>
      <c r="AH8" s="34"/>
      <c r="AI8" s="34"/>
      <c r="AJ8" s="34"/>
      <c r="AK8" s="85"/>
    </row>
    <row r="9" spans="2:54" ht="65.25" customHeight="1">
      <c r="B9" s="84"/>
      <c r="C9" s="36"/>
      <c r="D9" s="34"/>
      <c r="E9" s="541"/>
      <c r="F9" s="542"/>
      <c r="G9" s="543"/>
      <c r="H9" s="538"/>
      <c r="I9" s="539"/>
      <c r="J9" s="539"/>
      <c r="K9" s="539"/>
      <c r="L9" s="539"/>
      <c r="M9" s="539"/>
      <c r="N9" s="539"/>
      <c r="O9" s="539"/>
      <c r="P9" s="539"/>
      <c r="Q9" s="539"/>
      <c r="R9" s="539"/>
      <c r="S9" s="539"/>
      <c r="T9" s="539"/>
      <c r="U9" s="539"/>
      <c r="V9" s="539"/>
      <c r="W9" s="539"/>
      <c r="X9" s="539"/>
      <c r="Y9" s="539"/>
      <c r="Z9" s="539"/>
      <c r="AA9" s="539"/>
      <c r="AB9" s="540"/>
      <c r="AC9" s="86"/>
      <c r="AD9" s="34"/>
      <c r="AE9" s="34"/>
      <c r="AF9" s="34"/>
      <c r="AG9" s="34"/>
      <c r="AH9" s="34"/>
      <c r="AI9" s="34"/>
      <c r="AJ9" s="34"/>
      <c r="AK9" s="85"/>
      <c r="AL9" s="32" t="str">
        <f>IF($E$9="","← 事業者の類別を選択してください。","")</f>
        <v>← 事業者の類別を選択してください。</v>
      </c>
    </row>
    <row r="10" spans="2:54" ht="18" customHeight="1">
      <c r="B10" s="84"/>
      <c r="C10" s="36"/>
      <c r="D10" s="36"/>
      <c r="E10" s="36"/>
      <c r="F10" s="36"/>
      <c r="G10" s="36"/>
      <c r="H10" s="36"/>
      <c r="I10" s="36"/>
      <c r="J10" s="36"/>
      <c r="K10" s="35"/>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85"/>
    </row>
    <row r="11" spans="2:54" ht="18" customHeight="1">
      <c r="B11" s="84"/>
      <c r="C11" s="47" t="s">
        <v>62</v>
      </c>
      <c r="D11" s="36"/>
      <c r="E11" s="36"/>
      <c r="F11" s="36"/>
      <c r="G11" s="36"/>
      <c r="H11" s="36"/>
      <c r="I11" s="36"/>
      <c r="J11" s="36"/>
      <c r="K11" s="35"/>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85"/>
    </row>
    <row r="12" spans="2:54" ht="42" customHeight="1">
      <c r="B12" s="84"/>
      <c r="C12" s="36"/>
      <c r="D12" s="34"/>
      <c r="E12" s="544" t="s">
        <v>63</v>
      </c>
      <c r="F12" s="545"/>
      <c r="G12" s="545"/>
      <c r="H12" s="545"/>
      <c r="I12" s="545"/>
      <c r="J12" s="545"/>
      <c r="K12" s="545"/>
      <c r="L12" s="545"/>
      <c r="M12" s="545"/>
      <c r="N12" s="546"/>
      <c r="O12" s="431"/>
      <c r="P12" s="432"/>
      <c r="Q12" s="432"/>
      <c r="R12" s="432"/>
      <c r="S12" s="432"/>
      <c r="T12" s="432"/>
      <c r="U12" s="432"/>
      <c r="V12" s="432"/>
      <c r="W12" s="432"/>
      <c r="X12" s="432"/>
      <c r="Y12" s="432"/>
      <c r="Z12" s="432"/>
      <c r="AA12" s="432"/>
      <c r="AB12" s="432"/>
      <c r="AC12" s="432"/>
      <c r="AD12" s="432"/>
      <c r="AE12" s="432"/>
      <c r="AF12" s="432"/>
      <c r="AG12" s="432"/>
      <c r="AH12" s="432"/>
      <c r="AI12" s="432"/>
      <c r="AJ12" s="436"/>
      <c r="AK12" s="85"/>
      <c r="AL12" s="59" t="str">
        <f>IF($O$12="","← 「事業者名」を入力してください。","")</f>
        <v>← 「事業者名」を入力してください。</v>
      </c>
    </row>
    <row r="13" spans="2:54" ht="42" customHeight="1">
      <c r="B13" s="84"/>
      <c r="C13" s="36"/>
      <c r="D13" s="34"/>
      <c r="E13" s="520" t="s">
        <v>64</v>
      </c>
      <c r="F13" s="521"/>
      <c r="G13" s="521"/>
      <c r="H13" s="521"/>
      <c r="I13" s="521"/>
      <c r="J13" s="521"/>
      <c r="K13" s="521"/>
      <c r="L13" s="521"/>
      <c r="M13" s="521"/>
      <c r="N13" s="522"/>
      <c r="O13" s="431"/>
      <c r="P13" s="432"/>
      <c r="Q13" s="432"/>
      <c r="R13" s="432"/>
      <c r="S13" s="432"/>
      <c r="T13" s="432"/>
      <c r="U13" s="432"/>
      <c r="V13" s="432"/>
      <c r="W13" s="432"/>
      <c r="X13" s="432"/>
      <c r="Y13" s="432"/>
      <c r="Z13" s="432"/>
      <c r="AA13" s="432"/>
      <c r="AB13" s="432"/>
      <c r="AC13" s="432"/>
      <c r="AD13" s="432"/>
      <c r="AE13" s="432"/>
      <c r="AF13" s="432"/>
      <c r="AG13" s="432"/>
      <c r="AH13" s="432"/>
      <c r="AI13" s="432"/>
      <c r="AJ13" s="436"/>
      <c r="AK13" s="85"/>
      <c r="AL13" s="59" t="str">
        <f>IF($O$13="","← 「本社」の所在地を入力してください。","")</f>
        <v>← 「本社」の所在地を入力してください。</v>
      </c>
    </row>
    <row r="14" spans="2:54" ht="42" customHeight="1">
      <c r="B14" s="84"/>
      <c r="C14" s="36"/>
      <c r="D14" s="34"/>
      <c r="E14" s="520" t="s">
        <v>65</v>
      </c>
      <c r="F14" s="521"/>
      <c r="G14" s="521"/>
      <c r="H14" s="521"/>
      <c r="I14" s="521"/>
      <c r="J14" s="521"/>
      <c r="K14" s="521"/>
      <c r="L14" s="521"/>
      <c r="M14" s="521"/>
      <c r="N14" s="522"/>
      <c r="O14" s="523"/>
      <c r="P14" s="524"/>
      <c r="Q14" s="524"/>
      <c r="R14" s="524"/>
      <c r="S14" s="524"/>
      <c r="T14" s="524"/>
      <c r="U14" s="524"/>
      <c r="V14" s="524"/>
      <c r="W14" s="524"/>
      <c r="X14" s="524"/>
      <c r="Y14" s="524"/>
      <c r="Z14" s="524"/>
      <c r="AA14" s="524"/>
      <c r="AB14" s="524"/>
      <c r="AC14" s="524"/>
      <c r="AD14" s="524"/>
      <c r="AE14" s="524"/>
      <c r="AF14" s="524"/>
      <c r="AG14" s="524"/>
      <c r="AH14" s="524"/>
      <c r="AI14" s="524"/>
      <c r="AJ14" s="525"/>
      <c r="AK14" s="85"/>
      <c r="AL14" s="59" t="str">
        <f>IF($O$14="","← 事業者番号は半角数字４桁で入力してください。","")</f>
        <v>← 事業者番号は半角数字４桁で入力してください。</v>
      </c>
    </row>
    <row r="15" spans="2:54" ht="42" customHeight="1">
      <c r="B15" s="87"/>
      <c r="C15" s="36"/>
      <c r="D15" s="34"/>
      <c r="E15" s="297" t="s">
        <v>474</v>
      </c>
      <c r="F15" s="521"/>
      <c r="G15" s="521"/>
      <c r="H15" s="521"/>
      <c r="I15" s="521"/>
      <c r="J15" s="521"/>
      <c r="K15" s="521"/>
      <c r="L15" s="521"/>
      <c r="M15" s="521"/>
      <c r="N15" s="522"/>
      <c r="O15" s="553"/>
      <c r="P15" s="554"/>
      <c r="Q15" s="554"/>
      <c r="R15" s="554"/>
      <c r="S15" s="554"/>
      <c r="T15" s="554"/>
      <c r="U15" s="554"/>
      <c r="V15" s="554"/>
      <c r="W15" s="554"/>
      <c r="X15" s="554"/>
      <c r="Y15" s="554"/>
      <c r="Z15" s="554"/>
      <c r="AA15" s="554"/>
      <c r="AB15" s="554"/>
      <c r="AC15" s="554"/>
      <c r="AD15" s="554"/>
      <c r="AE15" s="554"/>
      <c r="AF15" s="554"/>
      <c r="AG15" s="554"/>
      <c r="AH15" s="554"/>
      <c r="AI15" s="554"/>
      <c r="AJ15" s="555"/>
      <c r="AK15" s="85"/>
      <c r="AL15" s="59" t="str">
        <f>IF($O$15="","← 計画書評価のための年度を選択してください。新規の場合はハイフンを選択してください。","")</f>
        <v>← 計画書評価のための年度を選択してください。新規の場合はハイフンを選択してください。</v>
      </c>
    </row>
    <row r="16" spans="2:54" ht="49.5" customHeight="1">
      <c r="B16" s="84"/>
      <c r="C16" s="36"/>
      <c r="D16" s="34"/>
      <c r="E16" s="526" t="s">
        <v>647</v>
      </c>
      <c r="F16" s="527"/>
      <c r="G16" s="527"/>
      <c r="H16" s="527"/>
      <c r="I16" s="527"/>
      <c r="J16" s="527"/>
      <c r="K16" s="527"/>
      <c r="L16" s="527"/>
      <c r="M16" s="527"/>
      <c r="N16" s="528"/>
      <c r="O16" s="529" t="str">
        <f ca="1">IFERROR(AC74,"")</f>
        <v/>
      </c>
      <c r="P16" s="530"/>
      <c r="Q16" s="530"/>
      <c r="R16" s="530"/>
      <c r="S16" s="530"/>
      <c r="T16" s="530"/>
      <c r="U16" s="530"/>
      <c r="V16" s="530"/>
      <c r="W16" s="530"/>
      <c r="X16" s="530"/>
      <c r="Y16" s="530"/>
      <c r="Z16" s="530"/>
      <c r="AA16" s="530"/>
      <c r="AB16" s="530"/>
      <c r="AC16" s="531"/>
      <c r="AD16" s="425" t="s">
        <v>47</v>
      </c>
      <c r="AE16" s="426"/>
      <c r="AF16" s="426"/>
      <c r="AG16" s="426"/>
      <c r="AH16" s="426"/>
      <c r="AI16" s="426"/>
      <c r="AJ16" s="427"/>
      <c r="AK16" s="85"/>
    </row>
    <row r="17" spans="2:61" ht="37.5" customHeight="1">
      <c r="B17" s="84"/>
      <c r="C17" s="36"/>
      <c r="D17" s="34"/>
      <c r="E17" s="526" t="s">
        <v>511</v>
      </c>
      <c r="F17" s="527"/>
      <c r="G17" s="527"/>
      <c r="H17" s="527"/>
      <c r="I17" s="527"/>
      <c r="J17" s="527"/>
      <c r="K17" s="527"/>
      <c r="L17" s="527"/>
      <c r="M17" s="527"/>
      <c r="N17" s="528"/>
      <c r="O17" s="547"/>
      <c r="P17" s="548"/>
      <c r="Q17" s="548"/>
      <c r="R17" s="548"/>
      <c r="S17" s="548"/>
      <c r="T17" s="548"/>
      <c r="U17" s="548"/>
      <c r="V17" s="548"/>
      <c r="W17" s="548"/>
      <c r="X17" s="548"/>
      <c r="Y17" s="548"/>
      <c r="Z17" s="548"/>
      <c r="AA17" s="548"/>
      <c r="AB17" s="548"/>
      <c r="AC17" s="549"/>
      <c r="AD17" s="550" t="s">
        <v>66</v>
      </c>
      <c r="AE17" s="551"/>
      <c r="AF17" s="551"/>
      <c r="AG17" s="551"/>
      <c r="AH17" s="551"/>
      <c r="AI17" s="551"/>
      <c r="AJ17" s="552"/>
      <c r="AK17" s="85"/>
    </row>
    <row r="18" spans="2:61" ht="29.1" customHeight="1">
      <c r="B18" s="84"/>
      <c r="C18" s="36"/>
      <c r="D18" s="34"/>
      <c r="E18" s="297" t="s">
        <v>67</v>
      </c>
      <c r="F18" s="256"/>
      <c r="G18" s="256"/>
      <c r="H18" s="256"/>
      <c r="I18" s="256"/>
      <c r="J18" s="256"/>
      <c r="K18" s="256"/>
      <c r="L18" s="256"/>
      <c r="M18" s="256"/>
      <c r="N18" s="492"/>
      <c r="O18" s="514" t="str">
        <f>IF(様式１号!$G$20="","",様式１号!$G$20)</f>
        <v/>
      </c>
      <c r="P18" s="515"/>
      <c r="Q18" s="515"/>
      <c r="R18" s="515"/>
      <c r="S18" s="515"/>
      <c r="T18" s="515"/>
      <c r="U18" s="515"/>
      <c r="V18" s="515"/>
      <c r="W18" s="515"/>
      <c r="X18" s="515"/>
      <c r="Y18" s="515"/>
      <c r="Z18" s="515"/>
      <c r="AA18" s="515"/>
      <c r="AB18" s="515"/>
      <c r="AC18" s="515"/>
      <c r="AD18" s="515"/>
      <c r="AE18" s="515"/>
      <c r="AF18" s="515"/>
      <c r="AG18" s="515"/>
      <c r="AH18" s="515"/>
      <c r="AI18" s="515"/>
      <c r="AJ18" s="516"/>
      <c r="AK18" s="85"/>
    </row>
    <row r="19" spans="2:61" ht="29.1" customHeight="1">
      <c r="B19" s="84"/>
      <c r="C19" s="36"/>
      <c r="D19" s="34"/>
      <c r="E19" s="297" t="s">
        <v>68</v>
      </c>
      <c r="F19" s="256"/>
      <c r="G19" s="256"/>
      <c r="H19" s="256"/>
      <c r="I19" s="256"/>
      <c r="J19" s="256"/>
      <c r="K19" s="256"/>
      <c r="L19" s="256"/>
      <c r="M19" s="256"/>
      <c r="N19" s="492"/>
      <c r="O19" s="517" t="str">
        <f>様式１号!$K$20</f>
        <v/>
      </c>
      <c r="P19" s="518"/>
      <c r="Q19" s="518"/>
      <c r="R19" s="518"/>
      <c r="S19" s="518"/>
      <c r="T19" s="518"/>
      <c r="U19" s="518"/>
      <c r="V19" s="518"/>
      <c r="W19" s="518"/>
      <c r="X19" s="518"/>
      <c r="Y19" s="518"/>
      <c r="Z19" s="518"/>
      <c r="AA19" s="518"/>
      <c r="AB19" s="518"/>
      <c r="AC19" s="518"/>
      <c r="AD19" s="518"/>
      <c r="AE19" s="518"/>
      <c r="AF19" s="518"/>
      <c r="AG19" s="518"/>
      <c r="AH19" s="518"/>
      <c r="AI19" s="518"/>
      <c r="AJ19" s="519"/>
      <c r="AK19" s="85"/>
    </row>
    <row r="20" spans="2:61" ht="99" customHeight="1">
      <c r="B20" s="84"/>
      <c r="C20" s="36"/>
      <c r="D20" s="34"/>
      <c r="E20" s="502" t="s">
        <v>131</v>
      </c>
      <c r="F20" s="502"/>
      <c r="G20" s="502"/>
      <c r="H20" s="502"/>
      <c r="I20" s="263" t="s">
        <v>69</v>
      </c>
      <c r="J20" s="263"/>
      <c r="K20" s="263"/>
      <c r="L20" s="263"/>
      <c r="M20" s="263"/>
      <c r="N20" s="503"/>
      <c r="O20" s="504"/>
      <c r="P20" s="504"/>
      <c r="Q20" s="504"/>
      <c r="R20" s="504"/>
      <c r="S20" s="504"/>
      <c r="T20" s="504"/>
      <c r="U20" s="504"/>
      <c r="V20" s="504"/>
      <c r="W20" s="504"/>
      <c r="X20" s="504"/>
      <c r="Y20" s="504"/>
      <c r="Z20" s="504"/>
      <c r="AA20" s="504"/>
      <c r="AB20" s="504"/>
      <c r="AC20" s="504"/>
      <c r="AD20" s="504"/>
      <c r="AE20" s="504"/>
      <c r="AF20" s="504"/>
      <c r="AG20" s="504"/>
      <c r="AH20" s="504"/>
      <c r="AI20" s="504"/>
      <c r="AJ20" s="504"/>
      <c r="AK20" s="85"/>
      <c r="AL20" s="59" t="s">
        <v>496</v>
      </c>
    </row>
    <row r="21" spans="2:61" ht="29.1" customHeight="1">
      <c r="B21" s="84"/>
      <c r="C21" s="36"/>
      <c r="D21" s="34"/>
      <c r="E21" s="502"/>
      <c r="F21" s="502"/>
      <c r="G21" s="502"/>
      <c r="H21" s="502"/>
      <c r="I21" s="263" t="s">
        <v>70</v>
      </c>
      <c r="J21" s="263"/>
      <c r="K21" s="263"/>
      <c r="L21" s="263"/>
      <c r="M21" s="263"/>
      <c r="N21" s="503"/>
      <c r="O21" s="505"/>
      <c r="P21" s="506"/>
      <c r="Q21" s="506"/>
      <c r="R21" s="506"/>
      <c r="S21" s="506"/>
      <c r="T21" s="506"/>
      <c r="U21" s="506"/>
      <c r="V21" s="506"/>
      <c r="W21" s="506"/>
      <c r="X21" s="506"/>
      <c r="Y21" s="506"/>
      <c r="Z21" s="506"/>
      <c r="AA21" s="506"/>
      <c r="AB21" s="506"/>
      <c r="AC21" s="506"/>
      <c r="AD21" s="506"/>
      <c r="AE21" s="506"/>
      <c r="AF21" s="506"/>
      <c r="AG21" s="506"/>
      <c r="AH21" s="506"/>
      <c r="AI21" s="506"/>
      <c r="AJ21" s="507"/>
      <c r="AK21" s="85"/>
      <c r="AL21" s="556" t="str">
        <f>IF($O$21="","← 会社法に基づく会社(株式会社、合名会社、合資会社、
　 合同会社)は｢企業｣、その他の事業者は｢その他」を
　 選択してください。","")</f>
        <v>← 会社法に基づく会社(株式会社、合名会社、合資会社、
　 合同会社)は｢企業｣、その他の事業者は｢その他」を
　 選択してください。</v>
      </c>
      <c r="AM21" s="556"/>
      <c r="AN21" s="556"/>
      <c r="AO21" s="556"/>
      <c r="AP21" s="556"/>
      <c r="AQ21" s="556"/>
      <c r="AR21" s="556"/>
      <c r="AS21" s="556"/>
      <c r="AT21" s="556"/>
      <c r="AU21" s="556"/>
      <c r="AV21" s="556"/>
      <c r="AW21" s="556"/>
      <c r="AX21" s="556"/>
      <c r="AY21" s="556"/>
      <c r="AZ21" s="556"/>
      <c r="BA21" s="556"/>
      <c r="BB21" s="556"/>
      <c r="BC21" s="556"/>
      <c r="BD21" s="556"/>
      <c r="BE21" s="556"/>
      <c r="BF21" s="556"/>
      <c r="BG21" s="556"/>
      <c r="BH21" s="556"/>
      <c r="BI21" s="556"/>
    </row>
    <row r="22" spans="2:61" ht="29.1" customHeight="1">
      <c r="B22" s="84"/>
      <c r="C22" s="36"/>
      <c r="D22" s="34"/>
      <c r="E22" s="502"/>
      <c r="F22" s="502"/>
      <c r="G22" s="502"/>
      <c r="H22" s="502"/>
      <c r="I22" s="562" t="s">
        <v>416</v>
      </c>
      <c r="J22" s="563"/>
      <c r="K22" s="487" t="s">
        <v>414</v>
      </c>
      <c r="L22" s="487"/>
      <c r="M22" s="487"/>
      <c r="N22" s="488"/>
      <c r="O22" s="508"/>
      <c r="P22" s="509"/>
      <c r="Q22" s="509"/>
      <c r="R22" s="509"/>
      <c r="S22" s="509"/>
      <c r="T22" s="509"/>
      <c r="U22" s="509"/>
      <c r="V22" s="509"/>
      <c r="W22" s="509"/>
      <c r="X22" s="509"/>
      <c r="Y22" s="509"/>
      <c r="Z22" s="509"/>
      <c r="AA22" s="509"/>
      <c r="AB22" s="510"/>
      <c r="AC22" s="489" t="s">
        <v>71</v>
      </c>
      <c r="AD22" s="490"/>
      <c r="AE22" s="490"/>
      <c r="AF22" s="490"/>
      <c r="AG22" s="490"/>
      <c r="AH22" s="490"/>
      <c r="AI22" s="490"/>
      <c r="AJ22" s="491"/>
      <c r="AK22" s="85"/>
      <c r="AL22" s="556"/>
      <c r="AM22" s="556"/>
      <c r="AN22" s="556"/>
      <c r="AO22" s="556"/>
      <c r="AP22" s="556"/>
      <c r="AQ22" s="556"/>
      <c r="AR22" s="556"/>
      <c r="AS22" s="556"/>
      <c r="AT22" s="556"/>
      <c r="AU22" s="556"/>
      <c r="AV22" s="556"/>
      <c r="AW22" s="556"/>
      <c r="AX22" s="556"/>
      <c r="AY22" s="556"/>
      <c r="AZ22" s="556"/>
      <c r="BA22" s="556"/>
      <c r="BB22" s="556"/>
      <c r="BC22" s="556"/>
      <c r="BD22" s="556"/>
      <c r="BE22" s="556"/>
      <c r="BF22" s="556"/>
      <c r="BG22" s="556"/>
      <c r="BH22" s="556"/>
      <c r="BI22" s="556"/>
    </row>
    <row r="23" spans="2:61" ht="29.1" customHeight="1">
      <c r="B23" s="84"/>
      <c r="C23" s="36"/>
      <c r="D23" s="34"/>
      <c r="E23" s="502"/>
      <c r="F23" s="502"/>
      <c r="G23" s="502"/>
      <c r="H23" s="502"/>
      <c r="I23" s="564"/>
      <c r="J23" s="565"/>
      <c r="K23" s="487" t="s">
        <v>415</v>
      </c>
      <c r="L23" s="487"/>
      <c r="M23" s="487"/>
      <c r="N23" s="488"/>
      <c r="O23" s="508"/>
      <c r="P23" s="509"/>
      <c r="Q23" s="509"/>
      <c r="R23" s="509"/>
      <c r="S23" s="509"/>
      <c r="T23" s="509"/>
      <c r="U23" s="509"/>
      <c r="V23" s="509"/>
      <c r="W23" s="509"/>
      <c r="X23" s="509"/>
      <c r="Y23" s="509"/>
      <c r="Z23" s="509"/>
      <c r="AA23" s="509"/>
      <c r="AB23" s="510"/>
      <c r="AC23" s="489" t="s">
        <v>72</v>
      </c>
      <c r="AD23" s="490"/>
      <c r="AE23" s="490"/>
      <c r="AF23" s="490"/>
      <c r="AG23" s="490"/>
      <c r="AH23" s="490"/>
      <c r="AI23" s="490"/>
      <c r="AJ23" s="491"/>
      <c r="AK23" s="85"/>
    </row>
    <row r="24" spans="2:61" ht="60" customHeight="1">
      <c r="B24" s="84"/>
      <c r="C24" s="36"/>
      <c r="D24" s="34"/>
      <c r="E24" s="297" t="s">
        <v>512</v>
      </c>
      <c r="F24" s="256"/>
      <c r="G24" s="256"/>
      <c r="H24" s="256"/>
      <c r="I24" s="256"/>
      <c r="J24" s="256"/>
      <c r="K24" s="256"/>
      <c r="L24" s="256"/>
      <c r="M24" s="256"/>
      <c r="N24" s="492"/>
      <c r="O24" s="493"/>
      <c r="P24" s="494"/>
      <c r="Q24" s="494"/>
      <c r="R24" s="494"/>
      <c r="S24" s="494"/>
      <c r="T24" s="494"/>
      <c r="U24" s="494"/>
      <c r="V24" s="494"/>
      <c r="W24" s="494"/>
      <c r="X24" s="494"/>
      <c r="Y24" s="494"/>
      <c r="Z24" s="494"/>
      <c r="AA24" s="494"/>
      <c r="AB24" s="494"/>
      <c r="AC24" s="494"/>
      <c r="AD24" s="494"/>
      <c r="AE24" s="494"/>
      <c r="AF24" s="494"/>
      <c r="AG24" s="494"/>
      <c r="AH24" s="494"/>
      <c r="AI24" s="494"/>
      <c r="AJ24" s="495"/>
      <c r="AK24" s="85"/>
    </row>
    <row r="25" spans="2:61" ht="14.25" customHeight="1">
      <c r="B25" s="84"/>
      <c r="C25" s="36"/>
      <c r="D25" s="47"/>
      <c r="E25" s="67"/>
      <c r="F25" s="36"/>
      <c r="G25" s="36"/>
      <c r="H25" s="36"/>
      <c r="I25" s="36"/>
      <c r="J25" s="36"/>
      <c r="K25" s="35"/>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85"/>
    </row>
    <row r="26" spans="2:61" ht="12" customHeight="1">
      <c r="B26" s="88"/>
      <c r="C26" s="89"/>
      <c r="D26" s="89"/>
      <c r="E26" s="89"/>
      <c r="F26" s="89"/>
      <c r="G26" s="89"/>
      <c r="H26" s="89"/>
      <c r="I26" s="89"/>
      <c r="J26" s="89"/>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1"/>
    </row>
    <row r="27" spans="2:61">
      <c r="B27" s="92"/>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58" t="s">
        <v>38</v>
      </c>
    </row>
    <row r="28" spans="2:61" ht="20.25" customHeight="1">
      <c r="B28" s="35"/>
      <c r="C28" s="47" t="s">
        <v>56</v>
      </c>
      <c r="D28" s="35"/>
      <c r="E28" s="35"/>
      <c r="F28" s="35"/>
      <c r="G28" s="35"/>
      <c r="H28" s="35"/>
      <c r="I28" s="35"/>
      <c r="J28" s="35"/>
      <c r="K28" s="35"/>
      <c r="L28" s="34"/>
      <c r="M28" s="35"/>
      <c r="N28" s="35"/>
      <c r="O28" s="35"/>
      <c r="P28" s="34"/>
      <c r="Q28" s="34"/>
      <c r="R28" s="34"/>
      <c r="S28" s="34"/>
      <c r="T28" s="34"/>
      <c r="U28" s="34"/>
      <c r="V28" s="34"/>
      <c r="W28" s="34"/>
      <c r="X28" s="34"/>
      <c r="Y28" s="34"/>
      <c r="Z28" s="34"/>
      <c r="AA28" s="34"/>
      <c r="AB28" s="34"/>
      <c r="AC28" s="34"/>
      <c r="AD28" s="34"/>
      <c r="AE28" s="34"/>
      <c r="AF28" s="93" t="s">
        <v>74</v>
      </c>
      <c r="AG28" s="34"/>
      <c r="AH28" s="34"/>
      <c r="AI28" s="34"/>
      <c r="AJ28" s="34"/>
      <c r="AK28" s="34"/>
    </row>
    <row r="29" spans="2:61" ht="20.25" customHeight="1">
      <c r="B29" s="81"/>
      <c r="C29" s="94" t="s">
        <v>75</v>
      </c>
      <c r="D29" s="95"/>
      <c r="E29" s="95"/>
      <c r="F29" s="95"/>
      <c r="G29" s="95"/>
      <c r="H29" s="95"/>
      <c r="I29" s="95"/>
      <c r="J29" s="95"/>
      <c r="K29" s="95"/>
      <c r="L29" s="96"/>
      <c r="M29" s="82"/>
      <c r="N29" s="97"/>
      <c r="O29" s="97"/>
      <c r="P29" s="97"/>
      <c r="Q29" s="97"/>
      <c r="R29" s="97"/>
      <c r="S29" s="97"/>
      <c r="T29" s="97"/>
      <c r="U29" s="97"/>
      <c r="V29" s="97"/>
      <c r="W29" s="97"/>
      <c r="X29" s="97"/>
      <c r="Y29" s="97"/>
      <c r="Z29" s="97"/>
      <c r="AA29" s="97"/>
      <c r="AB29" s="97"/>
      <c r="AC29" s="97"/>
      <c r="AD29" s="97"/>
      <c r="AE29" s="97"/>
      <c r="AF29" s="97"/>
      <c r="AG29" s="97"/>
      <c r="AH29" s="97"/>
      <c r="AI29" s="97"/>
      <c r="AJ29" s="97"/>
      <c r="AK29" s="98"/>
    </row>
    <row r="30" spans="2:61" ht="17.25" customHeight="1">
      <c r="B30" s="84"/>
      <c r="C30" s="36"/>
      <c r="D30" s="34" t="s">
        <v>76</v>
      </c>
      <c r="E30" s="99"/>
      <c r="F30" s="36"/>
      <c r="G30" s="36"/>
      <c r="H30" s="36"/>
      <c r="I30" s="36"/>
      <c r="J30" s="36"/>
      <c r="K30" s="36"/>
      <c r="L30" s="36"/>
      <c r="M30" s="35"/>
      <c r="N30" s="34"/>
      <c r="O30" s="34"/>
      <c r="P30" s="34"/>
      <c r="Q30" s="34"/>
      <c r="R30" s="34"/>
      <c r="S30" s="34"/>
      <c r="T30" s="34"/>
      <c r="U30" s="34"/>
      <c r="V30" s="34"/>
      <c r="W30" s="34"/>
      <c r="X30" s="34"/>
      <c r="Y30" s="34"/>
      <c r="Z30" s="34"/>
      <c r="AA30" s="34"/>
      <c r="AB30" s="34"/>
      <c r="AC30" s="34"/>
      <c r="AD30" s="34"/>
      <c r="AE30" s="34"/>
      <c r="AF30" s="34"/>
      <c r="AG30" s="34"/>
      <c r="AH30" s="34"/>
      <c r="AI30" s="34"/>
      <c r="AJ30" s="34"/>
      <c r="AK30" s="85"/>
    </row>
    <row r="31" spans="2:61" ht="75" customHeight="1">
      <c r="B31" s="84"/>
      <c r="C31" s="36"/>
      <c r="D31" s="496" t="s">
        <v>77</v>
      </c>
      <c r="E31" s="497"/>
      <c r="F31" s="497"/>
      <c r="G31" s="498"/>
      <c r="H31" s="499" t="s">
        <v>425</v>
      </c>
      <c r="I31" s="500"/>
      <c r="J31" s="500"/>
      <c r="K31" s="501"/>
      <c r="L31" s="499" t="s">
        <v>79</v>
      </c>
      <c r="M31" s="500"/>
      <c r="N31" s="500"/>
      <c r="O31" s="500"/>
      <c r="P31" s="500"/>
      <c r="Q31" s="500"/>
      <c r="R31" s="500"/>
      <c r="S31" s="500"/>
      <c r="T31" s="500"/>
      <c r="U31" s="500"/>
      <c r="V31" s="500"/>
      <c r="W31" s="500"/>
      <c r="X31" s="500"/>
      <c r="Y31" s="500"/>
      <c r="Z31" s="500"/>
      <c r="AA31" s="500"/>
      <c r="AB31" s="501"/>
      <c r="AC31" s="511" t="s">
        <v>451</v>
      </c>
      <c r="AD31" s="512"/>
      <c r="AE31" s="512"/>
      <c r="AF31" s="512"/>
      <c r="AG31" s="511" t="s">
        <v>469</v>
      </c>
      <c r="AH31" s="512"/>
      <c r="AI31" s="512"/>
      <c r="AJ31" s="513"/>
      <c r="AK31" s="85"/>
    </row>
    <row r="32" spans="2:61" ht="13.5" customHeight="1">
      <c r="B32" s="84"/>
      <c r="C32" s="36"/>
      <c r="D32" s="484" t="s">
        <v>80</v>
      </c>
      <c r="E32" s="485"/>
      <c r="F32" s="485"/>
      <c r="G32" s="485"/>
      <c r="H32" s="485"/>
      <c r="I32" s="485"/>
      <c r="J32" s="485"/>
      <c r="K32" s="485"/>
      <c r="L32" s="485"/>
      <c r="M32" s="485"/>
      <c r="N32" s="485"/>
      <c r="O32" s="485"/>
      <c r="P32" s="485"/>
      <c r="Q32" s="485"/>
      <c r="R32" s="485"/>
      <c r="S32" s="485"/>
      <c r="T32" s="485"/>
      <c r="U32" s="485"/>
      <c r="V32" s="485"/>
      <c r="W32" s="485"/>
      <c r="X32" s="485"/>
      <c r="Y32" s="485"/>
      <c r="Z32" s="485"/>
      <c r="AA32" s="485"/>
      <c r="AB32" s="485"/>
      <c r="AC32" s="485"/>
      <c r="AD32" s="485"/>
      <c r="AE32" s="485"/>
      <c r="AF32" s="485"/>
      <c r="AG32" s="485"/>
      <c r="AH32" s="485"/>
      <c r="AI32" s="485"/>
      <c r="AJ32" s="486"/>
      <c r="AK32" s="85"/>
    </row>
    <row r="33" spans="2:37" ht="22.5" customHeight="1">
      <c r="B33" s="84"/>
      <c r="C33" s="36"/>
      <c r="D33" s="474" t="str">
        <f t="shared" ref="D33:D52" ca="1" si="0">IF($AC33="","",DBCS(INDIRECT("ABテナ"&amp;ROW()-ROW($D$33)+1 &amp; "!$E$10")))</f>
        <v/>
      </c>
      <c r="E33" s="475"/>
      <c r="F33" s="475"/>
      <c r="G33" s="476"/>
      <c r="H33" s="477" t="str">
        <f ca="1">IF($AC33="","",TEXT(DBCS(INDIRECT("ABテナ"&amp;ROW()-ROW($D$33)+1 &amp; "!$AC$4")),"000000"))</f>
        <v/>
      </c>
      <c r="I33" s="478"/>
      <c r="J33" s="478"/>
      <c r="K33" s="479"/>
      <c r="L33" s="480" t="str">
        <f t="shared" ref="L33:L52" ca="1" si="1">IF($AC33="","",DBCS(INDIRECT("ABテナ"&amp;ROW()-ROW($D$33)+1 &amp; "!$O$13")))</f>
        <v/>
      </c>
      <c r="M33" s="481"/>
      <c r="N33" s="481"/>
      <c r="O33" s="481"/>
      <c r="P33" s="481"/>
      <c r="Q33" s="481"/>
      <c r="R33" s="481"/>
      <c r="S33" s="481"/>
      <c r="T33" s="481"/>
      <c r="U33" s="481"/>
      <c r="V33" s="481"/>
      <c r="W33" s="481"/>
      <c r="X33" s="481"/>
      <c r="Y33" s="481"/>
      <c r="Z33" s="481"/>
      <c r="AA33" s="481"/>
      <c r="AB33" s="482"/>
      <c r="AC33" s="415" t="str">
        <f ca="1">VLOOKUP("ABテナ"&amp;ROW()-ROW($D$33)+1,結果整理!$B$3:$G$23,MATCH(様式１号!$D$16-1,結果整理!$B$3:$G$3,0),FALSE)</f>
        <v/>
      </c>
      <c r="AD33" s="416"/>
      <c r="AE33" s="416"/>
      <c r="AF33" s="417"/>
      <c r="AG33" s="415" t="str">
        <f ca="1">VLOOKUP("ABテナ"&amp;ROW()-ROW($D$33)+1,結果整理!$I$3:$N$23,MATCH(様式１号!$D$16-1,結果整理!$I$3:$N$3,0),FALSE)</f>
        <v/>
      </c>
      <c r="AH33" s="416"/>
      <c r="AI33" s="416"/>
      <c r="AJ33" s="417"/>
      <c r="AK33" s="85"/>
    </row>
    <row r="34" spans="2:37" ht="22.5" customHeight="1">
      <c r="B34" s="84"/>
      <c r="C34" s="36"/>
      <c r="D34" s="474" t="str">
        <f t="shared" ca="1" si="0"/>
        <v/>
      </c>
      <c r="E34" s="475"/>
      <c r="F34" s="475"/>
      <c r="G34" s="476"/>
      <c r="H34" s="477" t="str">
        <f t="shared" ref="H34:H52" ca="1" si="2">IF($AC34="","",TEXT(DBCS(INDIRECT("ABテナ"&amp;ROW()-ROW($D$33)+1 &amp; "!$AC$4")),"000000"))</f>
        <v/>
      </c>
      <c r="I34" s="478"/>
      <c r="J34" s="478"/>
      <c r="K34" s="479"/>
      <c r="L34" s="480" t="str">
        <f t="shared" ca="1" si="1"/>
        <v/>
      </c>
      <c r="M34" s="481"/>
      <c r="N34" s="481"/>
      <c r="O34" s="481"/>
      <c r="P34" s="481"/>
      <c r="Q34" s="481"/>
      <c r="R34" s="481"/>
      <c r="S34" s="481"/>
      <c r="T34" s="481"/>
      <c r="U34" s="481"/>
      <c r="V34" s="481"/>
      <c r="W34" s="481"/>
      <c r="X34" s="481"/>
      <c r="Y34" s="481"/>
      <c r="Z34" s="481"/>
      <c r="AA34" s="481"/>
      <c r="AB34" s="482"/>
      <c r="AC34" s="415" t="str">
        <f ca="1">VLOOKUP("ABテナ"&amp;ROW()-ROW($D$33)+1,結果整理!$B$3:$G$23,MATCH(様式１号!$D$16-1,結果整理!$B$3:$G$3,0),FALSE)</f>
        <v/>
      </c>
      <c r="AD34" s="416"/>
      <c r="AE34" s="416"/>
      <c r="AF34" s="417"/>
      <c r="AG34" s="415" t="str">
        <f ca="1">VLOOKUP("ABテナ"&amp;ROW()-ROW($D$33)+1,結果整理!$I$3:$N$23,MATCH(様式１号!$D$16-1,結果整理!$I$3:$N$3,0),FALSE)</f>
        <v/>
      </c>
      <c r="AH34" s="416"/>
      <c r="AI34" s="416"/>
      <c r="AJ34" s="417"/>
      <c r="AK34" s="85"/>
    </row>
    <row r="35" spans="2:37" ht="22.5" customHeight="1">
      <c r="B35" s="84"/>
      <c r="C35" s="36"/>
      <c r="D35" s="474" t="str">
        <f t="shared" ca="1" si="0"/>
        <v/>
      </c>
      <c r="E35" s="475"/>
      <c r="F35" s="475"/>
      <c r="G35" s="476"/>
      <c r="H35" s="477" t="str">
        <f t="shared" ca="1" si="2"/>
        <v/>
      </c>
      <c r="I35" s="478"/>
      <c r="J35" s="478"/>
      <c r="K35" s="479"/>
      <c r="L35" s="480" t="str">
        <f t="shared" ca="1" si="1"/>
        <v/>
      </c>
      <c r="M35" s="481"/>
      <c r="N35" s="481"/>
      <c r="O35" s="481"/>
      <c r="P35" s="481"/>
      <c r="Q35" s="481"/>
      <c r="R35" s="481"/>
      <c r="S35" s="481"/>
      <c r="T35" s="481"/>
      <c r="U35" s="481"/>
      <c r="V35" s="481"/>
      <c r="W35" s="481"/>
      <c r="X35" s="481"/>
      <c r="Y35" s="481"/>
      <c r="Z35" s="481"/>
      <c r="AA35" s="481"/>
      <c r="AB35" s="482"/>
      <c r="AC35" s="415" t="str">
        <f ca="1">VLOOKUP("ABテナ"&amp;ROW()-ROW($D$33)+1,結果整理!$B$3:$G$23,MATCH(様式１号!$D$16-1,結果整理!$B$3:$G$3,0),FALSE)</f>
        <v/>
      </c>
      <c r="AD35" s="416"/>
      <c r="AE35" s="416"/>
      <c r="AF35" s="417"/>
      <c r="AG35" s="415" t="str">
        <f ca="1">VLOOKUP("ABテナ"&amp;ROW()-ROW($D$33)+1,結果整理!$I$3:$N$23,MATCH(様式１号!$D$16-1,結果整理!$I$3:$N$3,0),FALSE)</f>
        <v/>
      </c>
      <c r="AH35" s="416"/>
      <c r="AI35" s="416"/>
      <c r="AJ35" s="417"/>
      <c r="AK35" s="85"/>
    </row>
    <row r="36" spans="2:37" ht="22.5" customHeight="1">
      <c r="B36" s="84"/>
      <c r="C36" s="36"/>
      <c r="D36" s="474" t="str">
        <f t="shared" ca="1" si="0"/>
        <v/>
      </c>
      <c r="E36" s="475"/>
      <c r="F36" s="475"/>
      <c r="G36" s="476"/>
      <c r="H36" s="477" t="str">
        <f t="shared" ca="1" si="2"/>
        <v/>
      </c>
      <c r="I36" s="478"/>
      <c r="J36" s="478"/>
      <c r="K36" s="479"/>
      <c r="L36" s="480" t="str">
        <f t="shared" ca="1" si="1"/>
        <v/>
      </c>
      <c r="M36" s="481"/>
      <c r="N36" s="481"/>
      <c r="O36" s="481"/>
      <c r="P36" s="481"/>
      <c r="Q36" s="481"/>
      <c r="R36" s="481"/>
      <c r="S36" s="481"/>
      <c r="T36" s="481"/>
      <c r="U36" s="481"/>
      <c r="V36" s="481"/>
      <c r="W36" s="481"/>
      <c r="X36" s="481"/>
      <c r="Y36" s="481"/>
      <c r="Z36" s="481"/>
      <c r="AA36" s="481"/>
      <c r="AB36" s="482"/>
      <c r="AC36" s="415" t="str">
        <f ca="1">VLOOKUP("ABテナ"&amp;ROW()-ROW($D$33)+1,結果整理!$B$3:$G$23,MATCH(様式１号!$D$16-1,結果整理!$B$3:$G$3,0),FALSE)</f>
        <v/>
      </c>
      <c r="AD36" s="416"/>
      <c r="AE36" s="416"/>
      <c r="AF36" s="417"/>
      <c r="AG36" s="415" t="str">
        <f ca="1">VLOOKUP("ABテナ"&amp;ROW()-ROW($D$33)+1,結果整理!$I$3:$N$23,MATCH(様式１号!$D$16-1,結果整理!$I$3:$N$3,0),FALSE)</f>
        <v/>
      </c>
      <c r="AH36" s="416"/>
      <c r="AI36" s="416"/>
      <c r="AJ36" s="417"/>
      <c r="AK36" s="85"/>
    </row>
    <row r="37" spans="2:37" ht="22.5" customHeight="1">
      <c r="B37" s="84"/>
      <c r="C37" s="36"/>
      <c r="D37" s="474" t="str">
        <f t="shared" ca="1" si="0"/>
        <v/>
      </c>
      <c r="E37" s="475"/>
      <c r="F37" s="475"/>
      <c r="G37" s="476"/>
      <c r="H37" s="477" t="str">
        <f t="shared" ca="1" si="2"/>
        <v/>
      </c>
      <c r="I37" s="478"/>
      <c r="J37" s="478"/>
      <c r="K37" s="479"/>
      <c r="L37" s="480" t="str">
        <f t="shared" ca="1" si="1"/>
        <v/>
      </c>
      <c r="M37" s="481"/>
      <c r="N37" s="481"/>
      <c r="O37" s="481"/>
      <c r="P37" s="481"/>
      <c r="Q37" s="481"/>
      <c r="R37" s="481"/>
      <c r="S37" s="481"/>
      <c r="T37" s="481"/>
      <c r="U37" s="481"/>
      <c r="V37" s="481"/>
      <c r="W37" s="481"/>
      <c r="X37" s="481"/>
      <c r="Y37" s="481"/>
      <c r="Z37" s="481"/>
      <c r="AA37" s="481"/>
      <c r="AB37" s="482"/>
      <c r="AC37" s="415" t="str">
        <f ca="1">VLOOKUP("ABテナ"&amp;ROW()-ROW($D$33)+1,結果整理!$B$3:$G$23,MATCH(様式１号!$D$16-1,結果整理!$B$3:$G$3,0),FALSE)</f>
        <v/>
      </c>
      <c r="AD37" s="416"/>
      <c r="AE37" s="416"/>
      <c r="AF37" s="417"/>
      <c r="AG37" s="415" t="str">
        <f ca="1">VLOOKUP("ABテナ"&amp;ROW()-ROW($D$33)+1,結果整理!$I$3:$N$23,MATCH(様式１号!$D$16-1,結果整理!$I$3:$N$3,0),FALSE)</f>
        <v/>
      </c>
      <c r="AH37" s="416"/>
      <c r="AI37" s="416"/>
      <c r="AJ37" s="417"/>
      <c r="AK37" s="85"/>
    </row>
    <row r="38" spans="2:37" ht="22.5" hidden="1" customHeight="1" outlineLevel="1">
      <c r="B38" s="84"/>
      <c r="C38" s="36"/>
      <c r="D38" s="474" t="str">
        <f t="shared" ca="1" si="0"/>
        <v/>
      </c>
      <c r="E38" s="475"/>
      <c r="F38" s="475"/>
      <c r="G38" s="476"/>
      <c r="H38" s="477" t="str">
        <f t="shared" ca="1" si="2"/>
        <v/>
      </c>
      <c r="I38" s="478"/>
      <c r="J38" s="478"/>
      <c r="K38" s="479"/>
      <c r="L38" s="480" t="str">
        <f t="shared" ca="1" si="1"/>
        <v/>
      </c>
      <c r="M38" s="481"/>
      <c r="N38" s="481"/>
      <c r="O38" s="481"/>
      <c r="P38" s="481"/>
      <c r="Q38" s="481"/>
      <c r="R38" s="481"/>
      <c r="S38" s="481"/>
      <c r="T38" s="481"/>
      <c r="U38" s="481"/>
      <c r="V38" s="481"/>
      <c r="W38" s="481"/>
      <c r="X38" s="481"/>
      <c r="Y38" s="481"/>
      <c r="Z38" s="481"/>
      <c r="AA38" s="481"/>
      <c r="AB38" s="482"/>
      <c r="AC38" s="415" t="str">
        <f ca="1">VLOOKUP("ABテナ"&amp;ROW()-ROW($D$33)+1,結果整理!$B$3:$G$23,MATCH(様式１号!$D$16-1,結果整理!$B$3:$G$3,0),FALSE)</f>
        <v/>
      </c>
      <c r="AD38" s="416"/>
      <c r="AE38" s="416"/>
      <c r="AF38" s="417"/>
      <c r="AG38" s="415" t="str">
        <f ca="1">VLOOKUP("ABテナ"&amp;ROW()-ROW($D$33)+1,結果整理!$I$3:$N$23,MATCH(様式１号!$D$16-1,結果整理!$I$3:$N$3,0),FALSE)</f>
        <v/>
      </c>
      <c r="AH38" s="416"/>
      <c r="AI38" s="416"/>
      <c r="AJ38" s="417"/>
      <c r="AK38" s="85"/>
    </row>
    <row r="39" spans="2:37" ht="22.5" hidden="1" customHeight="1" outlineLevel="1">
      <c r="B39" s="84"/>
      <c r="C39" s="36"/>
      <c r="D39" s="474" t="str">
        <f t="shared" ca="1" si="0"/>
        <v/>
      </c>
      <c r="E39" s="475"/>
      <c r="F39" s="475"/>
      <c r="G39" s="476"/>
      <c r="H39" s="477" t="str">
        <f t="shared" ca="1" si="2"/>
        <v/>
      </c>
      <c r="I39" s="478"/>
      <c r="J39" s="478"/>
      <c r="K39" s="479"/>
      <c r="L39" s="480" t="str">
        <f t="shared" ca="1" si="1"/>
        <v/>
      </c>
      <c r="M39" s="481"/>
      <c r="N39" s="481"/>
      <c r="O39" s="481"/>
      <c r="P39" s="481"/>
      <c r="Q39" s="481"/>
      <c r="R39" s="481"/>
      <c r="S39" s="481"/>
      <c r="T39" s="481"/>
      <c r="U39" s="481"/>
      <c r="V39" s="481"/>
      <c r="W39" s="481"/>
      <c r="X39" s="481"/>
      <c r="Y39" s="481"/>
      <c r="Z39" s="481"/>
      <c r="AA39" s="481"/>
      <c r="AB39" s="482"/>
      <c r="AC39" s="415" t="str">
        <f ca="1">VLOOKUP("ABテナ"&amp;ROW()-ROW($D$33)+1,結果整理!$B$3:$G$23,MATCH(様式１号!$D$16-1,結果整理!$B$3:$G$3,0),FALSE)</f>
        <v/>
      </c>
      <c r="AD39" s="416"/>
      <c r="AE39" s="416"/>
      <c r="AF39" s="417"/>
      <c r="AG39" s="415" t="str">
        <f ca="1">VLOOKUP("ABテナ"&amp;ROW()-ROW($D$33)+1,結果整理!$I$3:$N$23,MATCH(様式１号!$D$16-1,結果整理!$I$3:$N$3,0),FALSE)</f>
        <v/>
      </c>
      <c r="AH39" s="416"/>
      <c r="AI39" s="416"/>
      <c r="AJ39" s="417"/>
      <c r="AK39" s="85"/>
    </row>
    <row r="40" spans="2:37" ht="22.5" hidden="1" customHeight="1" outlineLevel="1">
      <c r="B40" s="84"/>
      <c r="C40" s="36"/>
      <c r="D40" s="474" t="str">
        <f t="shared" ca="1" si="0"/>
        <v/>
      </c>
      <c r="E40" s="475"/>
      <c r="F40" s="475"/>
      <c r="G40" s="476"/>
      <c r="H40" s="477" t="str">
        <f t="shared" ca="1" si="2"/>
        <v/>
      </c>
      <c r="I40" s="478"/>
      <c r="J40" s="478"/>
      <c r="K40" s="479"/>
      <c r="L40" s="480" t="str">
        <f t="shared" ca="1" si="1"/>
        <v/>
      </c>
      <c r="M40" s="481"/>
      <c r="N40" s="481"/>
      <c r="O40" s="481"/>
      <c r="P40" s="481"/>
      <c r="Q40" s="481"/>
      <c r="R40" s="481"/>
      <c r="S40" s="481"/>
      <c r="T40" s="481"/>
      <c r="U40" s="481"/>
      <c r="V40" s="481"/>
      <c r="W40" s="481"/>
      <c r="X40" s="481"/>
      <c r="Y40" s="481"/>
      <c r="Z40" s="481"/>
      <c r="AA40" s="481"/>
      <c r="AB40" s="482"/>
      <c r="AC40" s="415" t="str">
        <f ca="1">VLOOKUP("ABテナ"&amp;ROW()-ROW($D$33)+1,結果整理!$B$3:$G$23,MATCH(様式１号!$D$16-1,結果整理!$B$3:$G$3,0),FALSE)</f>
        <v/>
      </c>
      <c r="AD40" s="416"/>
      <c r="AE40" s="416"/>
      <c r="AF40" s="417"/>
      <c r="AG40" s="415" t="str">
        <f ca="1">VLOOKUP("ABテナ"&amp;ROW()-ROW($D$33)+1,結果整理!$I$3:$N$23,MATCH(様式１号!$D$16-1,結果整理!$I$3:$N$3,0),FALSE)</f>
        <v/>
      </c>
      <c r="AH40" s="416"/>
      <c r="AI40" s="416"/>
      <c r="AJ40" s="417"/>
      <c r="AK40" s="85"/>
    </row>
    <row r="41" spans="2:37" ht="22.5" hidden="1" customHeight="1" outlineLevel="1">
      <c r="B41" s="84"/>
      <c r="C41" s="36"/>
      <c r="D41" s="474" t="str">
        <f t="shared" ca="1" si="0"/>
        <v/>
      </c>
      <c r="E41" s="475"/>
      <c r="F41" s="475"/>
      <c r="G41" s="476"/>
      <c r="H41" s="477" t="str">
        <f t="shared" ca="1" si="2"/>
        <v/>
      </c>
      <c r="I41" s="478"/>
      <c r="J41" s="478"/>
      <c r="K41" s="479"/>
      <c r="L41" s="480" t="str">
        <f t="shared" ca="1" si="1"/>
        <v/>
      </c>
      <c r="M41" s="481"/>
      <c r="N41" s="481"/>
      <c r="O41" s="481"/>
      <c r="P41" s="481"/>
      <c r="Q41" s="481"/>
      <c r="R41" s="481"/>
      <c r="S41" s="481"/>
      <c r="T41" s="481"/>
      <c r="U41" s="481"/>
      <c r="V41" s="481"/>
      <c r="W41" s="481"/>
      <c r="X41" s="481"/>
      <c r="Y41" s="481"/>
      <c r="Z41" s="481"/>
      <c r="AA41" s="481"/>
      <c r="AB41" s="482"/>
      <c r="AC41" s="415" t="str">
        <f ca="1">VLOOKUP("ABテナ"&amp;ROW()-ROW($D$33)+1,結果整理!$B$3:$G$23,MATCH(様式１号!$D$16-1,結果整理!$B$3:$G$3,0),FALSE)</f>
        <v/>
      </c>
      <c r="AD41" s="416"/>
      <c r="AE41" s="416"/>
      <c r="AF41" s="417"/>
      <c r="AG41" s="415" t="str">
        <f ca="1">VLOOKUP("ABテナ"&amp;ROW()-ROW($D$33)+1,結果整理!$I$3:$N$23,MATCH(様式１号!$D$16-1,結果整理!$I$3:$N$3,0),FALSE)</f>
        <v/>
      </c>
      <c r="AH41" s="416"/>
      <c r="AI41" s="416"/>
      <c r="AJ41" s="417"/>
      <c r="AK41" s="85"/>
    </row>
    <row r="42" spans="2:37" ht="22.5" hidden="1" customHeight="1" outlineLevel="1">
      <c r="B42" s="84"/>
      <c r="C42" s="36"/>
      <c r="D42" s="474" t="str">
        <f t="shared" ca="1" si="0"/>
        <v/>
      </c>
      <c r="E42" s="475"/>
      <c r="F42" s="475"/>
      <c r="G42" s="476"/>
      <c r="H42" s="477" t="str">
        <f t="shared" ca="1" si="2"/>
        <v/>
      </c>
      <c r="I42" s="478"/>
      <c r="J42" s="478"/>
      <c r="K42" s="479"/>
      <c r="L42" s="480" t="str">
        <f t="shared" ca="1" si="1"/>
        <v/>
      </c>
      <c r="M42" s="481"/>
      <c r="N42" s="481"/>
      <c r="O42" s="481"/>
      <c r="P42" s="481"/>
      <c r="Q42" s="481"/>
      <c r="R42" s="481"/>
      <c r="S42" s="481"/>
      <c r="T42" s="481"/>
      <c r="U42" s="481"/>
      <c r="V42" s="481"/>
      <c r="W42" s="481"/>
      <c r="X42" s="481"/>
      <c r="Y42" s="481"/>
      <c r="Z42" s="481"/>
      <c r="AA42" s="481"/>
      <c r="AB42" s="482"/>
      <c r="AC42" s="415" t="str">
        <f ca="1">VLOOKUP("ABテナ"&amp;ROW()-ROW($D$33)+1,結果整理!$B$3:$G$23,MATCH(様式１号!$D$16-1,結果整理!$B$3:$G$3,0),FALSE)</f>
        <v/>
      </c>
      <c r="AD42" s="416"/>
      <c r="AE42" s="416"/>
      <c r="AF42" s="417"/>
      <c r="AG42" s="415" t="str">
        <f ca="1">VLOOKUP("ABテナ"&amp;ROW()-ROW($D$33)+1,結果整理!$I$3:$N$23,MATCH(様式１号!$D$16-1,結果整理!$I$3:$N$3,0),FALSE)</f>
        <v/>
      </c>
      <c r="AH42" s="416"/>
      <c r="AI42" s="416"/>
      <c r="AJ42" s="417"/>
      <c r="AK42" s="85"/>
    </row>
    <row r="43" spans="2:37" ht="22.5" hidden="1" customHeight="1" outlineLevel="1">
      <c r="B43" s="84"/>
      <c r="C43" s="36"/>
      <c r="D43" s="474" t="str">
        <f t="shared" ca="1" si="0"/>
        <v/>
      </c>
      <c r="E43" s="475"/>
      <c r="F43" s="475"/>
      <c r="G43" s="476"/>
      <c r="H43" s="477" t="str">
        <f t="shared" ca="1" si="2"/>
        <v/>
      </c>
      <c r="I43" s="478"/>
      <c r="J43" s="478"/>
      <c r="K43" s="479"/>
      <c r="L43" s="480" t="str">
        <f t="shared" ca="1" si="1"/>
        <v/>
      </c>
      <c r="M43" s="481"/>
      <c r="N43" s="481"/>
      <c r="O43" s="481"/>
      <c r="P43" s="481"/>
      <c r="Q43" s="481"/>
      <c r="R43" s="481"/>
      <c r="S43" s="481"/>
      <c r="T43" s="481"/>
      <c r="U43" s="481"/>
      <c r="V43" s="481"/>
      <c r="W43" s="481"/>
      <c r="X43" s="481"/>
      <c r="Y43" s="481"/>
      <c r="Z43" s="481"/>
      <c r="AA43" s="481"/>
      <c r="AB43" s="482"/>
      <c r="AC43" s="415" t="str">
        <f ca="1">VLOOKUP("ABテナ"&amp;ROW()-ROW($D$33)+1,結果整理!$B$3:$G$23,MATCH(様式１号!$D$16-1,結果整理!$B$3:$G$3,0),FALSE)</f>
        <v/>
      </c>
      <c r="AD43" s="416"/>
      <c r="AE43" s="416"/>
      <c r="AF43" s="417"/>
      <c r="AG43" s="415" t="str">
        <f ca="1">VLOOKUP("ABテナ"&amp;ROW()-ROW($D$33)+1,結果整理!$I$3:$N$23,MATCH(様式１号!$D$16-1,結果整理!$I$3:$N$3,0),FALSE)</f>
        <v/>
      </c>
      <c r="AH43" s="416"/>
      <c r="AI43" s="416"/>
      <c r="AJ43" s="417"/>
      <c r="AK43" s="85"/>
    </row>
    <row r="44" spans="2:37" ht="22.5" hidden="1" customHeight="1" outlineLevel="1">
      <c r="B44" s="84"/>
      <c r="C44" s="36"/>
      <c r="D44" s="474" t="str">
        <f t="shared" ca="1" si="0"/>
        <v/>
      </c>
      <c r="E44" s="475"/>
      <c r="F44" s="475"/>
      <c r="G44" s="476"/>
      <c r="H44" s="477" t="str">
        <f t="shared" ca="1" si="2"/>
        <v/>
      </c>
      <c r="I44" s="478"/>
      <c r="J44" s="478"/>
      <c r="K44" s="479"/>
      <c r="L44" s="480" t="str">
        <f t="shared" ca="1" si="1"/>
        <v/>
      </c>
      <c r="M44" s="481"/>
      <c r="N44" s="481"/>
      <c r="O44" s="481"/>
      <c r="P44" s="481"/>
      <c r="Q44" s="481"/>
      <c r="R44" s="481"/>
      <c r="S44" s="481"/>
      <c r="T44" s="481"/>
      <c r="U44" s="481"/>
      <c r="V44" s="481"/>
      <c r="W44" s="481"/>
      <c r="X44" s="481"/>
      <c r="Y44" s="481"/>
      <c r="Z44" s="481"/>
      <c r="AA44" s="481"/>
      <c r="AB44" s="482"/>
      <c r="AC44" s="415" t="str">
        <f ca="1">VLOOKUP("ABテナ"&amp;ROW()-ROW($D$33)+1,結果整理!$B$3:$G$23,MATCH(様式１号!$D$16-1,結果整理!$B$3:$G$3,0),FALSE)</f>
        <v/>
      </c>
      <c r="AD44" s="416"/>
      <c r="AE44" s="416"/>
      <c r="AF44" s="417"/>
      <c r="AG44" s="415" t="str">
        <f ca="1">VLOOKUP("ABテナ"&amp;ROW()-ROW($D$33)+1,結果整理!$I$3:$N$23,MATCH(様式１号!$D$16-1,結果整理!$I$3:$N$3,0),FALSE)</f>
        <v/>
      </c>
      <c r="AH44" s="416"/>
      <c r="AI44" s="416"/>
      <c r="AJ44" s="417"/>
      <c r="AK44" s="85"/>
    </row>
    <row r="45" spans="2:37" ht="22.5" hidden="1" customHeight="1" outlineLevel="1">
      <c r="B45" s="84"/>
      <c r="C45" s="36"/>
      <c r="D45" s="474" t="str">
        <f t="shared" ca="1" si="0"/>
        <v/>
      </c>
      <c r="E45" s="475"/>
      <c r="F45" s="475"/>
      <c r="G45" s="476"/>
      <c r="H45" s="477" t="str">
        <f t="shared" ca="1" si="2"/>
        <v/>
      </c>
      <c r="I45" s="478"/>
      <c r="J45" s="478"/>
      <c r="K45" s="479"/>
      <c r="L45" s="480" t="str">
        <f t="shared" ca="1" si="1"/>
        <v/>
      </c>
      <c r="M45" s="481"/>
      <c r="N45" s="481"/>
      <c r="O45" s="481"/>
      <c r="P45" s="481"/>
      <c r="Q45" s="481"/>
      <c r="R45" s="481"/>
      <c r="S45" s="481"/>
      <c r="T45" s="481"/>
      <c r="U45" s="481"/>
      <c r="V45" s="481"/>
      <c r="W45" s="481"/>
      <c r="X45" s="481"/>
      <c r="Y45" s="481"/>
      <c r="Z45" s="481"/>
      <c r="AA45" s="481"/>
      <c r="AB45" s="482"/>
      <c r="AC45" s="415" t="str">
        <f ca="1">VLOOKUP("ABテナ"&amp;ROW()-ROW($D$33)+1,結果整理!$B$3:$G$23,MATCH(様式１号!$D$16-1,結果整理!$B$3:$G$3,0),FALSE)</f>
        <v/>
      </c>
      <c r="AD45" s="416"/>
      <c r="AE45" s="416"/>
      <c r="AF45" s="417"/>
      <c r="AG45" s="415" t="str">
        <f ca="1">VLOOKUP("ABテナ"&amp;ROW()-ROW($D$33)+1,結果整理!$I$3:$N$23,MATCH(様式１号!$D$16-1,結果整理!$I$3:$N$3,0),FALSE)</f>
        <v/>
      </c>
      <c r="AH45" s="416"/>
      <c r="AI45" s="416"/>
      <c r="AJ45" s="417"/>
      <c r="AK45" s="85"/>
    </row>
    <row r="46" spans="2:37" ht="22.5" hidden="1" customHeight="1" outlineLevel="1">
      <c r="B46" s="84"/>
      <c r="C46" s="36"/>
      <c r="D46" s="474" t="str">
        <f t="shared" ca="1" si="0"/>
        <v/>
      </c>
      <c r="E46" s="475"/>
      <c r="F46" s="475"/>
      <c r="G46" s="476"/>
      <c r="H46" s="477" t="str">
        <f t="shared" ca="1" si="2"/>
        <v/>
      </c>
      <c r="I46" s="478"/>
      <c r="J46" s="478"/>
      <c r="K46" s="479"/>
      <c r="L46" s="480" t="str">
        <f t="shared" ca="1" si="1"/>
        <v/>
      </c>
      <c r="M46" s="481"/>
      <c r="N46" s="481"/>
      <c r="O46" s="481"/>
      <c r="P46" s="481"/>
      <c r="Q46" s="481"/>
      <c r="R46" s="481"/>
      <c r="S46" s="481"/>
      <c r="T46" s="481"/>
      <c r="U46" s="481"/>
      <c r="V46" s="481"/>
      <c r="W46" s="481"/>
      <c r="X46" s="481"/>
      <c r="Y46" s="481"/>
      <c r="Z46" s="481"/>
      <c r="AA46" s="481"/>
      <c r="AB46" s="482"/>
      <c r="AC46" s="415" t="str">
        <f ca="1">VLOOKUP("ABテナ"&amp;ROW()-ROW($D$33)+1,結果整理!$B$3:$G$23,MATCH(様式１号!$D$16-1,結果整理!$B$3:$G$3,0),FALSE)</f>
        <v/>
      </c>
      <c r="AD46" s="416"/>
      <c r="AE46" s="416"/>
      <c r="AF46" s="417"/>
      <c r="AG46" s="415" t="str">
        <f ca="1">VLOOKUP("ABテナ"&amp;ROW()-ROW($D$33)+1,結果整理!$I$3:$N$23,MATCH(様式１号!$D$16-1,結果整理!$I$3:$N$3,0),FALSE)</f>
        <v/>
      </c>
      <c r="AH46" s="416"/>
      <c r="AI46" s="416"/>
      <c r="AJ46" s="417"/>
      <c r="AK46" s="85"/>
    </row>
    <row r="47" spans="2:37" ht="22.5" hidden="1" customHeight="1" outlineLevel="1">
      <c r="B47" s="84"/>
      <c r="C47" s="36"/>
      <c r="D47" s="474" t="str">
        <f t="shared" ca="1" si="0"/>
        <v/>
      </c>
      <c r="E47" s="475"/>
      <c r="F47" s="475"/>
      <c r="G47" s="476"/>
      <c r="H47" s="477" t="str">
        <f t="shared" ca="1" si="2"/>
        <v/>
      </c>
      <c r="I47" s="478"/>
      <c r="J47" s="478"/>
      <c r="K47" s="479"/>
      <c r="L47" s="480" t="str">
        <f t="shared" ca="1" si="1"/>
        <v/>
      </c>
      <c r="M47" s="481"/>
      <c r="N47" s="481"/>
      <c r="O47" s="481"/>
      <c r="P47" s="481"/>
      <c r="Q47" s="481"/>
      <c r="R47" s="481"/>
      <c r="S47" s="481"/>
      <c r="T47" s="481"/>
      <c r="U47" s="481"/>
      <c r="V47" s="481"/>
      <c r="W47" s="481"/>
      <c r="X47" s="481"/>
      <c r="Y47" s="481"/>
      <c r="Z47" s="481"/>
      <c r="AA47" s="481"/>
      <c r="AB47" s="482"/>
      <c r="AC47" s="415" t="str">
        <f ca="1">VLOOKUP("ABテナ"&amp;ROW()-ROW($D$33)+1,結果整理!$B$3:$G$23,MATCH(様式１号!$D$16-1,結果整理!$B$3:$G$3,0),FALSE)</f>
        <v/>
      </c>
      <c r="AD47" s="416"/>
      <c r="AE47" s="416"/>
      <c r="AF47" s="417"/>
      <c r="AG47" s="415" t="str">
        <f ca="1">VLOOKUP("ABテナ"&amp;ROW()-ROW($D$33)+1,結果整理!$I$3:$N$23,MATCH(様式１号!$D$16-1,結果整理!$I$3:$N$3,0),FALSE)</f>
        <v/>
      </c>
      <c r="AH47" s="416"/>
      <c r="AI47" s="416"/>
      <c r="AJ47" s="417"/>
      <c r="AK47" s="85"/>
    </row>
    <row r="48" spans="2:37" ht="22.5" hidden="1" customHeight="1" outlineLevel="1">
      <c r="B48" s="84"/>
      <c r="C48" s="36"/>
      <c r="D48" s="474" t="str">
        <f t="shared" ca="1" si="0"/>
        <v/>
      </c>
      <c r="E48" s="475"/>
      <c r="F48" s="475"/>
      <c r="G48" s="476"/>
      <c r="H48" s="477" t="str">
        <f t="shared" ca="1" si="2"/>
        <v/>
      </c>
      <c r="I48" s="478"/>
      <c r="J48" s="478"/>
      <c r="K48" s="479"/>
      <c r="L48" s="480" t="str">
        <f t="shared" ca="1" si="1"/>
        <v/>
      </c>
      <c r="M48" s="481"/>
      <c r="N48" s="481"/>
      <c r="O48" s="481"/>
      <c r="P48" s="481"/>
      <c r="Q48" s="481"/>
      <c r="R48" s="481"/>
      <c r="S48" s="481"/>
      <c r="T48" s="481"/>
      <c r="U48" s="481"/>
      <c r="V48" s="481"/>
      <c r="W48" s="481"/>
      <c r="X48" s="481"/>
      <c r="Y48" s="481"/>
      <c r="Z48" s="481"/>
      <c r="AA48" s="481"/>
      <c r="AB48" s="482"/>
      <c r="AC48" s="415" t="str">
        <f ca="1">VLOOKUP("ABテナ"&amp;ROW()-ROW($D$33)+1,結果整理!$B$3:$G$23,MATCH(様式１号!$D$16-1,結果整理!$B$3:$G$3,0),FALSE)</f>
        <v/>
      </c>
      <c r="AD48" s="416"/>
      <c r="AE48" s="416"/>
      <c r="AF48" s="417"/>
      <c r="AG48" s="415" t="str">
        <f ca="1">VLOOKUP("ABテナ"&amp;ROW()-ROW($D$33)+1,結果整理!$I$3:$N$23,MATCH(様式１号!$D$16-1,結果整理!$I$3:$N$3,0),FALSE)</f>
        <v/>
      </c>
      <c r="AH48" s="416"/>
      <c r="AI48" s="416"/>
      <c r="AJ48" s="417"/>
      <c r="AK48" s="85"/>
    </row>
    <row r="49" spans="2:37" ht="22.5" hidden="1" customHeight="1" outlineLevel="1">
      <c r="B49" s="84"/>
      <c r="C49" s="36"/>
      <c r="D49" s="474" t="str">
        <f t="shared" ca="1" si="0"/>
        <v/>
      </c>
      <c r="E49" s="475"/>
      <c r="F49" s="475"/>
      <c r="G49" s="476"/>
      <c r="H49" s="477" t="str">
        <f t="shared" ca="1" si="2"/>
        <v/>
      </c>
      <c r="I49" s="478"/>
      <c r="J49" s="478"/>
      <c r="K49" s="479"/>
      <c r="L49" s="480" t="str">
        <f t="shared" ca="1" si="1"/>
        <v/>
      </c>
      <c r="M49" s="481"/>
      <c r="N49" s="481"/>
      <c r="O49" s="481"/>
      <c r="P49" s="481"/>
      <c r="Q49" s="481"/>
      <c r="R49" s="481"/>
      <c r="S49" s="481"/>
      <c r="T49" s="481"/>
      <c r="U49" s="481"/>
      <c r="V49" s="481"/>
      <c r="W49" s="481"/>
      <c r="X49" s="481"/>
      <c r="Y49" s="481"/>
      <c r="Z49" s="481"/>
      <c r="AA49" s="481"/>
      <c r="AB49" s="482"/>
      <c r="AC49" s="415" t="str">
        <f ca="1">VLOOKUP("ABテナ"&amp;ROW()-ROW($D$33)+1,結果整理!$B$3:$G$23,MATCH(様式１号!$D$16-1,結果整理!$B$3:$G$3,0),FALSE)</f>
        <v/>
      </c>
      <c r="AD49" s="416"/>
      <c r="AE49" s="416"/>
      <c r="AF49" s="417"/>
      <c r="AG49" s="415" t="str">
        <f ca="1">VLOOKUP("ABテナ"&amp;ROW()-ROW($D$33)+1,結果整理!$I$3:$N$23,MATCH(様式１号!$D$16-1,結果整理!$I$3:$N$3,0),FALSE)</f>
        <v/>
      </c>
      <c r="AH49" s="416"/>
      <c r="AI49" s="416"/>
      <c r="AJ49" s="417"/>
      <c r="AK49" s="85"/>
    </row>
    <row r="50" spans="2:37" ht="22.5" hidden="1" customHeight="1" outlineLevel="1">
      <c r="B50" s="84"/>
      <c r="C50" s="36"/>
      <c r="D50" s="474" t="str">
        <f t="shared" ca="1" si="0"/>
        <v/>
      </c>
      <c r="E50" s="475"/>
      <c r="F50" s="475"/>
      <c r="G50" s="476"/>
      <c r="H50" s="477" t="str">
        <f t="shared" ca="1" si="2"/>
        <v/>
      </c>
      <c r="I50" s="478"/>
      <c r="J50" s="478"/>
      <c r="K50" s="479"/>
      <c r="L50" s="480" t="str">
        <f t="shared" ca="1" si="1"/>
        <v/>
      </c>
      <c r="M50" s="481"/>
      <c r="N50" s="481"/>
      <c r="O50" s="481"/>
      <c r="P50" s="481"/>
      <c r="Q50" s="481"/>
      <c r="R50" s="481"/>
      <c r="S50" s="481"/>
      <c r="T50" s="481"/>
      <c r="U50" s="481"/>
      <c r="V50" s="481"/>
      <c r="W50" s="481"/>
      <c r="X50" s="481"/>
      <c r="Y50" s="481"/>
      <c r="Z50" s="481"/>
      <c r="AA50" s="481"/>
      <c r="AB50" s="482"/>
      <c r="AC50" s="415" t="str">
        <f ca="1">VLOOKUP("ABテナ"&amp;ROW()-ROW($D$33)+1,結果整理!$B$3:$G$23,MATCH(様式１号!$D$16-1,結果整理!$B$3:$G$3,0),FALSE)</f>
        <v/>
      </c>
      <c r="AD50" s="416"/>
      <c r="AE50" s="416"/>
      <c r="AF50" s="417"/>
      <c r="AG50" s="415" t="str">
        <f ca="1">VLOOKUP("ABテナ"&amp;ROW()-ROW($D$33)+1,結果整理!$I$3:$N$23,MATCH(様式１号!$D$16-1,結果整理!$I$3:$N$3,0),FALSE)</f>
        <v/>
      </c>
      <c r="AH50" s="416"/>
      <c r="AI50" s="416"/>
      <c r="AJ50" s="417"/>
      <c r="AK50" s="85"/>
    </row>
    <row r="51" spans="2:37" ht="22.5" hidden="1" customHeight="1" outlineLevel="1">
      <c r="B51" s="84"/>
      <c r="C51" s="36"/>
      <c r="D51" s="474" t="str">
        <f t="shared" ca="1" si="0"/>
        <v/>
      </c>
      <c r="E51" s="475"/>
      <c r="F51" s="475"/>
      <c r="G51" s="476"/>
      <c r="H51" s="477" t="str">
        <f t="shared" ca="1" si="2"/>
        <v/>
      </c>
      <c r="I51" s="478"/>
      <c r="J51" s="478"/>
      <c r="K51" s="479"/>
      <c r="L51" s="480" t="str">
        <f t="shared" ca="1" si="1"/>
        <v/>
      </c>
      <c r="M51" s="481"/>
      <c r="N51" s="481"/>
      <c r="O51" s="481"/>
      <c r="P51" s="481"/>
      <c r="Q51" s="481"/>
      <c r="R51" s="481"/>
      <c r="S51" s="481"/>
      <c r="T51" s="481"/>
      <c r="U51" s="481"/>
      <c r="V51" s="481"/>
      <c r="W51" s="481"/>
      <c r="X51" s="481"/>
      <c r="Y51" s="481"/>
      <c r="Z51" s="481"/>
      <c r="AA51" s="481"/>
      <c r="AB51" s="482"/>
      <c r="AC51" s="415" t="str">
        <f ca="1">VLOOKUP("ABテナ"&amp;ROW()-ROW($D$33)+1,結果整理!$B$3:$G$23,MATCH(様式１号!$D$16-1,結果整理!$B$3:$G$3,0),FALSE)</f>
        <v/>
      </c>
      <c r="AD51" s="416"/>
      <c r="AE51" s="416"/>
      <c r="AF51" s="417"/>
      <c r="AG51" s="415" t="str">
        <f ca="1">VLOOKUP("ABテナ"&amp;ROW()-ROW($D$33)+1,結果整理!$I$3:$N$23,MATCH(様式１号!$D$16-1,結果整理!$I$3:$N$3,0),FALSE)</f>
        <v/>
      </c>
      <c r="AH51" s="416"/>
      <c r="AI51" s="416"/>
      <c r="AJ51" s="417"/>
      <c r="AK51" s="85"/>
    </row>
    <row r="52" spans="2:37" ht="22.5" hidden="1" customHeight="1" outlineLevel="1">
      <c r="B52" s="84"/>
      <c r="C52" s="36"/>
      <c r="D52" s="474" t="str">
        <f t="shared" ca="1" si="0"/>
        <v/>
      </c>
      <c r="E52" s="475"/>
      <c r="F52" s="475"/>
      <c r="G52" s="476"/>
      <c r="H52" s="477" t="str">
        <f t="shared" ca="1" si="2"/>
        <v/>
      </c>
      <c r="I52" s="478"/>
      <c r="J52" s="478"/>
      <c r="K52" s="479"/>
      <c r="L52" s="480" t="str">
        <f t="shared" ca="1" si="1"/>
        <v/>
      </c>
      <c r="M52" s="481"/>
      <c r="N52" s="481"/>
      <c r="O52" s="481"/>
      <c r="P52" s="481"/>
      <c r="Q52" s="481"/>
      <c r="R52" s="481"/>
      <c r="S52" s="481"/>
      <c r="T52" s="481"/>
      <c r="U52" s="481"/>
      <c r="V52" s="481"/>
      <c r="W52" s="481"/>
      <c r="X52" s="481"/>
      <c r="Y52" s="481"/>
      <c r="Z52" s="481"/>
      <c r="AA52" s="481"/>
      <c r="AB52" s="482"/>
      <c r="AC52" s="415" t="str">
        <f ca="1">VLOOKUP("ABテナ"&amp;ROW()-ROW($D$33)+1,結果整理!$B$3:$G$23,MATCH(様式１号!$D$16-1,結果整理!$B$3:$G$3,0),FALSE)</f>
        <v/>
      </c>
      <c r="AD52" s="416"/>
      <c r="AE52" s="416"/>
      <c r="AF52" s="417"/>
      <c r="AG52" s="415" t="str">
        <f ca="1">VLOOKUP("ABテナ"&amp;ROW()-ROW($D$33)+1,結果整理!$I$3:$N$23,MATCH(様式１号!$D$16-1,結果整理!$I$3:$N$3,0),FALSE)</f>
        <v/>
      </c>
      <c r="AH52" s="416"/>
      <c r="AI52" s="416"/>
      <c r="AJ52" s="417"/>
      <c r="AK52" s="85"/>
    </row>
    <row r="53" spans="2:37" ht="12.75" customHeight="1" collapsed="1">
      <c r="B53" s="84"/>
      <c r="C53" s="36"/>
      <c r="D53" s="559" t="s">
        <v>81</v>
      </c>
      <c r="E53" s="560"/>
      <c r="F53" s="560"/>
      <c r="G53" s="560"/>
      <c r="H53" s="560"/>
      <c r="I53" s="560"/>
      <c r="J53" s="560"/>
      <c r="K53" s="560"/>
      <c r="L53" s="560"/>
      <c r="M53" s="560"/>
      <c r="N53" s="560"/>
      <c r="O53" s="560"/>
      <c r="P53" s="560"/>
      <c r="Q53" s="560"/>
      <c r="R53" s="560"/>
      <c r="S53" s="560"/>
      <c r="T53" s="560"/>
      <c r="U53" s="560"/>
      <c r="V53" s="560"/>
      <c r="W53" s="560"/>
      <c r="X53" s="560"/>
      <c r="Y53" s="560"/>
      <c r="Z53" s="560"/>
      <c r="AA53" s="560"/>
      <c r="AB53" s="560"/>
      <c r="AC53" s="560"/>
      <c r="AD53" s="560"/>
      <c r="AE53" s="560"/>
      <c r="AF53" s="560"/>
      <c r="AG53" s="560"/>
      <c r="AH53" s="560"/>
      <c r="AI53" s="560"/>
      <c r="AJ53" s="561"/>
      <c r="AK53" s="85"/>
    </row>
    <row r="54" spans="2:37" ht="22.5" customHeight="1">
      <c r="B54" s="84"/>
      <c r="C54" s="36"/>
      <c r="D54" s="474" t="str">
        <f ca="1">IF($AC54="","",DBCS(INDIRECT("BC"&amp;ROW()-ROW($D$54)+1 &amp; "!$E$10")))</f>
        <v/>
      </c>
      <c r="E54" s="475"/>
      <c r="F54" s="475"/>
      <c r="G54" s="476"/>
      <c r="H54" s="477" t="str">
        <f ca="1">IF($AC54="","",TEXT(DBCS(INDIRECT("BC"&amp;ROW()-ROW($D$54)+1 &amp; "!$AC$4")),"000000"))</f>
        <v/>
      </c>
      <c r="I54" s="478"/>
      <c r="J54" s="478"/>
      <c r="K54" s="479"/>
      <c r="L54" s="480" t="str">
        <f ca="1">IF($AC54="","",DBCS(INDIRECT("BC"&amp;ROW()-ROW($D$54)+1 &amp; "!$O$13")))</f>
        <v/>
      </c>
      <c r="M54" s="481"/>
      <c r="N54" s="481"/>
      <c r="O54" s="481"/>
      <c r="P54" s="481"/>
      <c r="Q54" s="481"/>
      <c r="R54" s="481"/>
      <c r="S54" s="481"/>
      <c r="T54" s="481"/>
      <c r="U54" s="481"/>
      <c r="V54" s="481"/>
      <c r="W54" s="481"/>
      <c r="X54" s="481"/>
      <c r="Y54" s="481"/>
      <c r="Z54" s="481"/>
      <c r="AA54" s="481"/>
      <c r="AB54" s="482"/>
      <c r="AC54" s="415" t="str">
        <f ca="1">VLOOKUP("BC"&amp;ROW()-ROW($D$54)+1,結果整理!$B$27:$G$47,MATCH(様式１号!$D$16-1,結果整理!$B$27:$G$27,0),FALSE)</f>
        <v/>
      </c>
      <c r="AD54" s="416"/>
      <c r="AE54" s="416"/>
      <c r="AF54" s="417"/>
      <c r="AG54" s="415" t="str">
        <f ca="1">VLOOKUP("BC"&amp;ROW()-ROW($D$54)+1,結果整理!$I$27:$N$47,MATCH(様式１号!$D$16-1,結果整理!$I$27:$N$27,0),FALSE)</f>
        <v/>
      </c>
      <c r="AH54" s="416"/>
      <c r="AI54" s="416"/>
      <c r="AJ54" s="417"/>
      <c r="AK54" s="85"/>
    </row>
    <row r="55" spans="2:37" ht="22.5" customHeight="1">
      <c r="B55" s="84"/>
      <c r="C55" s="36"/>
      <c r="D55" s="474" t="str">
        <f t="shared" ref="D55:D73" ca="1" si="3">IF($AC55="","",DBCS(INDIRECT("BC"&amp;ROW()-ROW($D$54)+1 &amp; "!$E$10")))</f>
        <v/>
      </c>
      <c r="E55" s="475"/>
      <c r="F55" s="475"/>
      <c r="G55" s="476"/>
      <c r="H55" s="477" t="str">
        <f t="shared" ref="H55:H73" ca="1" si="4">IF($AC55="","",TEXT(DBCS(INDIRECT("BC"&amp;ROW()-ROW($D$54)+1 &amp; "!$AC$4")),"000000"))</f>
        <v/>
      </c>
      <c r="I55" s="478"/>
      <c r="J55" s="478"/>
      <c r="K55" s="479"/>
      <c r="L55" s="480" t="str">
        <f t="shared" ref="L55:L73" ca="1" si="5">IF($AC55="","",DBCS(INDIRECT("BC"&amp;ROW()-ROW($D$54)+1 &amp; "!$O$13")))</f>
        <v/>
      </c>
      <c r="M55" s="481"/>
      <c r="N55" s="481"/>
      <c r="O55" s="481"/>
      <c r="P55" s="481"/>
      <c r="Q55" s="481"/>
      <c r="R55" s="481"/>
      <c r="S55" s="481"/>
      <c r="T55" s="481"/>
      <c r="U55" s="481"/>
      <c r="V55" s="481"/>
      <c r="W55" s="481"/>
      <c r="X55" s="481"/>
      <c r="Y55" s="481"/>
      <c r="Z55" s="481"/>
      <c r="AA55" s="481"/>
      <c r="AB55" s="482"/>
      <c r="AC55" s="415" t="str">
        <f ca="1">VLOOKUP("BC"&amp;ROW()-ROW($D$54)+1,結果整理!$B$27:$G$47,MATCH(様式１号!$D$16-1,結果整理!$B$27:$G$27,0),FALSE)</f>
        <v/>
      </c>
      <c r="AD55" s="416"/>
      <c r="AE55" s="416"/>
      <c r="AF55" s="417"/>
      <c r="AG55" s="415" t="str">
        <f ca="1">VLOOKUP("BC"&amp;ROW()-ROW($D$54)+1,結果整理!$I$27:$N$47,MATCH(様式１号!$D$16-1,結果整理!$I$27:$N$27,0),FALSE)</f>
        <v/>
      </c>
      <c r="AH55" s="416"/>
      <c r="AI55" s="416"/>
      <c r="AJ55" s="417"/>
      <c r="AK55" s="85"/>
    </row>
    <row r="56" spans="2:37" ht="22.5" customHeight="1">
      <c r="B56" s="84"/>
      <c r="C56" s="36"/>
      <c r="D56" s="474" t="str">
        <f t="shared" ca="1" si="3"/>
        <v/>
      </c>
      <c r="E56" s="475"/>
      <c r="F56" s="475"/>
      <c r="G56" s="476"/>
      <c r="H56" s="477" t="str">
        <f t="shared" ca="1" si="4"/>
        <v/>
      </c>
      <c r="I56" s="478"/>
      <c r="J56" s="478"/>
      <c r="K56" s="479"/>
      <c r="L56" s="480" t="str">
        <f t="shared" ca="1" si="5"/>
        <v/>
      </c>
      <c r="M56" s="481"/>
      <c r="N56" s="481"/>
      <c r="O56" s="481"/>
      <c r="P56" s="481"/>
      <c r="Q56" s="481"/>
      <c r="R56" s="481"/>
      <c r="S56" s="481"/>
      <c r="T56" s="481"/>
      <c r="U56" s="481"/>
      <c r="V56" s="481"/>
      <c r="W56" s="481"/>
      <c r="X56" s="481"/>
      <c r="Y56" s="481"/>
      <c r="Z56" s="481"/>
      <c r="AA56" s="481"/>
      <c r="AB56" s="482"/>
      <c r="AC56" s="415" t="str">
        <f ca="1">VLOOKUP("BC"&amp;ROW()-ROW($D$54)+1,結果整理!$B$27:$G$47,MATCH(様式１号!$D$16-1,結果整理!$B$27:$G$27,0),FALSE)</f>
        <v/>
      </c>
      <c r="AD56" s="416"/>
      <c r="AE56" s="416"/>
      <c r="AF56" s="417"/>
      <c r="AG56" s="415" t="str">
        <f ca="1">VLOOKUP("BC"&amp;ROW()-ROW($D$54)+1,結果整理!$I$27:$N$47,MATCH(様式１号!$D$16-1,結果整理!$I$27:$N$27,0),FALSE)</f>
        <v/>
      </c>
      <c r="AH56" s="416"/>
      <c r="AI56" s="416"/>
      <c r="AJ56" s="417"/>
      <c r="AK56" s="85"/>
    </row>
    <row r="57" spans="2:37" ht="22.5" customHeight="1">
      <c r="B57" s="84"/>
      <c r="C57" s="36"/>
      <c r="D57" s="474" t="str">
        <f t="shared" ca="1" si="3"/>
        <v/>
      </c>
      <c r="E57" s="475"/>
      <c r="F57" s="475"/>
      <c r="G57" s="476"/>
      <c r="H57" s="477" t="str">
        <f t="shared" ca="1" si="4"/>
        <v/>
      </c>
      <c r="I57" s="478"/>
      <c r="J57" s="478"/>
      <c r="K57" s="479"/>
      <c r="L57" s="480" t="str">
        <f t="shared" ca="1" si="5"/>
        <v/>
      </c>
      <c r="M57" s="481"/>
      <c r="N57" s="481"/>
      <c r="O57" s="481"/>
      <c r="P57" s="481"/>
      <c r="Q57" s="481"/>
      <c r="R57" s="481"/>
      <c r="S57" s="481"/>
      <c r="T57" s="481"/>
      <c r="U57" s="481"/>
      <c r="V57" s="481"/>
      <c r="W57" s="481"/>
      <c r="X57" s="481"/>
      <c r="Y57" s="481"/>
      <c r="Z57" s="481"/>
      <c r="AA57" s="481"/>
      <c r="AB57" s="482"/>
      <c r="AC57" s="415" t="str">
        <f ca="1">VLOOKUP("BC"&amp;ROW()-ROW($D$54)+1,結果整理!$B$27:$G$47,MATCH(様式１号!$D$16-1,結果整理!$B$27:$G$27,0),FALSE)</f>
        <v/>
      </c>
      <c r="AD57" s="416"/>
      <c r="AE57" s="416"/>
      <c r="AF57" s="417"/>
      <c r="AG57" s="415" t="str">
        <f ca="1">VLOOKUP("BC"&amp;ROW()-ROW($D$54)+1,結果整理!$I$27:$N$47,MATCH(様式１号!$D$16-1,結果整理!$I$27:$N$27,0),FALSE)</f>
        <v/>
      </c>
      <c r="AH57" s="416"/>
      <c r="AI57" s="416"/>
      <c r="AJ57" s="417"/>
      <c r="AK57" s="85"/>
    </row>
    <row r="58" spans="2:37" ht="22.5" customHeight="1">
      <c r="B58" s="84"/>
      <c r="C58" s="36"/>
      <c r="D58" s="474" t="str">
        <f t="shared" ca="1" si="3"/>
        <v/>
      </c>
      <c r="E58" s="475"/>
      <c r="F58" s="475"/>
      <c r="G58" s="476"/>
      <c r="H58" s="477" t="str">
        <f t="shared" ca="1" si="4"/>
        <v/>
      </c>
      <c r="I58" s="478"/>
      <c r="J58" s="478"/>
      <c r="K58" s="479"/>
      <c r="L58" s="480" t="str">
        <f t="shared" ca="1" si="5"/>
        <v/>
      </c>
      <c r="M58" s="481"/>
      <c r="N58" s="481"/>
      <c r="O58" s="481"/>
      <c r="P58" s="481"/>
      <c r="Q58" s="481"/>
      <c r="R58" s="481"/>
      <c r="S58" s="481"/>
      <c r="T58" s="481"/>
      <c r="U58" s="481"/>
      <c r="V58" s="481"/>
      <c r="W58" s="481"/>
      <c r="X58" s="481"/>
      <c r="Y58" s="481"/>
      <c r="Z58" s="481"/>
      <c r="AA58" s="481"/>
      <c r="AB58" s="482"/>
      <c r="AC58" s="415" t="str">
        <f ca="1">VLOOKUP("BC"&amp;ROW()-ROW($D$54)+1,結果整理!$B$27:$G$47,MATCH(様式１号!$D$16-1,結果整理!$B$27:$G$27,0),FALSE)</f>
        <v/>
      </c>
      <c r="AD58" s="416"/>
      <c r="AE58" s="416"/>
      <c r="AF58" s="417"/>
      <c r="AG58" s="415" t="str">
        <f ca="1">VLOOKUP("BC"&amp;ROW()-ROW($D$54)+1,結果整理!$I$27:$N$47,MATCH(様式１号!$D$16-1,結果整理!$I$27:$N$27,0),FALSE)</f>
        <v/>
      </c>
      <c r="AH58" s="416"/>
      <c r="AI58" s="416"/>
      <c r="AJ58" s="417"/>
      <c r="AK58" s="85"/>
    </row>
    <row r="59" spans="2:37" ht="22.5" hidden="1" customHeight="1" outlineLevel="1">
      <c r="B59" s="84"/>
      <c r="C59" s="36"/>
      <c r="D59" s="474" t="str">
        <f t="shared" ca="1" si="3"/>
        <v/>
      </c>
      <c r="E59" s="475"/>
      <c r="F59" s="475"/>
      <c r="G59" s="476"/>
      <c r="H59" s="477" t="str">
        <f t="shared" ca="1" si="4"/>
        <v/>
      </c>
      <c r="I59" s="478"/>
      <c r="J59" s="478"/>
      <c r="K59" s="479"/>
      <c r="L59" s="480" t="str">
        <f t="shared" ca="1" si="5"/>
        <v/>
      </c>
      <c r="M59" s="481"/>
      <c r="N59" s="481"/>
      <c r="O59" s="481"/>
      <c r="P59" s="481"/>
      <c r="Q59" s="481"/>
      <c r="R59" s="481"/>
      <c r="S59" s="481"/>
      <c r="T59" s="481"/>
      <c r="U59" s="481"/>
      <c r="V59" s="481"/>
      <c r="W59" s="481"/>
      <c r="X59" s="481"/>
      <c r="Y59" s="481"/>
      <c r="Z59" s="481"/>
      <c r="AA59" s="481"/>
      <c r="AB59" s="482"/>
      <c r="AC59" s="415" t="str">
        <f ca="1">VLOOKUP("BC"&amp;ROW()-ROW($D$54)+1,結果整理!$B$27:$G$47,MATCH(様式１号!$D$16-1,結果整理!$B$27:$G$27,0),FALSE)</f>
        <v/>
      </c>
      <c r="AD59" s="416"/>
      <c r="AE59" s="416"/>
      <c r="AF59" s="417"/>
      <c r="AG59" s="415" t="str">
        <f ca="1">VLOOKUP("BC"&amp;ROW()-ROW($D$54)+1,結果整理!$I$27:$N$47,MATCH(様式１号!$D$16-1,結果整理!$I$27:$N$27,0),FALSE)</f>
        <v/>
      </c>
      <c r="AH59" s="416"/>
      <c r="AI59" s="416"/>
      <c r="AJ59" s="417"/>
      <c r="AK59" s="85"/>
    </row>
    <row r="60" spans="2:37" ht="22.5" hidden="1" customHeight="1" outlineLevel="1">
      <c r="B60" s="84"/>
      <c r="C60" s="36"/>
      <c r="D60" s="474" t="str">
        <f t="shared" ca="1" si="3"/>
        <v/>
      </c>
      <c r="E60" s="475"/>
      <c r="F60" s="475"/>
      <c r="G60" s="476"/>
      <c r="H60" s="477" t="str">
        <f t="shared" ca="1" si="4"/>
        <v/>
      </c>
      <c r="I60" s="478"/>
      <c r="J60" s="478"/>
      <c r="K60" s="479"/>
      <c r="L60" s="480" t="str">
        <f t="shared" ca="1" si="5"/>
        <v/>
      </c>
      <c r="M60" s="481"/>
      <c r="N60" s="481"/>
      <c r="O60" s="481"/>
      <c r="P60" s="481"/>
      <c r="Q60" s="481"/>
      <c r="R60" s="481"/>
      <c r="S60" s="481"/>
      <c r="T60" s="481"/>
      <c r="U60" s="481"/>
      <c r="V60" s="481"/>
      <c r="W60" s="481"/>
      <c r="X60" s="481"/>
      <c r="Y60" s="481"/>
      <c r="Z60" s="481"/>
      <c r="AA60" s="481"/>
      <c r="AB60" s="482"/>
      <c r="AC60" s="415" t="str">
        <f ca="1">VLOOKUP("BC"&amp;ROW()-ROW($D$54)+1,結果整理!$B$27:$G$47,MATCH(様式１号!$D$16-1,結果整理!$B$27:$G$27,0),FALSE)</f>
        <v/>
      </c>
      <c r="AD60" s="416"/>
      <c r="AE60" s="416"/>
      <c r="AF60" s="417"/>
      <c r="AG60" s="415" t="str">
        <f ca="1">VLOOKUP("BC"&amp;ROW()-ROW($D$54)+1,結果整理!$I$27:$N$47,MATCH(様式１号!$D$16-1,結果整理!$I$27:$N$27,0),FALSE)</f>
        <v/>
      </c>
      <c r="AH60" s="416"/>
      <c r="AI60" s="416"/>
      <c r="AJ60" s="417"/>
      <c r="AK60" s="85"/>
    </row>
    <row r="61" spans="2:37" ht="22.5" hidden="1" customHeight="1" outlineLevel="1">
      <c r="B61" s="84"/>
      <c r="C61" s="36"/>
      <c r="D61" s="474" t="str">
        <f t="shared" ca="1" si="3"/>
        <v/>
      </c>
      <c r="E61" s="475"/>
      <c r="F61" s="475"/>
      <c r="G61" s="476"/>
      <c r="H61" s="477" t="str">
        <f t="shared" ca="1" si="4"/>
        <v/>
      </c>
      <c r="I61" s="478"/>
      <c r="J61" s="478"/>
      <c r="K61" s="479"/>
      <c r="L61" s="480" t="str">
        <f t="shared" ca="1" si="5"/>
        <v/>
      </c>
      <c r="M61" s="481"/>
      <c r="N61" s="481"/>
      <c r="O61" s="481"/>
      <c r="P61" s="481"/>
      <c r="Q61" s="481"/>
      <c r="R61" s="481"/>
      <c r="S61" s="481"/>
      <c r="T61" s="481"/>
      <c r="U61" s="481"/>
      <c r="V61" s="481"/>
      <c r="W61" s="481"/>
      <c r="X61" s="481"/>
      <c r="Y61" s="481"/>
      <c r="Z61" s="481"/>
      <c r="AA61" s="481"/>
      <c r="AB61" s="482"/>
      <c r="AC61" s="415" t="str">
        <f ca="1">VLOOKUP("BC"&amp;ROW()-ROW($D$54)+1,結果整理!$B$27:$G$47,MATCH(様式１号!$D$16-1,結果整理!$B$27:$G$27,0),FALSE)</f>
        <v/>
      </c>
      <c r="AD61" s="416"/>
      <c r="AE61" s="416"/>
      <c r="AF61" s="417"/>
      <c r="AG61" s="415" t="str">
        <f ca="1">VLOOKUP("BC"&amp;ROW()-ROW($D$54)+1,結果整理!$I$27:$N$47,MATCH(様式１号!$D$16-1,結果整理!$I$27:$N$27,0),FALSE)</f>
        <v/>
      </c>
      <c r="AH61" s="416"/>
      <c r="AI61" s="416"/>
      <c r="AJ61" s="417"/>
      <c r="AK61" s="85"/>
    </row>
    <row r="62" spans="2:37" ht="22.5" hidden="1" customHeight="1" outlineLevel="1">
      <c r="B62" s="84"/>
      <c r="C62" s="36"/>
      <c r="D62" s="474" t="str">
        <f t="shared" ca="1" si="3"/>
        <v/>
      </c>
      <c r="E62" s="475"/>
      <c r="F62" s="475"/>
      <c r="G62" s="476"/>
      <c r="H62" s="477" t="str">
        <f t="shared" ca="1" si="4"/>
        <v/>
      </c>
      <c r="I62" s="478"/>
      <c r="J62" s="478"/>
      <c r="K62" s="479"/>
      <c r="L62" s="480" t="str">
        <f t="shared" ca="1" si="5"/>
        <v/>
      </c>
      <c r="M62" s="481"/>
      <c r="N62" s="481"/>
      <c r="O62" s="481"/>
      <c r="P62" s="481"/>
      <c r="Q62" s="481"/>
      <c r="R62" s="481"/>
      <c r="S62" s="481"/>
      <c r="T62" s="481"/>
      <c r="U62" s="481"/>
      <c r="V62" s="481"/>
      <c r="W62" s="481"/>
      <c r="X62" s="481"/>
      <c r="Y62" s="481"/>
      <c r="Z62" s="481"/>
      <c r="AA62" s="481"/>
      <c r="AB62" s="482"/>
      <c r="AC62" s="415" t="str">
        <f ca="1">VLOOKUP("BC"&amp;ROW()-ROW($D$54)+1,結果整理!$B$27:$G$47,MATCH(様式１号!$D$16-1,結果整理!$B$27:$G$27,0),FALSE)</f>
        <v/>
      </c>
      <c r="AD62" s="416"/>
      <c r="AE62" s="416"/>
      <c r="AF62" s="417"/>
      <c r="AG62" s="415" t="str">
        <f ca="1">VLOOKUP("BC"&amp;ROW()-ROW($D$54)+1,結果整理!$I$27:$N$47,MATCH(様式１号!$D$16-1,結果整理!$I$27:$N$27,0),FALSE)</f>
        <v/>
      </c>
      <c r="AH62" s="416"/>
      <c r="AI62" s="416"/>
      <c r="AJ62" s="417"/>
      <c r="AK62" s="85"/>
    </row>
    <row r="63" spans="2:37" ht="22.5" hidden="1" customHeight="1" outlineLevel="1">
      <c r="B63" s="84"/>
      <c r="C63" s="36"/>
      <c r="D63" s="474" t="str">
        <f t="shared" ca="1" si="3"/>
        <v/>
      </c>
      <c r="E63" s="475"/>
      <c r="F63" s="475"/>
      <c r="G63" s="476"/>
      <c r="H63" s="477" t="str">
        <f t="shared" ca="1" si="4"/>
        <v/>
      </c>
      <c r="I63" s="478"/>
      <c r="J63" s="478"/>
      <c r="K63" s="479"/>
      <c r="L63" s="480" t="str">
        <f t="shared" ca="1" si="5"/>
        <v/>
      </c>
      <c r="M63" s="481"/>
      <c r="N63" s="481"/>
      <c r="O63" s="481"/>
      <c r="P63" s="481"/>
      <c r="Q63" s="481"/>
      <c r="R63" s="481"/>
      <c r="S63" s="481"/>
      <c r="T63" s="481"/>
      <c r="U63" s="481"/>
      <c r="V63" s="481"/>
      <c r="W63" s="481"/>
      <c r="X63" s="481"/>
      <c r="Y63" s="481"/>
      <c r="Z63" s="481"/>
      <c r="AA63" s="481"/>
      <c r="AB63" s="482"/>
      <c r="AC63" s="415" t="str">
        <f ca="1">VLOOKUP("BC"&amp;ROW()-ROW($D$54)+1,結果整理!$B$27:$G$47,MATCH(様式１号!$D$16-1,結果整理!$B$27:$G$27,0),FALSE)</f>
        <v/>
      </c>
      <c r="AD63" s="416"/>
      <c r="AE63" s="416"/>
      <c r="AF63" s="417"/>
      <c r="AG63" s="415" t="str">
        <f ca="1">VLOOKUP("BC"&amp;ROW()-ROW($D$54)+1,結果整理!$I$27:$N$47,MATCH(様式１号!$D$16-1,結果整理!$I$27:$N$27,0),FALSE)</f>
        <v/>
      </c>
      <c r="AH63" s="416"/>
      <c r="AI63" s="416"/>
      <c r="AJ63" s="417"/>
      <c r="AK63" s="85"/>
    </row>
    <row r="64" spans="2:37" ht="22.5" hidden="1" customHeight="1" outlineLevel="1">
      <c r="B64" s="84"/>
      <c r="C64" s="36"/>
      <c r="D64" s="474" t="str">
        <f t="shared" ca="1" si="3"/>
        <v/>
      </c>
      <c r="E64" s="475"/>
      <c r="F64" s="475"/>
      <c r="G64" s="476"/>
      <c r="H64" s="477" t="str">
        <f t="shared" ca="1" si="4"/>
        <v/>
      </c>
      <c r="I64" s="478"/>
      <c r="J64" s="478"/>
      <c r="K64" s="479"/>
      <c r="L64" s="480" t="str">
        <f t="shared" ca="1" si="5"/>
        <v/>
      </c>
      <c r="M64" s="481"/>
      <c r="N64" s="481"/>
      <c r="O64" s="481"/>
      <c r="P64" s="481"/>
      <c r="Q64" s="481"/>
      <c r="R64" s="481"/>
      <c r="S64" s="481"/>
      <c r="T64" s="481"/>
      <c r="U64" s="481"/>
      <c r="V64" s="481"/>
      <c r="W64" s="481"/>
      <c r="X64" s="481"/>
      <c r="Y64" s="481"/>
      <c r="Z64" s="481"/>
      <c r="AA64" s="481"/>
      <c r="AB64" s="482"/>
      <c r="AC64" s="415" t="str">
        <f ca="1">VLOOKUP("BC"&amp;ROW()-ROW($D$54)+1,結果整理!$B$27:$G$47,MATCH(様式１号!$D$16-1,結果整理!$B$27:$G$27,0),FALSE)</f>
        <v/>
      </c>
      <c r="AD64" s="416"/>
      <c r="AE64" s="416"/>
      <c r="AF64" s="417"/>
      <c r="AG64" s="415" t="str">
        <f ca="1">VLOOKUP("BC"&amp;ROW()-ROW($D$54)+1,結果整理!$I$27:$N$47,MATCH(様式１号!$D$16-1,結果整理!$I$27:$N$27,0),FALSE)</f>
        <v/>
      </c>
      <c r="AH64" s="416"/>
      <c r="AI64" s="416"/>
      <c r="AJ64" s="417"/>
      <c r="AK64" s="85"/>
    </row>
    <row r="65" spans="2:60" ht="22.5" hidden="1" customHeight="1" outlineLevel="1">
      <c r="B65" s="84"/>
      <c r="C65" s="36"/>
      <c r="D65" s="474" t="str">
        <f t="shared" ca="1" si="3"/>
        <v/>
      </c>
      <c r="E65" s="475"/>
      <c r="F65" s="475"/>
      <c r="G65" s="476"/>
      <c r="H65" s="477" t="str">
        <f t="shared" ca="1" si="4"/>
        <v/>
      </c>
      <c r="I65" s="478"/>
      <c r="J65" s="478"/>
      <c r="K65" s="479"/>
      <c r="L65" s="480" t="str">
        <f t="shared" ca="1" si="5"/>
        <v/>
      </c>
      <c r="M65" s="481"/>
      <c r="N65" s="481"/>
      <c r="O65" s="481"/>
      <c r="P65" s="481"/>
      <c r="Q65" s="481"/>
      <c r="R65" s="481"/>
      <c r="S65" s="481"/>
      <c r="T65" s="481"/>
      <c r="U65" s="481"/>
      <c r="V65" s="481"/>
      <c r="W65" s="481"/>
      <c r="X65" s="481"/>
      <c r="Y65" s="481"/>
      <c r="Z65" s="481"/>
      <c r="AA65" s="481"/>
      <c r="AB65" s="482"/>
      <c r="AC65" s="415" t="str">
        <f ca="1">VLOOKUP("BC"&amp;ROW()-ROW($D$54)+1,結果整理!$B$27:$G$47,MATCH(様式１号!$D$16-1,結果整理!$B$27:$G$27,0),FALSE)</f>
        <v/>
      </c>
      <c r="AD65" s="416"/>
      <c r="AE65" s="416"/>
      <c r="AF65" s="417"/>
      <c r="AG65" s="415" t="str">
        <f ca="1">VLOOKUP("BC"&amp;ROW()-ROW($D$54)+1,結果整理!$I$27:$N$47,MATCH(様式１号!$D$16-1,結果整理!$I$27:$N$27,0),FALSE)</f>
        <v/>
      </c>
      <c r="AH65" s="416"/>
      <c r="AI65" s="416"/>
      <c r="AJ65" s="417"/>
      <c r="AK65" s="85"/>
    </row>
    <row r="66" spans="2:60" ht="22.5" hidden="1" customHeight="1" outlineLevel="1">
      <c r="B66" s="84"/>
      <c r="C66" s="36"/>
      <c r="D66" s="474" t="str">
        <f t="shared" ca="1" si="3"/>
        <v/>
      </c>
      <c r="E66" s="475"/>
      <c r="F66" s="475"/>
      <c r="G66" s="476"/>
      <c r="H66" s="477" t="str">
        <f t="shared" ca="1" si="4"/>
        <v/>
      </c>
      <c r="I66" s="478"/>
      <c r="J66" s="478"/>
      <c r="K66" s="479"/>
      <c r="L66" s="480" t="str">
        <f t="shared" ca="1" si="5"/>
        <v/>
      </c>
      <c r="M66" s="481"/>
      <c r="N66" s="481"/>
      <c r="O66" s="481"/>
      <c r="P66" s="481"/>
      <c r="Q66" s="481"/>
      <c r="R66" s="481"/>
      <c r="S66" s="481"/>
      <c r="T66" s="481"/>
      <c r="U66" s="481"/>
      <c r="V66" s="481"/>
      <c r="W66" s="481"/>
      <c r="X66" s="481"/>
      <c r="Y66" s="481"/>
      <c r="Z66" s="481"/>
      <c r="AA66" s="481"/>
      <c r="AB66" s="482"/>
      <c r="AC66" s="415" t="str">
        <f ca="1">VLOOKUP("BC"&amp;ROW()-ROW($D$54)+1,結果整理!$B$27:$G$47,MATCH(様式１号!$D$16-1,結果整理!$B$27:$G$27,0),FALSE)</f>
        <v/>
      </c>
      <c r="AD66" s="416"/>
      <c r="AE66" s="416"/>
      <c r="AF66" s="417"/>
      <c r="AG66" s="415" t="str">
        <f ca="1">VLOOKUP("BC"&amp;ROW()-ROW($D$54)+1,結果整理!$I$27:$N$47,MATCH(様式１号!$D$16-1,結果整理!$I$27:$N$27,0),FALSE)</f>
        <v/>
      </c>
      <c r="AH66" s="416"/>
      <c r="AI66" s="416"/>
      <c r="AJ66" s="417"/>
      <c r="AK66" s="85"/>
    </row>
    <row r="67" spans="2:60" ht="22.5" hidden="1" customHeight="1" outlineLevel="1">
      <c r="B67" s="84"/>
      <c r="C67" s="36"/>
      <c r="D67" s="474" t="str">
        <f t="shared" ca="1" si="3"/>
        <v/>
      </c>
      <c r="E67" s="475"/>
      <c r="F67" s="475"/>
      <c r="G67" s="476"/>
      <c r="H67" s="477" t="str">
        <f t="shared" ca="1" si="4"/>
        <v/>
      </c>
      <c r="I67" s="478"/>
      <c r="J67" s="478"/>
      <c r="K67" s="479"/>
      <c r="L67" s="480" t="str">
        <f t="shared" ca="1" si="5"/>
        <v/>
      </c>
      <c r="M67" s="481"/>
      <c r="N67" s="481"/>
      <c r="O67" s="481"/>
      <c r="P67" s="481"/>
      <c r="Q67" s="481"/>
      <c r="R67" s="481"/>
      <c r="S67" s="481"/>
      <c r="T67" s="481"/>
      <c r="U67" s="481"/>
      <c r="V67" s="481"/>
      <c r="W67" s="481"/>
      <c r="X67" s="481"/>
      <c r="Y67" s="481"/>
      <c r="Z67" s="481"/>
      <c r="AA67" s="481"/>
      <c r="AB67" s="482"/>
      <c r="AC67" s="415" t="str">
        <f ca="1">VLOOKUP("BC"&amp;ROW()-ROW($D$54)+1,結果整理!$B$27:$G$47,MATCH(様式１号!$D$16-1,結果整理!$B$27:$G$27,0),FALSE)</f>
        <v/>
      </c>
      <c r="AD67" s="416"/>
      <c r="AE67" s="416"/>
      <c r="AF67" s="417"/>
      <c r="AG67" s="415" t="str">
        <f ca="1">VLOOKUP("BC"&amp;ROW()-ROW($D$54)+1,結果整理!$I$27:$N$47,MATCH(様式１号!$D$16-1,結果整理!$I$27:$N$27,0),FALSE)</f>
        <v/>
      </c>
      <c r="AH67" s="416"/>
      <c r="AI67" s="416"/>
      <c r="AJ67" s="417"/>
      <c r="AK67" s="85"/>
    </row>
    <row r="68" spans="2:60" ht="22.5" hidden="1" customHeight="1" outlineLevel="1">
      <c r="B68" s="84"/>
      <c r="C68" s="36"/>
      <c r="D68" s="474" t="str">
        <f t="shared" ca="1" si="3"/>
        <v/>
      </c>
      <c r="E68" s="475"/>
      <c r="F68" s="475"/>
      <c r="G68" s="476"/>
      <c r="H68" s="477" t="str">
        <f t="shared" ca="1" si="4"/>
        <v/>
      </c>
      <c r="I68" s="478"/>
      <c r="J68" s="478"/>
      <c r="K68" s="479"/>
      <c r="L68" s="480" t="str">
        <f t="shared" ca="1" si="5"/>
        <v/>
      </c>
      <c r="M68" s="481"/>
      <c r="N68" s="481"/>
      <c r="O68" s="481"/>
      <c r="P68" s="481"/>
      <c r="Q68" s="481"/>
      <c r="R68" s="481"/>
      <c r="S68" s="481"/>
      <c r="T68" s="481"/>
      <c r="U68" s="481"/>
      <c r="V68" s="481"/>
      <c r="W68" s="481"/>
      <c r="X68" s="481"/>
      <c r="Y68" s="481"/>
      <c r="Z68" s="481"/>
      <c r="AA68" s="481"/>
      <c r="AB68" s="482"/>
      <c r="AC68" s="415" t="str">
        <f ca="1">VLOOKUP("BC"&amp;ROW()-ROW($D$54)+1,結果整理!$B$27:$G$47,MATCH(様式１号!$D$16-1,結果整理!$B$27:$G$27,0),FALSE)</f>
        <v/>
      </c>
      <c r="AD68" s="416"/>
      <c r="AE68" s="416"/>
      <c r="AF68" s="417"/>
      <c r="AG68" s="415" t="str">
        <f ca="1">VLOOKUP("BC"&amp;ROW()-ROW($D$54)+1,結果整理!$I$27:$N$47,MATCH(様式１号!$D$16-1,結果整理!$I$27:$N$27,0),FALSE)</f>
        <v/>
      </c>
      <c r="AH68" s="416"/>
      <c r="AI68" s="416"/>
      <c r="AJ68" s="417"/>
      <c r="AK68" s="85"/>
    </row>
    <row r="69" spans="2:60" ht="22.5" hidden="1" customHeight="1" outlineLevel="1">
      <c r="B69" s="84"/>
      <c r="C69" s="36"/>
      <c r="D69" s="474" t="str">
        <f t="shared" ca="1" si="3"/>
        <v/>
      </c>
      <c r="E69" s="475"/>
      <c r="F69" s="475"/>
      <c r="G69" s="476"/>
      <c r="H69" s="477" t="str">
        <f t="shared" ca="1" si="4"/>
        <v/>
      </c>
      <c r="I69" s="478"/>
      <c r="J69" s="478"/>
      <c r="K69" s="479"/>
      <c r="L69" s="480" t="str">
        <f t="shared" ca="1" si="5"/>
        <v/>
      </c>
      <c r="M69" s="481"/>
      <c r="N69" s="481"/>
      <c r="O69" s="481"/>
      <c r="P69" s="481"/>
      <c r="Q69" s="481"/>
      <c r="R69" s="481"/>
      <c r="S69" s="481"/>
      <c r="T69" s="481"/>
      <c r="U69" s="481"/>
      <c r="V69" s="481"/>
      <c r="W69" s="481"/>
      <c r="X69" s="481"/>
      <c r="Y69" s="481"/>
      <c r="Z69" s="481"/>
      <c r="AA69" s="481"/>
      <c r="AB69" s="482"/>
      <c r="AC69" s="415" t="str">
        <f ca="1">VLOOKUP("BC"&amp;ROW()-ROW($D$54)+1,結果整理!$B$27:$G$47,MATCH(様式１号!$D$16-1,結果整理!$B$27:$G$27,0),FALSE)</f>
        <v/>
      </c>
      <c r="AD69" s="416"/>
      <c r="AE69" s="416"/>
      <c r="AF69" s="417"/>
      <c r="AG69" s="415" t="str">
        <f ca="1">VLOOKUP("BC"&amp;ROW()-ROW($D$54)+1,結果整理!$I$27:$N$47,MATCH(様式１号!$D$16-1,結果整理!$I$27:$N$27,0),FALSE)</f>
        <v/>
      </c>
      <c r="AH69" s="416"/>
      <c r="AI69" s="416"/>
      <c r="AJ69" s="417"/>
      <c r="AK69" s="85"/>
    </row>
    <row r="70" spans="2:60" ht="22.5" hidden="1" customHeight="1" outlineLevel="1">
      <c r="B70" s="84"/>
      <c r="C70" s="36"/>
      <c r="D70" s="474" t="str">
        <f t="shared" ca="1" si="3"/>
        <v/>
      </c>
      <c r="E70" s="475"/>
      <c r="F70" s="475"/>
      <c r="G70" s="476"/>
      <c r="H70" s="477" t="str">
        <f t="shared" ca="1" si="4"/>
        <v/>
      </c>
      <c r="I70" s="478"/>
      <c r="J70" s="478"/>
      <c r="K70" s="479"/>
      <c r="L70" s="480" t="str">
        <f t="shared" ca="1" si="5"/>
        <v/>
      </c>
      <c r="M70" s="481"/>
      <c r="N70" s="481"/>
      <c r="O70" s="481"/>
      <c r="P70" s="481"/>
      <c r="Q70" s="481"/>
      <c r="R70" s="481"/>
      <c r="S70" s="481"/>
      <c r="T70" s="481"/>
      <c r="U70" s="481"/>
      <c r="V70" s="481"/>
      <c r="W70" s="481"/>
      <c r="X70" s="481"/>
      <c r="Y70" s="481"/>
      <c r="Z70" s="481"/>
      <c r="AA70" s="481"/>
      <c r="AB70" s="482"/>
      <c r="AC70" s="415" t="str">
        <f ca="1">VLOOKUP("BC"&amp;ROW()-ROW($D$54)+1,結果整理!$B$27:$G$47,MATCH(様式１号!$D$16-1,結果整理!$B$27:$G$27,0),FALSE)</f>
        <v/>
      </c>
      <c r="AD70" s="416"/>
      <c r="AE70" s="416"/>
      <c r="AF70" s="417"/>
      <c r="AG70" s="415" t="str">
        <f ca="1">VLOOKUP("BC"&amp;ROW()-ROW($D$54)+1,結果整理!$I$27:$N$47,MATCH(様式１号!$D$16-1,結果整理!$I$27:$N$27,0),FALSE)</f>
        <v/>
      </c>
      <c r="AH70" s="416"/>
      <c r="AI70" s="416"/>
      <c r="AJ70" s="417"/>
      <c r="AK70" s="85"/>
    </row>
    <row r="71" spans="2:60" ht="22.5" hidden="1" customHeight="1" outlineLevel="1">
      <c r="B71" s="84"/>
      <c r="C71" s="36"/>
      <c r="D71" s="474" t="str">
        <f t="shared" ca="1" si="3"/>
        <v/>
      </c>
      <c r="E71" s="475"/>
      <c r="F71" s="475"/>
      <c r="G71" s="476"/>
      <c r="H71" s="477" t="str">
        <f t="shared" ca="1" si="4"/>
        <v/>
      </c>
      <c r="I71" s="478"/>
      <c r="J71" s="478"/>
      <c r="K71" s="479"/>
      <c r="L71" s="480" t="str">
        <f t="shared" ca="1" si="5"/>
        <v/>
      </c>
      <c r="M71" s="481"/>
      <c r="N71" s="481"/>
      <c r="O71" s="481"/>
      <c r="P71" s="481"/>
      <c r="Q71" s="481"/>
      <c r="R71" s="481"/>
      <c r="S71" s="481"/>
      <c r="T71" s="481"/>
      <c r="U71" s="481"/>
      <c r="V71" s="481"/>
      <c r="W71" s="481"/>
      <c r="X71" s="481"/>
      <c r="Y71" s="481"/>
      <c r="Z71" s="481"/>
      <c r="AA71" s="481"/>
      <c r="AB71" s="482"/>
      <c r="AC71" s="415" t="str">
        <f ca="1">VLOOKUP("BC"&amp;ROW()-ROW($D$54)+1,結果整理!$B$27:$G$47,MATCH(様式１号!$D$16-1,結果整理!$B$27:$G$27,0),FALSE)</f>
        <v/>
      </c>
      <c r="AD71" s="416"/>
      <c r="AE71" s="416"/>
      <c r="AF71" s="417"/>
      <c r="AG71" s="415" t="str">
        <f ca="1">VLOOKUP("BC"&amp;ROW()-ROW($D$54)+1,結果整理!$I$27:$N$47,MATCH(様式１号!$D$16-1,結果整理!$I$27:$N$27,0),FALSE)</f>
        <v/>
      </c>
      <c r="AH71" s="416"/>
      <c r="AI71" s="416"/>
      <c r="AJ71" s="417"/>
      <c r="AK71" s="85"/>
    </row>
    <row r="72" spans="2:60" ht="22.5" hidden="1" customHeight="1" outlineLevel="1">
      <c r="B72" s="84"/>
      <c r="C72" s="36"/>
      <c r="D72" s="474" t="str">
        <f t="shared" ca="1" si="3"/>
        <v/>
      </c>
      <c r="E72" s="475"/>
      <c r="F72" s="475"/>
      <c r="G72" s="476"/>
      <c r="H72" s="477" t="str">
        <f t="shared" ca="1" si="4"/>
        <v/>
      </c>
      <c r="I72" s="478"/>
      <c r="J72" s="478"/>
      <c r="K72" s="479"/>
      <c r="L72" s="480" t="str">
        <f t="shared" ca="1" si="5"/>
        <v/>
      </c>
      <c r="M72" s="481"/>
      <c r="N72" s="481"/>
      <c r="O72" s="481"/>
      <c r="P72" s="481"/>
      <c r="Q72" s="481"/>
      <c r="R72" s="481"/>
      <c r="S72" s="481"/>
      <c r="T72" s="481"/>
      <c r="U72" s="481"/>
      <c r="V72" s="481"/>
      <c r="W72" s="481"/>
      <c r="X72" s="481"/>
      <c r="Y72" s="481"/>
      <c r="Z72" s="481"/>
      <c r="AA72" s="481"/>
      <c r="AB72" s="482"/>
      <c r="AC72" s="415" t="str">
        <f ca="1">VLOOKUP("BC"&amp;ROW()-ROW($D$54)+1,結果整理!$B$27:$G$47,MATCH(様式１号!$D$16-1,結果整理!$B$27:$G$27,0),FALSE)</f>
        <v/>
      </c>
      <c r="AD72" s="416"/>
      <c r="AE72" s="416"/>
      <c r="AF72" s="417"/>
      <c r="AG72" s="415" t="str">
        <f ca="1">VLOOKUP("BC"&amp;ROW()-ROW($D$54)+1,結果整理!$I$27:$N$47,MATCH(様式１号!$D$16-1,結果整理!$I$27:$N$27,0),FALSE)</f>
        <v/>
      </c>
      <c r="AH72" s="416"/>
      <c r="AI72" s="416"/>
      <c r="AJ72" s="417"/>
      <c r="AK72" s="85"/>
    </row>
    <row r="73" spans="2:60" ht="22.5" hidden="1" customHeight="1" outlineLevel="1">
      <c r="B73" s="84"/>
      <c r="C73" s="36"/>
      <c r="D73" s="474" t="str">
        <f t="shared" ca="1" si="3"/>
        <v/>
      </c>
      <c r="E73" s="475"/>
      <c r="F73" s="475"/>
      <c r="G73" s="476"/>
      <c r="H73" s="477" t="str">
        <f t="shared" ca="1" si="4"/>
        <v/>
      </c>
      <c r="I73" s="478"/>
      <c r="J73" s="478"/>
      <c r="K73" s="479"/>
      <c r="L73" s="480" t="str">
        <f t="shared" ca="1" si="5"/>
        <v/>
      </c>
      <c r="M73" s="481"/>
      <c r="N73" s="481"/>
      <c r="O73" s="481"/>
      <c r="P73" s="481"/>
      <c r="Q73" s="481"/>
      <c r="R73" s="481"/>
      <c r="S73" s="481"/>
      <c r="T73" s="481"/>
      <c r="U73" s="481"/>
      <c r="V73" s="481"/>
      <c r="W73" s="481"/>
      <c r="X73" s="481"/>
      <c r="Y73" s="481"/>
      <c r="Z73" s="481"/>
      <c r="AA73" s="481"/>
      <c r="AB73" s="482"/>
      <c r="AC73" s="415" t="str">
        <f ca="1">VLOOKUP("BC"&amp;ROW()-ROW($D$54)+1,結果整理!$B$27:$G$47,MATCH(様式１号!$D$16-1,結果整理!$B$27:$G$27,0),FALSE)</f>
        <v/>
      </c>
      <c r="AD73" s="416"/>
      <c r="AE73" s="416"/>
      <c r="AF73" s="417"/>
      <c r="AG73" s="415" t="str">
        <f ca="1">VLOOKUP("BC"&amp;ROW()-ROW($D$54)+1,結果整理!$I$27:$N$47,MATCH(様式１号!$D$16-1,結果整理!$I$27:$N$27,0),FALSE)</f>
        <v/>
      </c>
      <c r="AH73" s="416"/>
      <c r="AI73" s="416"/>
      <c r="AJ73" s="417"/>
      <c r="AK73" s="85"/>
    </row>
    <row r="74" spans="2:60" ht="22.5" customHeight="1" collapsed="1">
      <c r="B74" s="84"/>
      <c r="C74" s="36"/>
      <c r="D74" s="578" t="s">
        <v>426</v>
      </c>
      <c r="E74" s="579"/>
      <c r="F74" s="579"/>
      <c r="G74" s="579"/>
      <c r="H74" s="579"/>
      <c r="I74" s="579"/>
      <c r="J74" s="579"/>
      <c r="K74" s="580"/>
      <c r="L74" s="581"/>
      <c r="M74" s="582"/>
      <c r="N74" s="582"/>
      <c r="O74" s="582"/>
      <c r="P74" s="582"/>
      <c r="Q74" s="582"/>
      <c r="R74" s="582"/>
      <c r="S74" s="582"/>
      <c r="T74" s="582"/>
      <c r="U74" s="582"/>
      <c r="V74" s="582"/>
      <c r="W74" s="582"/>
      <c r="X74" s="582"/>
      <c r="Y74" s="582"/>
      <c r="Z74" s="582"/>
      <c r="AA74" s="582"/>
      <c r="AB74" s="583"/>
      <c r="AC74" s="576" t="str">
        <f ca="1">IF(COUNT($AC$33:$AF$52,$AC$54:$AF$73)=0,"",SUM($AC$33:$AF$52,$AC$54:$AF$73))</f>
        <v/>
      </c>
      <c r="AD74" s="576"/>
      <c r="AE74" s="576"/>
      <c r="AF74" s="576"/>
      <c r="AG74" s="577"/>
      <c r="AH74" s="577"/>
      <c r="AI74" s="577"/>
      <c r="AJ74" s="577"/>
      <c r="AK74" s="85"/>
    </row>
    <row r="75" spans="2:60" ht="6.75" customHeight="1">
      <c r="B75" s="84"/>
      <c r="C75" s="36"/>
      <c r="D75" s="36"/>
      <c r="E75" s="36"/>
      <c r="F75" s="36"/>
      <c r="G75" s="36"/>
      <c r="H75" s="36"/>
      <c r="I75" s="36"/>
      <c r="J75" s="36"/>
      <c r="K75" s="36"/>
      <c r="L75" s="36"/>
      <c r="M75" s="35"/>
      <c r="N75" s="34"/>
      <c r="O75" s="34"/>
      <c r="P75" s="34"/>
      <c r="Q75" s="34"/>
      <c r="R75" s="34"/>
      <c r="S75" s="34"/>
      <c r="T75" s="34"/>
      <c r="U75" s="34"/>
      <c r="V75" s="34"/>
      <c r="W75" s="34"/>
      <c r="X75" s="34"/>
      <c r="Y75" s="34"/>
      <c r="Z75" s="34"/>
      <c r="AA75" s="34"/>
      <c r="AB75" s="34"/>
      <c r="AC75" s="34"/>
      <c r="AD75" s="34"/>
      <c r="AE75" s="34"/>
      <c r="AF75" s="34"/>
      <c r="AG75" s="34"/>
      <c r="AH75" s="34"/>
      <c r="AI75" s="34"/>
      <c r="AJ75" s="34"/>
      <c r="AK75" s="85"/>
    </row>
    <row r="76" spans="2:60" ht="14.25" customHeight="1">
      <c r="B76" s="84"/>
      <c r="C76" s="36" t="s">
        <v>82</v>
      </c>
      <c r="D76" s="36"/>
      <c r="E76" s="36"/>
      <c r="F76" s="36"/>
      <c r="G76" s="36"/>
      <c r="H76" s="36"/>
      <c r="I76" s="36"/>
      <c r="J76" s="36"/>
      <c r="K76" s="36"/>
      <c r="L76" s="36"/>
      <c r="M76" s="35"/>
      <c r="N76" s="34"/>
      <c r="O76" s="34"/>
      <c r="P76" s="34"/>
      <c r="Q76" s="34"/>
      <c r="R76" s="34"/>
      <c r="S76" s="34"/>
      <c r="T76" s="34"/>
      <c r="U76" s="34"/>
      <c r="V76" s="34"/>
      <c r="W76" s="34"/>
      <c r="X76" s="34"/>
      <c r="Y76" s="34"/>
      <c r="Z76" s="34"/>
      <c r="AA76" s="34"/>
      <c r="AB76" s="34"/>
      <c r="AC76" s="34"/>
      <c r="AD76" s="34"/>
      <c r="AE76" s="34"/>
      <c r="AF76" s="34"/>
      <c r="AG76" s="34"/>
      <c r="AH76" s="34"/>
      <c r="AI76" s="34"/>
      <c r="AJ76" s="34"/>
      <c r="AK76" s="85"/>
      <c r="AL76" s="557" t="s">
        <v>497</v>
      </c>
      <c r="AM76" s="557"/>
      <c r="AN76" s="557"/>
      <c r="AO76" s="557"/>
      <c r="AP76" s="557"/>
      <c r="AQ76" s="557"/>
      <c r="AR76" s="557"/>
      <c r="AS76" s="557"/>
      <c r="AT76" s="557"/>
      <c r="AU76" s="557"/>
      <c r="AV76" s="557"/>
      <c r="AW76" s="557"/>
      <c r="AX76" s="557"/>
      <c r="AY76" s="557"/>
      <c r="AZ76" s="557"/>
      <c r="BA76" s="557"/>
      <c r="BB76" s="557"/>
      <c r="BC76" s="557"/>
      <c r="BD76" s="557"/>
      <c r="BE76" s="557"/>
      <c r="BF76" s="557"/>
      <c r="BG76" s="557"/>
      <c r="BH76" s="557"/>
    </row>
    <row r="77" spans="2:60" ht="22.5" customHeight="1">
      <c r="B77" s="84"/>
      <c r="C77" s="36"/>
      <c r="D77" s="447" t="str">
        <f>IF($U$77="","","○")</f>
        <v/>
      </c>
      <c r="E77" s="448"/>
      <c r="F77" s="567" t="s">
        <v>83</v>
      </c>
      <c r="G77" s="568"/>
      <c r="H77" s="568"/>
      <c r="I77" s="568"/>
      <c r="J77" s="568"/>
      <c r="K77" s="568"/>
      <c r="L77" s="568"/>
      <c r="M77" s="568"/>
      <c r="N77" s="568"/>
      <c r="O77" s="568"/>
      <c r="P77" s="569"/>
      <c r="Q77" s="570" t="s">
        <v>84</v>
      </c>
      <c r="R77" s="571"/>
      <c r="S77" s="571"/>
      <c r="T77" s="572"/>
      <c r="U77" s="573"/>
      <c r="V77" s="574"/>
      <c r="W77" s="574"/>
      <c r="X77" s="574"/>
      <c r="Y77" s="574"/>
      <c r="Z77" s="574"/>
      <c r="AA77" s="574"/>
      <c r="AB77" s="574"/>
      <c r="AC77" s="574"/>
      <c r="AD77" s="574"/>
      <c r="AE77" s="574"/>
      <c r="AF77" s="574"/>
      <c r="AG77" s="574"/>
      <c r="AH77" s="574"/>
      <c r="AI77" s="574"/>
      <c r="AJ77" s="575"/>
      <c r="AK77" s="85"/>
      <c r="AL77" s="557"/>
      <c r="AM77" s="557"/>
      <c r="AN77" s="557"/>
      <c r="AO77" s="557"/>
      <c r="AP77" s="557"/>
      <c r="AQ77" s="557"/>
      <c r="AR77" s="557"/>
      <c r="AS77" s="557"/>
      <c r="AT77" s="557"/>
      <c r="AU77" s="557"/>
      <c r="AV77" s="557"/>
      <c r="AW77" s="557"/>
      <c r="AX77" s="557"/>
      <c r="AY77" s="557"/>
      <c r="AZ77" s="557"/>
      <c r="BA77" s="557"/>
      <c r="BB77" s="557"/>
      <c r="BC77" s="557"/>
      <c r="BD77" s="557"/>
      <c r="BE77" s="557"/>
      <c r="BF77" s="557"/>
      <c r="BG77" s="557"/>
      <c r="BH77" s="557"/>
    </row>
    <row r="78" spans="2:60" ht="22.5" customHeight="1">
      <c r="B78" s="84"/>
      <c r="C78" s="36"/>
      <c r="D78" s="452" t="str">
        <f>IF(AND($U$78="",$U$81=""),"","○")</f>
        <v/>
      </c>
      <c r="E78" s="453"/>
      <c r="F78" s="465" t="s">
        <v>648</v>
      </c>
      <c r="G78" s="466"/>
      <c r="H78" s="466"/>
      <c r="I78" s="466"/>
      <c r="J78" s="466"/>
      <c r="K78" s="466"/>
      <c r="L78" s="466"/>
      <c r="M78" s="466"/>
      <c r="N78" s="466"/>
      <c r="O78" s="466"/>
      <c r="P78" s="467"/>
      <c r="Q78" s="458" t="s">
        <v>85</v>
      </c>
      <c r="R78" s="459"/>
      <c r="S78" s="459"/>
      <c r="T78" s="460"/>
      <c r="U78" s="461"/>
      <c r="V78" s="461"/>
      <c r="W78" s="461"/>
      <c r="X78" s="461"/>
      <c r="Y78" s="461"/>
      <c r="Z78" s="461"/>
      <c r="AA78" s="461"/>
      <c r="AB78" s="461"/>
      <c r="AC78" s="461"/>
      <c r="AD78" s="461"/>
      <c r="AE78" s="461"/>
      <c r="AF78" s="461"/>
      <c r="AG78" s="461"/>
      <c r="AH78" s="461"/>
      <c r="AI78" s="461"/>
      <c r="AJ78" s="461"/>
      <c r="AK78" s="85"/>
    </row>
    <row r="79" spans="2:60" ht="22.5" customHeight="1">
      <c r="B79" s="84"/>
      <c r="C79" s="36"/>
      <c r="D79" s="454"/>
      <c r="E79" s="455"/>
      <c r="F79" s="468"/>
      <c r="G79" s="469"/>
      <c r="H79" s="469"/>
      <c r="I79" s="469"/>
      <c r="J79" s="469"/>
      <c r="K79" s="469"/>
      <c r="L79" s="469"/>
      <c r="M79" s="469"/>
      <c r="N79" s="469"/>
      <c r="O79" s="469"/>
      <c r="P79" s="470"/>
      <c r="Q79" s="458" t="s">
        <v>86</v>
      </c>
      <c r="R79" s="459"/>
      <c r="S79" s="459"/>
      <c r="T79" s="460"/>
      <c r="U79" s="462"/>
      <c r="V79" s="462"/>
      <c r="W79" s="462"/>
      <c r="X79" s="462"/>
      <c r="Y79" s="462"/>
      <c r="Z79" s="462"/>
      <c r="AA79" s="462"/>
      <c r="AB79" s="462"/>
      <c r="AC79" s="462"/>
      <c r="AD79" s="462"/>
      <c r="AE79" s="462"/>
      <c r="AF79" s="462"/>
      <c r="AG79" s="462"/>
      <c r="AH79" s="462"/>
      <c r="AI79" s="462"/>
      <c r="AJ79" s="462"/>
      <c r="AK79" s="85"/>
    </row>
    <row r="80" spans="2:60" ht="22.5" customHeight="1">
      <c r="B80" s="84"/>
      <c r="C80" s="36"/>
      <c r="D80" s="454"/>
      <c r="E80" s="455"/>
      <c r="F80" s="468"/>
      <c r="G80" s="469"/>
      <c r="H80" s="469"/>
      <c r="I80" s="469"/>
      <c r="J80" s="469"/>
      <c r="K80" s="469"/>
      <c r="L80" s="469"/>
      <c r="M80" s="469"/>
      <c r="N80" s="469"/>
      <c r="O80" s="469"/>
      <c r="P80" s="470"/>
      <c r="Q80" s="458" t="s">
        <v>87</v>
      </c>
      <c r="R80" s="459"/>
      <c r="S80" s="459"/>
      <c r="T80" s="460"/>
      <c r="U80" s="463"/>
      <c r="V80" s="463"/>
      <c r="W80" s="463"/>
      <c r="X80" s="463"/>
      <c r="Y80" s="463"/>
      <c r="Z80" s="463"/>
      <c r="AA80" s="463"/>
      <c r="AB80" s="463"/>
      <c r="AC80" s="463"/>
      <c r="AD80" s="463"/>
      <c r="AE80" s="463"/>
      <c r="AF80" s="463"/>
      <c r="AG80" s="463"/>
      <c r="AH80" s="463"/>
      <c r="AI80" s="463"/>
      <c r="AJ80" s="463"/>
      <c r="AK80" s="85"/>
    </row>
    <row r="81" spans="2:38" ht="22.5" customHeight="1">
      <c r="B81" s="84"/>
      <c r="C81" s="36"/>
      <c r="D81" s="454"/>
      <c r="E81" s="455"/>
      <c r="F81" s="468"/>
      <c r="G81" s="469"/>
      <c r="H81" s="469"/>
      <c r="I81" s="469"/>
      <c r="J81" s="469"/>
      <c r="K81" s="469"/>
      <c r="L81" s="469"/>
      <c r="M81" s="469"/>
      <c r="N81" s="469"/>
      <c r="O81" s="469"/>
      <c r="P81" s="470"/>
      <c r="Q81" s="458" t="s">
        <v>88</v>
      </c>
      <c r="R81" s="459"/>
      <c r="S81" s="459"/>
      <c r="T81" s="460"/>
      <c r="U81" s="464"/>
      <c r="V81" s="464"/>
      <c r="W81" s="464"/>
      <c r="X81" s="464"/>
      <c r="Y81" s="464"/>
      <c r="Z81" s="464"/>
      <c r="AA81" s="464"/>
      <c r="AB81" s="464"/>
      <c r="AC81" s="464"/>
      <c r="AD81" s="464"/>
      <c r="AE81" s="464"/>
      <c r="AF81" s="464"/>
      <c r="AG81" s="464"/>
      <c r="AH81" s="464"/>
      <c r="AI81" s="464"/>
      <c r="AJ81" s="464"/>
      <c r="AK81" s="85"/>
    </row>
    <row r="82" spans="2:38" ht="22.5" customHeight="1">
      <c r="B82" s="84"/>
      <c r="C82" s="36"/>
      <c r="D82" s="454"/>
      <c r="E82" s="455"/>
      <c r="F82" s="468"/>
      <c r="G82" s="469"/>
      <c r="H82" s="469"/>
      <c r="I82" s="469"/>
      <c r="J82" s="469"/>
      <c r="K82" s="469"/>
      <c r="L82" s="469"/>
      <c r="M82" s="469"/>
      <c r="N82" s="469"/>
      <c r="O82" s="469"/>
      <c r="P82" s="470"/>
      <c r="Q82" s="458" t="s">
        <v>89</v>
      </c>
      <c r="R82" s="459"/>
      <c r="S82" s="459"/>
      <c r="T82" s="460"/>
      <c r="U82" s="483"/>
      <c r="V82" s="483"/>
      <c r="W82" s="483"/>
      <c r="X82" s="483"/>
      <c r="Y82" s="483"/>
      <c r="Z82" s="483"/>
      <c r="AA82" s="483"/>
      <c r="AB82" s="483"/>
      <c r="AC82" s="483"/>
      <c r="AD82" s="483"/>
      <c r="AE82" s="483"/>
      <c r="AF82" s="483"/>
      <c r="AG82" s="483"/>
      <c r="AH82" s="483"/>
      <c r="AI82" s="483"/>
      <c r="AJ82" s="483"/>
      <c r="AK82" s="85"/>
    </row>
    <row r="83" spans="2:38" ht="22.5" customHeight="1">
      <c r="B83" s="84"/>
      <c r="C83" s="36"/>
      <c r="D83" s="456"/>
      <c r="E83" s="457"/>
      <c r="F83" s="471"/>
      <c r="G83" s="472"/>
      <c r="H83" s="472"/>
      <c r="I83" s="472"/>
      <c r="J83" s="472"/>
      <c r="K83" s="472"/>
      <c r="L83" s="472"/>
      <c r="M83" s="472"/>
      <c r="N83" s="472"/>
      <c r="O83" s="472"/>
      <c r="P83" s="473"/>
      <c r="Q83" s="458" t="s">
        <v>90</v>
      </c>
      <c r="R83" s="459"/>
      <c r="S83" s="459"/>
      <c r="T83" s="460"/>
      <c r="U83" s="463"/>
      <c r="V83" s="463"/>
      <c r="W83" s="463"/>
      <c r="X83" s="463"/>
      <c r="Y83" s="463"/>
      <c r="Z83" s="463"/>
      <c r="AA83" s="463"/>
      <c r="AB83" s="463"/>
      <c r="AC83" s="463"/>
      <c r="AD83" s="463"/>
      <c r="AE83" s="463"/>
      <c r="AF83" s="463"/>
      <c r="AG83" s="463"/>
      <c r="AH83" s="463"/>
      <c r="AI83" s="463"/>
      <c r="AJ83" s="463"/>
      <c r="AK83" s="85"/>
    </row>
    <row r="84" spans="2:38" ht="22.5" customHeight="1">
      <c r="B84" s="84"/>
      <c r="C84" s="36"/>
      <c r="D84" s="447" t="str">
        <f>IF($Q$84="","","○")</f>
        <v/>
      </c>
      <c r="E84" s="448"/>
      <c r="F84" s="449" t="s">
        <v>449</v>
      </c>
      <c r="G84" s="450"/>
      <c r="H84" s="450"/>
      <c r="I84" s="450"/>
      <c r="J84" s="450"/>
      <c r="K84" s="450"/>
      <c r="L84" s="450"/>
      <c r="M84" s="450"/>
      <c r="N84" s="450"/>
      <c r="O84" s="450"/>
      <c r="P84" s="451"/>
      <c r="Q84" s="431"/>
      <c r="R84" s="432"/>
      <c r="S84" s="432"/>
      <c r="T84" s="432"/>
      <c r="U84" s="432"/>
      <c r="V84" s="432"/>
      <c r="W84" s="432"/>
      <c r="X84" s="432"/>
      <c r="Y84" s="432"/>
      <c r="Z84" s="432"/>
      <c r="AA84" s="432"/>
      <c r="AB84" s="432"/>
      <c r="AC84" s="432"/>
      <c r="AD84" s="432"/>
      <c r="AE84" s="432"/>
      <c r="AF84" s="432"/>
      <c r="AG84" s="432"/>
      <c r="AH84" s="432"/>
      <c r="AI84" s="432"/>
      <c r="AJ84" s="436"/>
      <c r="AK84" s="85"/>
    </row>
    <row r="85" spans="2:38" ht="6.75" customHeight="1">
      <c r="B85" s="84"/>
      <c r="C85" s="36"/>
      <c r="D85" s="36"/>
      <c r="E85" s="36"/>
      <c r="F85" s="36"/>
      <c r="G85" s="36"/>
      <c r="H85" s="36"/>
      <c r="I85" s="36"/>
      <c r="J85" s="36"/>
      <c r="K85" s="36"/>
      <c r="L85" s="36"/>
      <c r="M85" s="35"/>
      <c r="N85" s="34"/>
      <c r="O85" s="34"/>
      <c r="P85" s="34"/>
      <c r="Q85" s="34"/>
      <c r="R85" s="34"/>
      <c r="S85" s="34"/>
      <c r="T85" s="34"/>
      <c r="U85" s="34"/>
      <c r="V85" s="34"/>
      <c r="W85" s="34"/>
      <c r="X85" s="34"/>
      <c r="Y85" s="34"/>
      <c r="Z85" s="34"/>
      <c r="AA85" s="34"/>
      <c r="AB85" s="34"/>
      <c r="AC85" s="34"/>
      <c r="AD85" s="34"/>
      <c r="AE85" s="34"/>
      <c r="AF85" s="34"/>
      <c r="AG85" s="34"/>
      <c r="AH85" s="34"/>
      <c r="AI85" s="34"/>
      <c r="AJ85" s="34"/>
      <c r="AK85" s="85"/>
    </row>
    <row r="86" spans="2:38">
      <c r="B86" s="84"/>
      <c r="C86" s="36" t="s">
        <v>91</v>
      </c>
      <c r="D86" s="36"/>
      <c r="E86" s="36"/>
      <c r="F86" s="36"/>
      <c r="G86" s="36"/>
      <c r="H86" s="36"/>
      <c r="I86" s="36"/>
      <c r="J86" s="36"/>
      <c r="K86" s="36"/>
      <c r="L86" s="36"/>
      <c r="M86" s="35"/>
      <c r="N86" s="34"/>
      <c r="O86" s="34"/>
      <c r="P86" s="34"/>
      <c r="Q86" s="34"/>
      <c r="R86" s="34"/>
      <c r="S86" s="34"/>
      <c r="T86" s="34"/>
      <c r="U86" s="34"/>
      <c r="V86" s="34"/>
      <c r="W86" s="34"/>
      <c r="X86" s="34"/>
      <c r="Y86" s="34"/>
      <c r="Z86" s="34"/>
      <c r="AA86" s="34"/>
      <c r="AB86" s="34"/>
      <c r="AC86" s="34"/>
      <c r="AD86" s="34"/>
      <c r="AE86" s="34"/>
      <c r="AF86" s="34"/>
      <c r="AG86" s="34"/>
      <c r="AH86" s="34"/>
      <c r="AI86" s="34"/>
      <c r="AJ86" s="34"/>
      <c r="AK86" s="85"/>
    </row>
    <row r="87" spans="2:38" ht="20.100000000000001" customHeight="1">
      <c r="B87" s="84"/>
      <c r="C87" s="36"/>
      <c r="D87" s="437" t="s">
        <v>92</v>
      </c>
      <c r="E87" s="438"/>
      <c r="F87" s="438"/>
      <c r="G87" s="438"/>
      <c r="H87" s="438"/>
      <c r="I87" s="438"/>
      <c r="J87" s="438"/>
      <c r="K87" s="438"/>
      <c r="L87" s="438"/>
      <c r="M87" s="438"/>
      <c r="N87" s="438"/>
      <c r="O87" s="438"/>
      <c r="P87" s="439"/>
      <c r="Q87" s="442" t="s">
        <v>93</v>
      </c>
      <c r="R87" s="443"/>
      <c r="S87" s="443"/>
      <c r="T87" s="443"/>
      <c r="U87" s="443"/>
      <c r="V87" s="443"/>
      <c r="W87" s="443"/>
      <c r="X87" s="443"/>
      <c r="Y87" s="443"/>
      <c r="Z87" s="443"/>
      <c r="AA87" s="443"/>
      <c r="AB87" s="443"/>
      <c r="AC87" s="443"/>
      <c r="AD87" s="443"/>
      <c r="AE87" s="443"/>
      <c r="AF87" s="443"/>
      <c r="AG87" s="443"/>
      <c r="AH87" s="443"/>
      <c r="AI87" s="443"/>
      <c r="AJ87" s="444"/>
      <c r="AK87" s="85"/>
    </row>
    <row r="88" spans="2:38" ht="20.100000000000001" customHeight="1">
      <c r="B88" s="84"/>
      <c r="C88" s="36"/>
      <c r="D88" s="440"/>
      <c r="E88" s="441"/>
      <c r="F88" s="441"/>
      <c r="G88" s="441"/>
      <c r="H88" s="441"/>
      <c r="I88" s="441"/>
      <c r="J88" s="441"/>
      <c r="K88" s="441"/>
      <c r="L88" s="441"/>
      <c r="M88" s="441"/>
      <c r="N88" s="441"/>
      <c r="O88" s="441"/>
      <c r="P88" s="441"/>
      <c r="Q88" s="425" t="s">
        <v>94</v>
      </c>
      <c r="R88" s="426"/>
      <c r="S88" s="426"/>
      <c r="T88" s="426"/>
      <c r="U88" s="426"/>
      <c r="V88" s="427"/>
      <c r="W88" s="425" t="s">
        <v>95</v>
      </c>
      <c r="X88" s="426"/>
      <c r="Y88" s="426"/>
      <c r="Z88" s="426"/>
      <c r="AA88" s="426"/>
      <c r="AB88" s="426"/>
      <c r="AC88" s="426"/>
      <c r="AD88" s="426"/>
      <c r="AE88" s="426"/>
      <c r="AF88" s="426"/>
      <c r="AG88" s="426"/>
      <c r="AH88" s="426"/>
      <c r="AI88" s="426"/>
      <c r="AJ88" s="427"/>
      <c r="AK88" s="85"/>
    </row>
    <row r="89" spans="2:38" ht="22.5" customHeight="1">
      <c r="B89" s="84"/>
      <c r="C89" s="36"/>
      <c r="D89" s="445">
        <v>1</v>
      </c>
      <c r="E89" s="446"/>
      <c r="F89" s="431"/>
      <c r="G89" s="432"/>
      <c r="H89" s="432"/>
      <c r="I89" s="432"/>
      <c r="J89" s="432"/>
      <c r="K89" s="432"/>
      <c r="L89" s="432"/>
      <c r="M89" s="432"/>
      <c r="N89" s="432"/>
      <c r="O89" s="432"/>
      <c r="P89" s="432"/>
      <c r="Q89" s="433"/>
      <c r="R89" s="434"/>
      <c r="S89" s="434"/>
      <c r="T89" s="434"/>
      <c r="U89" s="434"/>
      <c r="V89" s="435"/>
      <c r="W89" s="431"/>
      <c r="X89" s="432"/>
      <c r="Y89" s="432"/>
      <c r="Z89" s="432"/>
      <c r="AA89" s="432"/>
      <c r="AB89" s="432"/>
      <c r="AC89" s="432"/>
      <c r="AD89" s="432"/>
      <c r="AE89" s="432"/>
      <c r="AF89" s="432"/>
      <c r="AG89" s="432"/>
      <c r="AH89" s="432"/>
      <c r="AI89" s="432"/>
      <c r="AJ89" s="436"/>
      <c r="AK89" s="85"/>
      <c r="AL89" s="32" t="str">
        <f>IFERROR(IF(FIND("-",$Q89,1)&gt;0,"",""),"← 電話番号はハイフンで区切って入力してください。")</f>
        <v>← 電話番号はハイフンで区切って入力してください。</v>
      </c>
    </row>
    <row r="90" spans="2:38" ht="22.5" customHeight="1">
      <c r="B90" s="84"/>
      <c r="C90" s="36"/>
      <c r="D90" s="425">
        <v>2</v>
      </c>
      <c r="E90" s="427"/>
      <c r="F90" s="431"/>
      <c r="G90" s="432"/>
      <c r="H90" s="432"/>
      <c r="I90" s="432"/>
      <c r="J90" s="432"/>
      <c r="K90" s="432"/>
      <c r="L90" s="432"/>
      <c r="M90" s="432"/>
      <c r="N90" s="432"/>
      <c r="O90" s="432"/>
      <c r="P90" s="432"/>
      <c r="Q90" s="433"/>
      <c r="R90" s="434"/>
      <c r="S90" s="434"/>
      <c r="T90" s="434"/>
      <c r="U90" s="434"/>
      <c r="V90" s="435"/>
      <c r="W90" s="431"/>
      <c r="X90" s="432"/>
      <c r="Y90" s="432"/>
      <c r="Z90" s="432"/>
      <c r="AA90" s="432"/>
      <c r="AB90" s="432"/>
      <c r="AC90" s="432"/>
      <c r="AD90" s="432"/>
      <c r="AE90" s="432"/>
      <c r="AF90" s="432"/>
      <c r="AG90" s="432"/>
      <c r="AH90" s="432"/>
      <c r="AI90" s="432"/>
      <c r="AJ90" s="436"/>
      <c r="AK90" s="85"/>
      <c r="AL90" s="32" t="str">
        <f>IFERROR(IF(FIND("-",$Q90,1)&gt;0,"",""),"← 電話番号はハイフンで区切って入力してください。")</f>
        <v>← 電話番号はハイフンで区切って入力してください。</v>
      </c>
    </row>
    <row r="91" spans="2:38" ht="22.5" customHeight="1">
      <c r="B91" s="84"/>
      <c r="C91" s="36"/>
      <c r="D91" s="425">
        <v>3</v>
      </c>
      <c r="E91" s="427"/>
      <c r="F91" s="431"/>
      <c r="G91" s="432"/>
      <c r="H91" s="432"/>
      <c r="I91" s="432"/>
      <c r="J91" s="432"/>
      <c r="K91" s="432"/>
      <c r="L91" s="432"/>
      <c r="M91" s="432"/>
      <c r="N91" s="432"/>
      <c r="O91" s="432"/>
      <c r="P91" s="432"/>
      <c r="Q91" s="433"/>
      <c r="R91" s="434"/>
      <c r="S91" s="434"/>
      <c r="T91" s="434"/>
      <c r="U91" s="434"/>
      <c r="V91" s="435"/>
      <c r="W91" s="431"/>
      <c r="X91" s="432"/>
      <c r="Y91" s="432"/>
      <c r="Z91" s="432"/>
      <c r="AA91" s="432"/>
      <c r="AB91" s="432"/>
      <c r="AC91" s="432"/>
      <c r="AD91" s="432"/>
      <c r="AE91" s="432"/>
      <c r="AF91" s="432"/>
      <c r="AG91" s="432"/>
      <c r="AH91" s="432"/>
      <c r="AI91" s="432"/>
      <c r="AJ91" s="436"/>
      <c r="AK91" s="85"/>
      <c r="AL91" s="32" t="str">
        <f>IFERROR(IF(FIND("-",$Q91,1)&gt;0,"",""),"← 電話番号はハイフンで区切って入力してください。")</f>
        <v>← 電話番号はハイフンで区切って入力してください。</v>
      </c>
    </row>
    <row r="92" spans="2:38">
      <c r="B92" s="84"/>
      <c r="C92" s="36"/>
      <c r="D92" s="100"/>
      <c r="E92" s="36"/>
      <c r="F92" s="36"/>
      <c r="G92" s="36"/>
      <c r="H92" s="36"/>
      <c r="I92" s="36"/>
      <c r="J92" s="36"/>
      <c r="K92" s="36"/>
      <c r="L92" s="36"/>
      <c r="M92" s="35"/>
      <c r="N92" s="34"/>
      <c r="O92" s="34"/>
      <c r="P92" s="34"/>
      <c r="Q92" s="34"/>
      <c r="R92" s="34"/>
      <c r="S92" s="34"/>
      <c r="T92" s="34"/>
      <c r="U92" s="34"/>
      <c r="V92" s="34"/>
      <c r="W92" s="34"/>
      <c r="X92" s="34"/>
      <c r="Y92" s="34"/>
      <c r="Z92" s="34"/>
      <c r="AA92" s="34"/>
      <c r="AB92" s="34"/>
      <c r="AC92" s="34"/>
      <c r="AD92" s="34"/>
      <c r="AE92" s="34"/>
      <c r="AF92" s="34"/>
      <c r="AG92" s="34"/>
      <c r="AH92" s="34"/>
      <c r="AI92" s="34"/>
      <c r="AJ92" s="101" t="s">
        <v>443</v>
      </c>
      <c r="AK92" s="85"/>
    </row>
    <row r="93" spans="2:38" ht="6.75" customHeight="1">
      <c r="B93" s="84"/>
      <c r="C93" s="36"/>
      <c r="D93" s="36"/>
      <c r="E93" s="36"/>
      <c r="F93" s="36"/>
      <c r="G93" s="36"/>
      <c r="H93" s="36"/>
      <c r="I93" s="36"/>
      <c r="J93" s="36"/>
      <c r="K93" s="36"/>
      <c r="L93" s="36"/>
      <c r="M93" s="35"/>
      <c r="N93" s="34"/>
      <c r="O93" s="34"/>
      <c r="P93" s="34"/>
      <c r="Q93" s="34"/>
      <c r="R93" s="34"/>
      <c r="S93" s="34"/>
      <c r="T93" s="34"/>
      <c r="U93" s="34"/>
      <c r="V93" s="34"/>
      <c r="W93" s="34"/>
      <c r="X93" s="34"/>
      <c r="Y93" s="34"/>
      <c r="Z93" s="34"/>
      <c r="AA93" s="34"/>
      <c r="AB93" s="34"/>
      <c r="AC93" s="34"/>
      <c r="AD93" s="34"/>
      <c r="AE93" s="34"/>
      <c r="AF93" s="34"/>
      <c r="AG93" s="34"/>
      <c r="AH93" s="34"/>
      <c r="AI93" s="34"/>
      <c r="AJ93" s="34"/>
      <c r="AK93" s="85"/>
    </row>
    <row r="94" spans="2:38">
      <c r="B94" s="84"/>
      <c r="C94" s="36" t="str">
        <f>IF(E9="Ⅳ類","（６）（Ⅳ類（任意事業者）のみ記入）県による公表の可否","")</f>
        <v/>
      </c>
      <c r="D94" s="36"/>
      <c r="E94" s="36"/>
      <c r="F94" s="36"/>
      <c r="G94" s="36"/>
      <c r="H94" s="36"/>
      <c r="I94" s="36"/>
      <c r="J94" s="36"/>
      <c r="K94" s="36"/>
      <c r="L94" s="36"/>
      <c r="M94" s="35"/>
      <c r="N94" s="34"/>
      <c r="O94" s="34"/>
      <c r="P94" s="34"/>
      <c r="Q94" s="34"/>
      <c r="R94" s="34"/>
      <c r="S94" s="34"/>
      <c r="T94" s="34"/>
      <c r="U94" s="34"/>
      <c r="V94" s="34"/>
      <c r="W94" s="34"/>
      <c r="X94" s="34"/>
      <c r="Y94" s="34"/>
      <c r="Z94" s="34"/>
      <c r="AA94" s="34"/>
      <c r="AB94" s="34"/>
      <c r="AC94" s="34"/>
      <c r="AD94" s="34"/>
      <c r="AE94" s="34"/>
      <c r="AF94" s="34"/>
      <c r="AG94" s="34"/>
      <c r="AH94" s="34"/>
      <c r="AI94" s="34"/>
      <c r="AJ94" s="34"/>
      <c r="AK94" s="85"/>
    </row>
    <row r="95" spans="2:38" ht="26.25" customHeight="1">
      <c r="B95" s="84"/>
      <c r="C95" s="36"/>
      <c r="D95" s="418" t="str">
        <f>IF(E9="Ⅳ類","県による報告書の公表を希望","")</f>
        <v/>
      </c>
      <c r="E95" s="418"/>
      <c r="F95" s="418"/>
      <c r="G95" s="418"/>
      <c r="H95" s="418"/>
      <c r="I95" s="418"/>
      <c r="J95" s="418"/>
      <c r="K95" s="418"/>
      <c r="L95" s="418"/>
      <c r="M95" s="418"/>
      <c r="N95" s="418"/>
      <c r="O95" s="418"/>
      <c r="P95" s="418"/>
      <c r="Q95" s="418"/>
      <c r="R95" s="418"/>
      <c r="S95" s="418"/>
      <c r="T95" s="418"/>
      <c r="U95" s="418"/>
      <c r="V95" s="418"/>
      <c r="W95" s="418"/>
      <c r="X95" s="418"/>
      <c r="Y95" s="418"/>
      <c r="Z95" s="418"/>
      <c r="AA95" s="419"/>
      <c r="AB95" s="420"/>
      <c r="AC95" s="420"/>
      <c r="AD95" s="420"/>
      <c r="AE95" s="420"/>
      <c r="AF95" s="420"/>
      <c r="AG95" s="420"/>
      <c r="AH95" s="420"/>
      <c r="AI95" s="420"/>
      <c r="AJ95" s="421"/>
      <c r="AK95" s="85"/>
    </row>
    <row r="96" spans="2:38">
      <c r="B96" s="88"/>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1"/>
    </row>
    <row r="97" spans="2:63">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58" t="s">
        <v>38</v>
      </c>
    </row>
    <row r="98" spans="2:63" ht="20.25" customHeight="1">
      <c r="B98" s="35"/>
      <c r="C98" s="47" t="s">
        <v>56</v>
      </c>
      <c r="D98" s="35"/>
      <c r="E98" s="35"/>
      <c r="F98" s="35"/>
      <c r="G98" s="35"/>
      <c r="H98" s="35"/>
      <c r="I98" s="35"/>
      <c r="J98" s="35"/>
      <c r="K98" s="34"/>
      <c r="L98" s="35"/>
      <c r="M98" s="34"/>
      <c r="N98" s="34"/>
      <c r="O98" s="34"/>
      <c r="P98" s="34"/>
      <c r="Q98" s="34"/>
      <c r="R98" s="34"/>
      <c r="S98" s="34"/>
      <c r="T98" s="34"/>
      <c r="U98" s="34"/>
      <c r="V98" s="34"/>
      <c r="W98" s="34"/>
      <c r="X98" s="34"/>
      <c r="Y98" s="34"/>
      <c r="Z98" s="34"/>
      <c r="AA98" s="34"/>
      <c r="AB98" s="34"/>
      <c r="AC98" s="34"/>
      <c r="AD98" s="34"/>
      <c r="AE98" s="34"/>
      <c r="AF98" s="80" t="s">
        <v>96</v>
      </c>
      <c r="AG98" s="34"/>
      <c r="AH98" s="34"/>
      <c r="AI98" s="34"/>
      <c r="AJ98" s="34"/>
      <c r="AK98" s="34"/>
    </row>
    <row r="99" spans="2:63" ht="22.5" customHeight="1">
      <c r="B99" s="81"/>
      <c r="C99" s="94" t="s">
        <v>97</v>
      </c>
      <c r="D99" s="95"/>
      <c r="E99" s="95"/>
      <c r="F99" s="95"/>
      <c r="G99" s="95"/>
      <c r="H99" s="95"/>
      <c r="I99" s="95"/>
      <c r="J99" s="95"/>
      <c r="K99" s="95"/>
      <c r="L99" s="102"/>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8"/>
    </row>
    <row r="100" spans="2:63" ht="219.95" customHeight="1">
      <c r="B100" s="84"/>
      <c r="C100" s="36"/>
      <c r="D100" s="422"/>
      <c r="E100" s="423"/>
      <c r="F100" s="423"/>
      <c r="G100" s="423"/>
      <c r="H100" s="423"/>
      <c r="I100" s="423"/>
      <c r="J100" s="423"/>
      <c r="K100" s="423"/>
      <c r="L100" s="423"/>
      <c r="M100" s="423"/>
      <c r="N100" s="423"/>
      <c r="O100" s="423"/>
      <c r="P100" s="423"/>
      <c r="Q100" s="423"/>
      <c r="R100" s="423"/>
      <c r="S100" s="423"/>
      <c r="T100" s="423"/>
      <c r="U100" s="423"/>
      <c r="V100" s="423"/>
      <c r="W100" s="423"/>
      <c r="X100" s="423"/>
      <c r="Y100" s="423"/>
      <c r="Z100" s="423"/>
      <c r="AA100" s="423"/>
      <c r="AB100" s="423"/>
      <c r="AC100" s="423"/>
      <c r="AD100" s="423"/>
      <c r="AE100" s="423"/>
      <c r="AF100" s="423"/>
      <c r="AG100" s="423"/>
      <c r="AH100" s="423"/>
      <c r="AI100" s="423"/>
      <c r="AJ100" s="424"/>
      <c r="AK100" s="85"/>
      <c r="AL100" s="558" t="s">
        <v>498</v>
      </c>
      <c r="AM100" s="558"/>
      <c r="AN100" s="558"/>
      <c r="AO100" s="558"/>
      <c r="AP100" s="558"/>
      <c r="AQ100" s="558"/>
      <c r="AR100" s="558"/>
      <c r="AS100" s="558"/>
      <c r="AT100" s="558"/>
      <c r="AU100" s="558"/>
      <c r="AV100" s="558"/>
      <c r="AW100" s="558"/>
      <c r="AX100" s="558"/>
      <c r="AY100" s="558"/>
      <c r="AZ100" s="558"/>
      <c r="BA100" s="558"/>
      <c r="BB100" s="558"/>
      <c r="BC100" s="558"/>
      <c r="BD100" s="558"/>
      <c r="BE100" s="558"/>
      <c r="BF100" s="558"/>
      <c r="BG100" s="558"/>
      <c r="BH100" s="558"/>
      <c r="BI100" s="558"/>
      <c r="BJ100" s="558"/>
      <c r="BK100" s="558"/>
    </row>
    <row r="101" spans="2:63">
      <c r="B101" s="84"/>
      <c r="C101" s="36"/>
      <c r="D101" s="36"/>
      <c r="E101" s="36"/>
      <c r="F101" s="36"/>
      <c r="G101" s="36"/>
      <c r="H101" s="36"/>
      <c r="I101" s="36"/>
      <c r="J101" s="36"/>
      <c r="K101" s="36"/>
      <c r="L101" s="35"/>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85"/>
    </row>
    <row r="102" spans="2:63" ht="22.5" customHeight="1">
      <c r="B102" s="84"/>
      <c r="C102" s="47" t="s">
        <v>98</v>
      </c>
      <c r="D102" s="36"/>
      <c r="E102" s="36"/>
      <c r="F102" s="36"/>
      <c r="G102" s="36"/>
      <c r="H102" s="36"/>
      <c r="I102" s="36"/>
      <c r="J102" s="36"/>
      <c r="K102" s="36"/>
      <c r="L102" s="35"/>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85"/>
    </row>
    <row r="103" spans="2:63" ht="219.95" customHeight="1">
      <c r="B103" s="84"/>
      <c r="C103" s="36"/>
      <c r="D103" s="422"/>
      <c r="E103" s="423"/>
      <c r="F103" s="423"/>
      <c r="G103" s="423"/>
      <c r="H103" s="423"/>
      <c r="I103" s="423"/>
      <c r="J103" s="423"/>
      <c r="K103" s="423"/>
      <c r="L103" s="423"/>
      <c r="M103" s="423"/>
      <c r="N103" s="423"/>
      <c r="O103" s="423"/>
      <c r="P103" s="423"/>
      <c r="Q103" s="423"/>
      <c r="R103" s="423"/>
      <c r="S103" s="423"/>
      <c r="T103" s="423"/>
      <c r="U103" s="423"/>
      <c r="V103" s="423"/>
      <c r="W103" s="423"/>
      <c r="X103" s="423"/>
      <c r="Y103" s="423"/>
      <c r="Z103" s="423"/>
      <c r="AA103" s="423"/>
      <c r="AB103" s="423"/>
      <c r="AC103" s="423"/>
      <c r="AD103" s="423"/>
      <c r="AE103" s="423"/>
      <c r="AF103" s="423"/>
      <c r="AG103" s="423"/>
      <c r="AH103" s="423"/>
      <c r="AI103" s="423"/>
      <c r="AJ103" s="424"/>
      <c r="AK103" s="85"/>
      <c r="AL103" s="558" t="s">
        <v>628</v>
      </c>
      <c r="AM103" s="558"/>
      <c r="AN103" s="558"/>
      <c r="AO103" s="558"/>
      <c r="AP103" s="558"/>
      <c r="AQ103" s="558"/>
      <c r="AR103" s="558"/>
      <c r="AS103" s="558"/>
      <c r="AT103" s="558"/>
      <c r="AU103" s="558"/>
      <c r="AV103" s="558"/>
      <c r="AW103" s="558"/>
      <c r="AX103" s="558"/>
      <c r="AY103" s="558"/>
      <c r="AZ103" s="558"/>
      <c r="BA103" s="558"/>
      <c r="BB103" s="558"/>
      <c r="BC103" s="558"/>
      <c r="BD103" s="558"/>
      <c r="BE103" s="558"/>
      <c r="BF103" s="558"/>
      <c r="BG103" s="558"/>
      <c r="BH103" s="558"/>
      <c r="BI103" s="558"/>
      <c r="BJ103" s="558"/>
    </row>
    <row r="104" spans="2:63" ht="17.25" customHeight="1">
      <c r="B104" s="84"/>
      <c r="C104" s="36"/>
      <c r="D104" s="36"/>
      <c r="E104" s="36"/>
      <c r="F104" s="36"/>
      <c r="G104" s="36"/>
      <c r="H104" s="36"/>
      <c r="I104" s="36"/>
      <c r="J104" s="36"/>
      <c r="K104" s="36"/>
      <c r="L104" s="35"/>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85"/>
    </row>
    <row r="105" spans="2:63" ht="17.25" customHeight="1">
      <c r="B105" s="84"/>
      <c r="C105" s="36" t="s">
        <v>99</v>
      </c>
      <c r="D105" s="36"/>
      <c r="E105" s="36"/>
      <c r="F105" s="36"/>
      <c r="G105" s="36"/>
      <c r="H105" s="36"/>
      <c r="I105" s="36"/>
      <c r="J105" s="36"/>
      <c r="K105" s="36"/>
      <c r="L105" s="35"/>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85"/>
    </row>
    <row r="106" spans="2:63" ht="21">
      <c r="B106" s="84"/>
      <c r="C106" s="36"/>
      <c r="D106" s="36"/>
      <c r="E106" s="36"/>
      <c r="F106" s="36"/>
      <c r="G106" s="36"/>
      <c r="H106" s="36"/>
      <c r="I106" s="36"/>
      <c r="J106" s="36"/>
      <c r="K106" s="34"/>
      <c r="L106" s="35"/>
      <c r="M106" s="34"/>
      <c r="N106" s="34"/>
      <c r="O106" s="34"/>
      <c r="P106" s="34"/>
      <c r="Q106" s="34"/>
      <c r="R106" s="34"/>
      <c r="S106" s="34"/>
      <c r="T106" s="34"/>
      <c r="U106" s="34"/>
      <c r="V106" s="34"/>
      <c r="W106" s="34"/>
      <c r="X106" s="34"/>
      <c r="Y106" s="34"/>
      <c r="Z106" s="34"/>
      <c r="AA106" s="34"/>
      <c r="AB106" s="34"/>
      <c r="AC106" s="47" t="s">
        <v>513</v>
      </c>
      <c r="AD106" s="34"/>
      <c r="AE106" s="34"/>
      <c r="AF106" s="34"/>
      <c r="AG106" s="34"/>
      <c r="AH106" s="34"/>
      <c r="AI106" s="34"/>
      <c r="AJ106" s="34"/>
      <c r="AK106" s="85"/>
    </row>
    <row r="107" spans="2:63" ht="34.5" customHeight="1">
      <c r="B107" s="84"/>
      <c r="C107" s="36"/>
      <c r="D107" s="425"/>
      <c r="E107" s="426"/>
      <c r="F107" s="426"/>
      <c r="G107" s="426"/>
      <c r="H107" s="426"/>
      <c r="I107" s="427"/>
      <c r="J107" s="428" t="str">
        <f>Tbl!$Q$2</f>
        <v>令和７年度
(2025年度)</v>
      </c>
      <c r="K107" s="429"/>
      <c r="L107" s="429"/>
      <c r="M107" s="429"/>
      <c r="N107" s="430"/>
      <c r="O107" s="428" t="str">
        <f>Tbl!$Q$3</f>
        <v>令和８年度
(2026年度)</v>
      </c>
      <c r="P107" s="429"/>
      <c r="Q107" s="429"/>
      <c r="R107" s="429"/>
      <c r="S107" s="430"/>
      <c r="T107" s="428" t="str">
        <f>Tbl!$Q$4</f>
        <v>令和９年度
(2027年度)</v>
      </c>
      <c r="U107" s="429"/>
      <c r="V107" s="429"/>
      <c r="W107" s="429"/>
      <c r="X107" s="430"/>
      <c r="Y107" s="428" t="str">
        <f>Tbl!$Q$5</f>
        <v>令和10年度
(2028年度)</v>
      </c>
      <c r="Z107" s="429"/>
      <c r="AA107" s="429"/>
      <c r="AB107" s="429"/>
      <c r="AC107" s="430"/>
      <c r="AD107" s="428" t="str">
        <f>Tbl!$Q$6</f>
        <v>令和11年度
(2029年度)</v>
      </c>
      <c r="AE107" s="429"/>
      <c r="AF107" s="429"/>
      <c r="AG107" s="429"/>
      <c r="AH107" s="430"/>
      <c r="AI107" s="103"/>
      <c r="AJ107" s="104"/>
      <c r="AK107" s="85"/>
    </row>
    <row r="108" spans="2:63" ht="34.5" customHeight="1">
      <c r="B108" s="84"/>
      <c r="C108" s="36"/>
      <c r="D108" s="412" t="s">
        <v>460</v>
      </c>
      <c r="E108" s="413"/>
      <c r="F108" s="413"/>
      <c r="G108" s="413"/>
      <c r="H108" s="413"/>
      <c r="I108" s="414"/>
      <c r="J108" s="415" t="str">
        <f ca="1">IF(COUNT(結果整理!Q$24,結果整理!Q$48)=0,"",SUM(結果整理!Q$24,結果整理!Q$48))</f>
        <v/>
      </c>
      <c r="K108" s="416"/>
      <c r="L108" s="416"/>
      <c r="M108" s="416"/>
      <c r="N108" s="417"/>
      <c r="O108" s="415" t="str">
        <f ca="1">IF(COUNT(結果整理!R$24,結果整理!R$48)=0,"",SUM(結果整理!R$24,結果整理!R$48))</f>
        <v/>
      </c>
      <c r="P108" s="416"/>
      <c r="Q108" s="416"/>
      <c r="R108" s="416"/>
      <c r="S108" s="417"/>
      <c r="T108" s="415" t="str">
        <f ca="1">IF(COUNT(結果整理!S$24,結果整理!S$48)=0,"",SUM(結果整理!S$24,結果整理!S$48))</f>
        <v/>
      </c>
      <c r="U108" s="416"/>
      <c r="V108" s="416"/>
      <c r="W108" s="416"/>
      <c r="X108" s="417"/>
      <c r="Y108" s="415" t="str">
        <f ca="1">IF(COUNT(結果整理!T$24,結果整理!T$48)=0,"",SUM(結果整理!T$24,結果整理!T$48))</f>
        <v/>
      </c>
      <c r="Z108" s="416"/>
      <c r="AA108" s="416"/>
      <c r="AB108" s="416"/>
      <c r="AC108" s="417"/>
      <c r="AD108" s="415" t="str">
        <f ca="1">IF(COUNT(結果整理!U$24,結果整理!U$48)=0,"",SUM(結果整理!U$24,結果整理!U$48))</f>
        <v/>
      </c>
      <c r="AE108" s="416"/>
      <c r="AF108" s="416"/>
      <c r="AG108" s="416"/>
      <c r="AH108" s="417"/>
      <c r="AI108" s="105"/>
      <c r="AJ108" s="106"/>
      <c r="AK108" s="85"/>
    </row>
    <row r="109" spans="2:63" ht="34.5" customHeight="1">
      <c r="B109" s="84"/>
      <c r="C109" s="36"/>
      <c r="D109" s="412" t="s">
        <v>100</v>
      </c>
      <c r="E109" s="413"/>
      <c r="F109" s="413"/>
      <c r="G109" s="413"/>
      <c r="H109" s="413"/>
      <c r="I109" s="414"/>
      <c r="J109" s="415" t="str">
        <f ca="1">IF(COUNT(結果整理!X$24,結果整理!X$48)=0,"",SUM(結果整理!X$24,結果整理!X$48))</f>
        <v/>
      </c>
      <c r="K109" s="416"/>
      <c r="L109" s="416"/>
      <c r="M109" s="416"/>
      <c r="N109" s="417"/>
      <c r="O109" s="415" t="str">
        <f ca="1">IF(COUNT(結果整理!Y$24,結果整理!Y$48)=0,"",SUM(結果整理!Y$24,結果整理!Y$48))</f>
        <v/>
      </c>
      <c r="P109" s="416"/>
      <c r="Q109" s="416"/>
      <c r="R109" s="416"/>
      <c r="S109" s="417"/>
      <c r="T109" s="415" t="str">
        <f ca="1">IF(COUNT(結果整理!Z$24,結果整理!Z$48)=0,"",SUM(結果整理!Z$24,結果整理!Z$48))</f>
        <v/>
      </c>
      <c r="U109" s="416"/>
      <c r="V109" s="416"/>
      <c r="W109" s="416"/>
      <c r="X109" s="417"/>
      <c r="Y109" s="415" t="str">
        <f ca="1">IF(COUNT(結果整理!AA$24,結果整理!AA$48)=0,"",SUM(結果整理!AA$24,結果整理!AA$48))</f>
        <v/>
      </c>
      <c r="Z109" s="416"/>
      <c r="AA109" s="416"/>
      <c r="AB109" s="416"/>
      <c r="AC109" s="417"/>
      <c r="AD109" s="415" t="str">
        <f ca="1">IF(COUNT(結果整理!AB$24,結果整理!AB$48)=0,"",SUM(結果整理!AB$24,結果整理!AB$48))</f>
        <v/>
      </c>
      <c r="AE109" s="416"/>
      <c r="AF109" s="416"/>
      <c r="AG109" s="416"/>
      <c r="AH109" s="417"/>
      <c r="AI109" s="105"/>
      <c r="AJ109" s="106"/>
      <c r="AK109" s="85"/>
    </row>
    <row r="110" spans="2:63" ht="34.5" customHeight="1">
      <c r="B110" s="84"/>
      <c r="C110" s="36"/>
      <c r="D110" s="412" t="s">
        <v>427</v>
      </c>
      <c r="E110" s="413"/>
      <c r="F110" s="413"/>
      <c r="G110" s="413"/>
      <c r="H110" s="413"/>
      <c r="I110" s="414"/>
      <c r="J110" s="415" t="str">
        <f ca="1">IF(COUNT(J108:N109)=0,"",SUM(J$108:J$109))</f>
        <v/>
      </c>
      <c r="K110" s="416"/>
      <c r="L110" s="416"/>
      <c r="M110" s="416"/>
      <c r="N110" s="417"/>
      <c r="O110" s="415" t="str">
        <f ca="1">IF(COUNT(O108:S109)=0,"",SUM(O$108:O$109))</f>
        <v/>
      </c>
      <c r="P110" s="416"/>
      <c r="Q110" s="416"/>
      <c r="R110" s="416"/>
      <c r="S110" s="417"/>
      <c r="T110" s="415" t="str">
        <f ca="1">IF(COUNT(T108:X109)=0,"",SUM(T$108:T$109))</f>
        <v/>
      </c>
      <c r="U110" s="416"/>
      <c r="V110" s="416"/>
      <c r="W110" s="416"/>
      <c r="X110" s="417"/>
      <c r="Y110" s="415" t="str">
        <f ca="1">IF(COUNT(Y108:AC109)=0,"",SUM(Y$108:Y$109))</f>
        <v/>
      </c>
      <c r="Z110" s="416"/>
      <c r="AA110" s="416"/>
      <c r="AB110" s="416"/>
      <c r="AC110" s="417"/>
      <c r="AD110" s="415" t="str">
        <f ca="1">IF(COUNT(AD108:AH109)=0,"",SUM(AD$108:AD$109))</f>
        <v/>
      </c>
      <c r="AE110" s="416"/>
      <c r="AF110" s="416"/>
      <c r="AG110" s="416"/>
      <c r="AH110" s="417"/>
      <c r="AI110" s="105"/>
      <c r="AJ110" s="106"/>
      <c r="AK110" s="85"/>
    </row>
    <row r="111" spans="2:63">
      <c r="B111" s="84"/>
      <c r="C111" s="36"/>
      <c r="D111" s="36"/>
      <c r="E111" s="36"/>
      <c r="F111" s="36"/>
      <c r="G111" s="36"/>
      <c r="H111" s="36"/>
      <c r="I111" s="36"/>
      <c r="J111" s="36"/>
      <c r="K111" s="36"/>
      <c r="L111" s="35"/>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85"/>
    </row>
    <row r="112" spans="2:63" ht="21" customHeight="1">
      <c r="B112" s="84"/>
      <c r="C112" s="47" t="s">
        <v>102</v>
      </c>
      <c r="D112" s="36"/>
      <c r="E112" s="36"/>
      <c r="F112" s="36"/>
      <c r="G112" s="36"/>
      <c r="H112" s="36"/>
      <c r="I112" s="36"/>
      <c r="J112" s="36"/>
      <c r="K112" s="36"/>
      <c r="L112" s="35"/>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85"/>
    </row>
    <row r="113" spans="1:71" ht="21" customHeight="1">
      <c r="B113" s="84"/>
      <c r="C113" s="36"/>
      <c r="D113" s="47" t="s">
        <v>103</v>
      </c>
      <c r="E113" s="36"/>
      <c r="F113" s="36"/>
      <c r="G113" s="36"/>
      <c r="H113" s="36"/>
      <c r="I113" s="36"/>
      <c r="J113" s="36"/>
      <c r="K113" s="36"/>
      <c r="L113" s="35"/>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85"/>
    </row>
    <row r="114" spans="1:71" ht="12.6" customHeight="1">
      <c r="B114" s="84"/>
      <c r="C114" s="36"/>
      <c r="D114" s="36"/>
      <c r="E114" s="36"/>
      <c r="F114" s="36"/>
      <c r="G114" s="36"/>
      <c r="H114" s="36"/>
      <c r="I114" s="36"/>
      <c r="J114" s="36"/>
      <c r="K114" s="36"/>
      <c r="L114" s="35"/>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85"/>
    </row>
    <row r="115" spans="1:71" ht="13.5" customHeight="1">
      <c r="B115" s="84"/>
      <c r="C115" s="36"/>
      <c r="D115" s="36"/>
      <c r="E115" s="36"/>
      <c r="F115" s="36"/>
      <c r="G115" s="36"/>
      <c r="H115" s="36"/>
      <c r="I115" s="36"/>
      <c r="J115" s="36"/>
      <c r="K115" s="36"/>
      <c r="L115" s="35"/>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85"/>
    </row>
    <row r="116" spans="1:71" ht="25.5" customHeight="1">
      <c r="B116" s="88"/>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89"/>
      <c r="AD116" s="89"/>
      <c r="AE116" s="89"/>
      <c r="AF116" s="89"/>
      <c r="AG116" s="89"/>
      <c r="AH116" s="89"/>
      <c r="AI116" s="89"/>
      <c r="AJ116" s="89"/>
      <c r="AK116" s="107"/>
    </row>
    <row r="117" spans="1:71">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58" t="s">
        <v>38</v>
      </c>
    </row>
    <row r="118" spans="1:71" s="238" customFormat="1" ht="17.25" customHeight="1">
      <c r="B118" s="239"/>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80" t="s">
        <v>649</v>
      </c>
      <c r="AG118" s="244"/>
      <c r="AH118" s="244"/>
      <c r="AI118" s="244"/>
      <c r="AJ118" s="244"/>
      <c r="AK118" s="239"/>
    </row>
    <row r="119" spans="1:71" ht="17.25" customHeight="1">
      <c r="B119" s="34"/>
      <c r="C119" s="378" t="s">
        <v>104</v>
      </c>
      <c r="D119" s="378"/>
      <c r="E119" s="378"/>
      <c r="F119" s="378"/>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378"/>
      <c r="AF119" s="378"/>
      <c r="AG119" s="378"/>
      <c r="AH119" s="378"/>
      <c r="AI119" s="378"/>
      <c r="AJ119" s="378"/>
      <c r="AK119" s="34"/>
    </row>
    <row r="120" spans="1:71" s="12" customFormat="1" ht="27.95" customHeight="1">
      <c r="A120" s="30"/>
      <c r="B120" s="108"/>
      <c r="C120" s="411" t="s">
        <v>105</v>
      </c>
      <c r="D120" s="411"/>
      <c r="E120" s="411"/>
      <c r="F120" s="411"/>
      <c r="G120" s="411"/>
      <c r="H120" s="411"/>
      <c r="I120" s="411"/>
      <c r="J120" s="411"/>
      <c r="K120" s="411"/>
      <c r="L120" s="411"/>
      <c r="M120" s="411"/>
      <c r="N120" s="411"/>
      <c r="O120" s="411"/>
      <c r="P120" s="411"/>
      <c r="Q120" s="411"/>
      <c r="R120" s="411"/>
      <c r="S120" s="411"/>
      <c r="T120" s="411"/>
      <c r="U120" s="411"/>
      <c r="V120" s="411"/>
      <c r="W120" s="411"/>
      <c r="X120" s="411"/>
      <c r="Y120" s="411"/>
      <c r="Z120" s="411"/>
      <c r="AA120" s="411"/>
      <c r="AB120" s="411"/>
      <c r="AC120" s="411"/>
      <c r="AD120" s="411"/>
      <c r="AE120" s="411"/>
      <c r="AF120" s="411"/>
      <c r="AG120" s="411"/>
      <c r="AH120" s="411"/>
      <c r="AI120" s="411"/>
      <c r="AJ120" s="411"/>
      <c r="AK120" s="9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row>
    <row r="121" spans="1:71" s="12" customFormat="1" ht="23.25" customHeight="1">
      <c r="A121" s="28"/>
      <c r="B121" s="109"/>
      <c r="C121" s="380" t="s">
        <v>106</v>
      </c>
      <c r="D121" s="381"/>
      <c r="E121" s="381"/>
      <c r="F121" s="382"/>
      <c r="G121" s="395" t="s">
        <v>107</v>
      </c>
      <c r="H121" s="396"/>
      <c r="I121" s="396"/>
      <c r="J121" s="396"/>
      <c r="K121" s="396"/>
      <c r="L121" s="396"/>
      <c r="M121" s="396"/>
      <c r="N121" s="396"/>
      <c r="O121" s="396"/>
      <c r="P121" s="396"/>
      <c r="Q121" s="396"/>
      <c r="R121" s="397"/>
      <c r="S121" s="392"/>
      <c r="T121" s="393"/>
      <c r="U121" s="393"/>
      <c r="V121" s="393"/>
      <c r="W121" s="393"/>
      <c r="X121" s="393"/>
      <c r="Y121" s="393"/>
      <c r="Z121" s="393"/>
      <c r="AA121" s="393"/>
      <c r="AB121" s="393"/>
      <c r="AC121" s="393"/>
      <c r="AD121" s="393"/>
      <c r="AE121" s="393"/>
      <c r="AF121" s="393"/>
      <c r="AG121" s="393"/>
      <c r="AH121" s="393"/>
      <c r="AI121" s="393"/>
      <c r="AJ121" s="394"/>
      <c r="AK121" s="85"/>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row>
    <row r="122" spans="1:71" s="12" customFormat="1" ht="23.25" customHeight="1">
      <c r="A122" s="28"/>
      <c r="B122" s="109"/>
      <c r="C122" s="383"/>
      <c r="D122" s="384"/>
      <c r="E122" s="384"/>
      <c r="F122" s="385"/>
      <c r="G122" s="402" t="s">
        <v>108</v>
      </c>
      <c r="H122" s="403"/>
      <c r="I122" s="403"/>
      <c r="J122" s="403"/>
      <c r="K122" s="403"/>
      <c r="L122" s="403"/>
      <c r="M122" s="403"/>
      <c r="N122" s="403"/>
      <c r="O122" s="403"/>
      <c r="P122" s="403"/>
      <c r="Q122" s="403"/>
      <c r="R122" s="404"/>
      <c r="S122" s="392"/>
      <c r="T122" s="393"/>
      <c r="U122" s="393"/>
      <c r="V122" s="393"/>
      <c r="W122" s="393"/>
      <c r="X122" s="393"/>
      <c r="Y122" s="393"/>
      <c r="Z122" s="393"/>
      <c r="AA122" s="393"/>
      <c r="AB122" s="393"/>
      <c r="AC122" s="393"/>
      <c r="AD122" s="393"/>
      <c r="AE122" s="393"/>
      <c r="AF122" s="393"/>
      <c r="AG122" s="393"/>
      <c r="AH122" s="393"/>
      <c r="AI122" s="393"/>
      <c r="AJ122" s="394"/>
      <c r="AK122" s="85"/>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row>
    <row r="123" spans="1:71" s="12" customFormat="1" ht="23.25" customHeight="1">
      <c r="A123" s="28"/>
      <c r="B123" s="109"/>
      <c r="C123" s="383"/>
      <c r="D123" s="384"/>
      <c r="E123" s="384"/>
      <c r="F123" s="385"/>
      <c r="G123" s="402" t="s">
        <v>109</v>
      </c>
      <c r="H123" s="403"/>
      <c r="I123" s="403"/>
      <c r="J123" s="403"/>
      <c r="K123" s="403"/>
      <c r="L123" s="403"/>
      <c r="M123" s="403"/>
      <c r="N123" s="403"/>
      <c r="O123" s="403"/>
      <c r="P123" s="403"/>
      <c r="Q123" s="403"/>
      <c r="R123" s="404"/>
      <c r="S123" s="392"/>
      <c r="T123" s="393"/>
      <c r="U123" s="393"/>
      <c r="V123" s="393"/>
      <c r="W123" s="393"/>
      <c r="X123" s="393"/>
      <c r="Y123" s="393"/>
      <c r="Z123" s="393"/>
      <c r="AA123" s="393"/>
      <c r="AB123" s="393"/>
      <c r="AC123" s="393"/>
      <c r="AD123" s="393"/>
      <c r="AE123" s="393"/>
      <c r="AF123" s="393"/>
      <c r="AG123" s="393"/>
      <c r="AH123" s="393"/>
      <c r="AI123" s="393"/>
      <c r="AJ123" s="394"/>
      <c r="AK123" s="85"/>
      <c r="AL123" s="32" t="str">
        <f>IF($E$9="Ⅳ類","← Ⅳ類事業者は選解任届出書の提出は不要です。","← 選任もしくは解任された場合「地球温暖化対策推進者解任届出書」を提出してください。")</f>
        <v>← 選任もしくは解任された場合「地球温暖化対策推進者解任届出書」を提出してください。</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row>
    <row r="124" spans="1:71" s="12" customFormat="1" ht="23.25" customHeight="1">
      <c r="A124" s="28"/>
      <c r="B124" s="109"/>
      <c r="C124" s="407" t="s">
        <v>514</v>
      </c>
      <c r="D124" s="407"/>
      <c r="E124" s="407"/>
      <c r="F124" s="407"/>
      <c r="G124" s="408" t="s">
        <v>107</v>
      </c>
      <c r="H124" s="408"/>
      <c r="I124" s="408"/>
      <c r="J124" s="408"/>
      <c r="K124" s="408"/>
      <c r="L124" s="408"/>
      <c r="M124" s="408"/>
      <c r="N124" s="408"/>
      <c r="O124" s="408"/>
      <c r="P124" s="408"/>
      <c r="Q124" s="408"/>
      <c r="R124" s="408"/>
      <c r="S124" s="409"/>
      <c r="T124" s="409"/>
      <c r="U124" s="409"/>
      <c r="V124" s="409"/>
      <c r="W124" s="409"/>
      <c r="X124" s="409"/>
      <c r="Y124" s="409"/>
      <c r="Z124" s="409"/>
      <c r="AA124" s="409"/>
      <c r="AB124" s="409"/>
      <c r="AC124" s="409"/>
      <c r="AD124" s="409"/>
      <c r="AE124" s="409"/>
      <c r="AF124" s="409"/>
      <c r="AG124" s="409"/>
      <c r="AH124" s="409"/>
      <c r="AI124" s="409"/>
      <c r="AJ124" s="409"/>
      <c r="AK124" s="85"/>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row>
    <row r="125" spans="1:71" s="12" customFormat="1" ht="23.25" customHeight="1">
      <c r="A125" s="28"/>
      <c r="B125" s="109"/>
      <c r="C125" s="407"/>
      <c r="D125" s="407"/>
      <c r="E125" s="407"/>
      <c r="F125" s="407"/>
      <c r="G125" s="410" t="s">
        <v>108</v>
      </c>
      <c r="H125" s="410"/>
      <c r="I125" s="410"/>
      <c r="J125" s="410"/>
      <c r="K125" s="410"/>
      <c r="L125" s="410"/>
      <c r="M125" s="410"/>
      <c r="N125" s="410"/>
      <c r="O125" s="410"/>
      <c r="P125" s="410"/>
      <c r="Q125" s="410"/>
      <c r="R125" s="410"/>
      <c r="S125" s="409"/>
      <c r="T125" s="409"/>
      <c r="U125" s="409"/>
      <c r="V125" s="409"/>
      <c r="W125" s="409"/>
      <c r="X125" s="409"/>
      <c r="Y125" s="409"/>
      <c r="Z125" s="409"/>
      <c r="AA125" s="409"/>
      <c r="AB125" s="409"/>
      <c r="AC125" s="409"/>
      <c r="AD125" s="409"/>
      <c r="AE125" s="409"/>
      <c r="AF125" s="409"/>
      <c r="AG125" s="409"/>
      <c r="AH125" s="409"/>
      <c r="AI125" s="409"/>
      <c r="AJ125" s="409"/>
      <c r="AK125" s="85"/>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row>
    <row r="126" spans="1:71" s="12" customFormat="1" ht="23.25" customHeight="1">
      <c r="A126" s="28"/>
      <c r="B126" s="109"/>
      <c r="C126" s="407"/>
      <c r="D126" s="407"/>
      <c r="E126" s="407"/>
      <c r="F126" s="407"/>
      <c r="G126" s="410" t="s">
        <v>109</v>
      </c>
      <c r="H126" s="410"/>
      <c r="I126" s="410"/>
      <c r="J126" s="410"/>
      <c r="K126" s="410"/>
      <c r="L126" s="410"/>
      <c r="M126" s="410"/>
      <c r="N126" s="410"/>
      <c r="O126" s="410"/>
      <c r="P126" s="410"/>
      <c r="Q126" s="410"/>
      <c r="R126" s="410"/>
      <c r="S126" s="409"/>
      <c r="T126" s="409"/>
      <c r="U126" s="409"/>
      <c r="V126" s="409"/>
      <c r="W126" s="409"/>
      <c r="X126" s="409"/>
      <c r="Y126" s="409"/>
      <c r="Z126" s="409"/>
      <c r="AA126" s="409"/>
      <c r="AB126" s="409"/>
      <c r="AC126" s="409"/>
      <c r="AD126" s="409"/>
      <c r="AE126" s="409"/>
      <c r="AF126" s="409"/>
      <c r="AG126" s="409"/>
      <c r="AH126" s="409"/>
      <c r="AI126" s="409"/>
      <c r="AJ126" s="409"/>
      <c r="AK126" s="85"/>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row>
    <row r="127" spans="1:71" s="12" customFormat="1" ht="30" customHeight="1">
      <c r="A127" s="28"/>
      <c r="B127" s="109"/>
      <c r="C127" s="405" t="s">
        <v>428</v>
      </c>
      <c r="D127" s="405"/>
      <c r="E127" s="405"/>
      <c r="F127" s="405"/>
      <c r="G127" s="405"/>
      <c r="H127" s="405"/>
      <c r="I127" s="405"/>
      <c r="J127" s="405"/>
      <c r="K127" s="405"/>
      <c r="L127" s="405"/>
      <c r="M127" s="405"/>
      <c r="N127" s="405"/>
      <c r="O127" s="405"/>
      <c r="P127" s="405"/>
      <c r="Q127" s="405"/>
      <c r="R127" s="405"/>
      <c r="S127" s="405"/>
      <c r="T127" s="405"/>
      <c r="U127" s="405"/>
      <c r="V127" s="405"/>
      <c r="W127" s="405"/>
      <c r="X127" s="405"/>
      <c r="Y127" s="405"/>
      <c r="Z127" s="405"/>
      <c r="AA127" s="405"/>
      <c r="AB127" s="405"/>
      <c r="AC127" s="405"/>
      <c r="AD127" s="405"/>
      <c r="AE127" s="405"/>
      <c r="AF127" s="405"/>
      <c r="AG127" s="405"/>
      <c r="AH127" s="405"/>
      <c r="AI127" s="405"/>
      <c r="AJ127" s="405"/>
      <c r="AK127" s="85"/>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row>
    <row r="128" spans="1:71" s="12" customFormat="1" ht="5.0999999999999996" customHeight="1">
      <c r="A128" s="28"/>
      <c r="B128" s="110"/>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2"/>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row>
    <row r="129" spans="1:71" s="12" customFormat="1" ht="5.0999999999999996" customHeight="1">
      <c r="A129" s="28"/>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row>
    <row r="130" spans="1:71" s="242" customFormat="1" ht="30" customHeight="1">
      <c r="A130" s="240"/>
      <c r="B130" s="241"/>
      <c r="C130" s="378" t="s">
        <v>110</v>
      </c>
      <c r="D130" s="378"/>
      <c r="E130" s="378"/>
      <c r="F130" s="378"/>
      <c r="G130" s="378"/>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8"/>
      <c r="AJ130" s="378"/>
      <c r="AK130" s="241"/>
      <c r="AL130" s="566" t="s">
        <v>630</v>
      </c>
      <c r="AM130" s="566"/>
      <c r="AN130" s="566"/>
      <c r="AO130" s="566"/>
      <c r="AP130" s="566"/>
      <c r="AQ130" s="566"/>
      <c r="AR130" s="566"/>
      <c r="AS130" s="566"/>
      <c r="AT130" s="566"/>
      <c r="AU130" s="566"/>
      <c r="AV130" s="566"/>
      <c r="AW130" s="566"/>
      <c r="AX130" s="566"/>
      <c r="AY130" s="566"/>
      <c r="AZ130" s="566"/>
      <c r="BA130" s="566"/>
      <c r="BB130" s="566"/>
      <c r="BC130" s="566"/>
      <c r="BD130" s="566"/>
      <c r="BE130" s="566"/>
      <c r="BF130" s="566"/>
      <c r="BG130" s="566"/>
      <c r="BH130" s="566"/>
      <c r="BI130" s="566"/>
      <c r="BJ130" s="566"/>
      <c r="BK130" s="566"/>
      <c r="BL130" s="566"/>
      <c r="BM130" s="566"/>
      <c r="BN130" s="566"/>
      <c r="BO130" s="566"/>
      <c r="BP130" s="566"/>
    </row>
    <row r="131" spans="1:71" ht="5.0999999999999996" customHeight="1">
      <c r="A131" s="2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566"/>
      <c r="AM131" s="566"/>
      <c r="AN131" s="566"/>
      <c r="AO131" s="566"/>
      <c r="AP131" s="566"/>
      <c r="AQ131" s="566"/>
      <c r="AR131" s="566"/>
      <c r="AS131" s="566"/>
      <c r="AT131" s="566"/>
      <c r="AU131" s="566"/>
      <c r="AV131" s="566"/>
      <c r="AW131" s="566"/>
      <c r="AX131" s="566"/>
      <c r="AY131" s="566"/>
      <c r="AZ131" s="566"/>
      <c r="BA131" s="566"/>
      <c r="BB131" s="566"/>
      <c r="BC131" s="566"/>
      <c r="BD131" s="566"/>
      <c r="BE131" s="566"/>
      <c r="BF131" s="566"/>
      <c r="BG131" s="566"/>
      <c r="BH131" s="566"/>
      <c r="BI131" s="566"/>
      <c r="BJ131" s="566"/>
      <c r="BK131" s="566"/>
      <c r="BL131" s="566"/>
      <c r="BM131" s="566"/>
      <c r="BN131" s="566"/>
      <c r="BO131" s="566"/>
      <c r="BP131" s="566"/>
    </row>
    <row r="132" spans="1:71" s="12" customFormat="1" ht="27.95" customHeight="1">
      <c r="A132" s="28"/>
      <c r="B132" s="109"/>
      <c r="C132" s="379" t="s">
        <v>111</v>
      </c>
      <c r="D132" s="379"/>
      <c r="E132" s="379"/>
      <c r="F132" s="379"/>
      <c r="G132" s="379"/>
      <c r="H132" s="379"/>
      <c r="I132" s="379"/>
      <c r="J132" s="379"/>
      <c r="K132" s="379"/>
      <c r="L132" s="379"/>
      <c r="M132" s="379"/>
      <c r="N132" s="379"/>
      <c r="O132" s="379"/>
      <c r="P132" s="379"/>
      <c r="Q132" s="379"/>
      <c r="R132" s="379"/>
      <c r="S132" s="379"/>
      <c r="T132" s="379"/>
      <c r="U132" s="379"/>
      <c r="V132" s="379"/>
      <c r="W132" s="379"/>
      <c r="X132" s="379"/>
      <c r="Y132" s="379"/>
      <c r="Z132" s="379"/>
      <c r="AA132" s="379"/>
      <c r="AB132" s="379"/>
      <c r="AC132" s="379"/>
      <c r="AD132" s="379"/>
      <c r="AE132" s="379"/>
      <c r="AF132" s="379"/>
      <c r="AG132" s="379"/>
      <c r="AH132" s="379"/>
      <c r="AI132" s="379"/>
      <c r="AJ132" s="379"/>
      <c r="AK132" s="85"/>
      <c r="AL132" s="566"/>
      <c r="AM132" s="566"/>
      <c r="AN132" s="566"/>
      <c r="AO132" s="566"/>
      <c r="AP132" s="566"/>
      <c r="AQ132" s="566"/>
      <c r="AR132" s="566"/>
      <c r="AS132" s="566"/>
      <c r="AT132" s="566"/>
      <c r="AU132" s="566"/>
      <c r="AV132" s="566"/>
      <c r="AW132" s="566"/>
      <c r="AX132" s="566"/>
      <c r="AY132" s="566"/>
      <c r="AZ132" s="566"/>
      <c r="BA132" s="566"/>
      <c r="BB132" s="566"/>
      <c r="BC132" s="566"/>
      <c r="BD132" s="566"/>
      <c r="BE132" s="566"/>
      <c r="BF132" s="566"/>
      <c r="BG132" s="566"/>
      <c r="BH132" s="566"/>
      <c r="BI132" s="566"/>
      <c r="BJ132" s="566"/>
      <c r="BK132" s="566"/>
      <c r="BL132" s="566"/>
      <c r="BM132" s="566"/>
      <c r="BN132" s="566"/>
      <c r="BO132" s="566"/>
      <c r="BP132" s="566"/>
      <c r="BQ132" s="8"/>
      <c r="BR132" s="8"/>
      <c r="BS132" s="8"/>
    </row>
    <row r="133" spans="1:71" s="12" customFormat="1" ht="23.25" customHeight="1">
      <c r="A133" s="28"/>
      <c r="B133" s="109"/>
      <c r="C133" s="380" t="s">
        <v>112</v>
      </c>
      <c r="D133" s="381"/>
      <c r="E133" s="381"/>
      <c r="F133" s="382"/>
      <c r="G133" s="389" t="s">
        <v>515</v>
      </c>
      <c r="H133" s="390"/>
      <c r="I133" s="390"/>
      <c r="J133" s="390"/>
      <c r="K133" s="390"/>
      <c r="L133" s="390"/>
      <c r="M133" s="390"/>
      <c r="N133" s="390"/>
      <c r="O133" s="390"/>
      <c r="P133" s="390"/>
      <c r="Q133" s="390"/>
      <c r="R133" s="391"/>
      <c r="S133" s="392"/>
      <c r="T133" s="393"/>
      <c r="U133" s="393"/>
      <c r="V133" s="393"/>
      <c r="W133" s="393"/>
      <c r="X133" s="393"/>
      <c r="Y133" s="393"/>
      <c r="Z133" s="393"/>
      <c r="AA133" s="393"/>
      <c r="AB133" s="393"/>
      <c r="AC133" s="393"/>
      <c r="AD133" s="393"/>
      <c r="AE133" s="393"/>
      <c r="AF133" s="393"/>
      <c r="AG133" s="393"/>
      <c r="AH133" s="393"/>
      <c r="AI133" s="393"/>
      <c r="AJ133" s="394"/>
      <c r="AK133" s="85"/>
      <c r="AL133" s="566"/>
      <c r="AM133" s="566"/>
      <c r="AN133" s="566"/>
      <c r="AO133" s="566"/>
      <c r="AP133" s="566"/>
      <c r="AQ133" s="566"/>
      <c r="AR133" s="566"/>
      <c r="AS133" s="566"/>
      <c r="AT133" s="566"/>
      <c r="AU133" s="566"/>
      <c r="AV133" s="566"/>
      <c r="AW133" s="566"/>
      <c r="AX133" s="566"/>
      <c r="AY133" s="566"/>
      <c r="AZ133" s="566"/>
      <c r="BA133" s="566"/>
      <c r="BB133" s="566"/>
      <c r="BC133" s="566"/>
      <c r="BD133" s="566"/>
      <c r="BE133" s="566"/>
      <c r="BF133" s="566"/>
      <c r="BG133" s="566"/>
      <c r="BH133" s="566"/>
      <c r="BI133" s="566"/>
      <c r="BJ133" s="566"/>
      <c r="BK133" s="566"/>
      <c r="BL133" s="566"/>
      <c r="BM133" s="566"/>
      <c r="BN133" s="566"/>
      <c r="BO133" s="566"/>
      <c r="BP133" s="566"/>
      <c r="BQ133" s="8"/>
      <c r="BR133" s="8"/>
      <c r="BS133" s="8"/>
    </row>
    <row r="134" spans="1:71" s="12" customFormat="1" ht="23.25" customHeight="1">
      <c r="A134" s="28"/>
      <c r="B134" s="109"/>
      <c r="C134" s="383"/>
      <c r="D134" s="384"/>
      <c r="E134" s="384"/>
      <c r="F134" s="385"/>
      <c r="G134" s="395" t="s">
        <v>113</v>
      </c>
      <c r="H134" s="396"/>
      <c r="I134" s="396"/>
      <c r="J134" s="396"/>
      <c r="K134" s="396"/>
      <c r="L134" s="396"/>
      <c r="M134" s="396"/>
      <c r="N134" s="396"/>
      <c r="O134" s="396"/>
      <c r="P134" s="396"/>
      <c r="Q134" s="396"/>
      <c r="R134" s="397"/>
      <c r="S134" s="392"/>
      <c r="T134" s="393"/>
      <c r="U134" s="393"/>
      <c r="V134" s="393"/>
      <c r="W134" s="393"/>
      <c r="X134" s="393"/>
      <c r="Y134" s="393"/>
      <c r="Z134" s="393"/>
      <c r="AA134" s="393"/>
      <c r="AB134" s="393"/>
      <c r="AC134" s="393"/>
      <c r="AD134" s="393"/>
      <c r="AE134" s="393"/>
      <c r="AF134" s="393"/>
      <c r="AG134" s="393"/>
      <c r="AH134" s="393"/>
      <c r="AI134" s="393"/>
      <c r="AJ134" s="394"/>
      <c r="AK134" s="85"/>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row>
    <row r="135" spans="1:71" s="12" customFormat="1" ht="23.25" customHeight="1">
      <c r="A135" s="28"/>
      <c r="B135" s="109"/>
      <c r="C135" s="383"/>
      <c r="D135" s="384"/>
      <c r="E135" s="384"/>
      <c r="F135" s="385"/>
      <c r="G135" s="402" t="s">
        <v>114</v>
      </c>
      <c r="H135" s="403"/>
      <c r="I135" s="403"/>
      <c r="J135" s="403"/>
      <c r="K135" s="403"/>
      <c r="L135" s="403"/>
      <c r="M135" s="403"/>
      <c r="N135" s="403"/>
      <c r="O135" s="403"/>
      <c r="P135" s="403"/>
      <c r="Q135" s="403"/>
      <c r="R135" s="404"/>
      <c r="S135" s="392"/>
      <c r="T135" s="393"/>
      <c r="U135" s="393"/>
      <c r="V135" s="393"/>
      <c r="W135" s="393"/>
      <c r="X135" s="393"/>
      <c r="Y135" s="393"/>
      <c r="Z135" s="393"/>
      <c r="AA135" s="393"/>
      <c r="AB135" s="393"/>
      <c r="AC135" s="393"/>
      <c r="AD135" s="393"/>
      <c r="AE135" s="393"/>
      <c r="AF135" s="393"/>
      <c r="AG135" s="393"/>
      <c r="AH135" s="393"/>
      <c r="AI135" s="393"/>
      <c r="AJ135" s="394"/>
      <c r="AK135" s="85"/>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row>
    <row r="136" spans="1:71" s="12" customFormat="1" ht="23.25" customHeight="1">
      <c r="A136" s="28"/>
      <c r="B136" s="109"/>
      <c r="C136" s="383"/>
      <c r="D136" s="384"/>
      <c r="E136" s="384"/>
      <c r="F136" s="385"/>
      <c r="G136" s="402" t="s">
        <v>115</v>
      </c>
      <c r="H136" s="403"/>
      <c r="I136" s="403"/>
      <c r="J136" s="403"/>
      <c r="K136" s="403"/>
      <c r="L136" s="403"/>
      <c r="M136" s="403"/>
      <c r="N136" s="403"/>
      <c r="O136" s="403"/>
      <c r="P136" s="403"/>
      <c r="Q136" s="403"/>
      <c r="R136" s="404"/>
      <c r="S136" s="392"/>
      <c r="T136" s="393"/>
      <c r="U136" s="393"/>
      <c r="V136" s="393"/>
      <c r="W136" s="393"/>
      <c r="X136" s="393"/>
      <c r="Y136" s="393"/>
      <c r="Z136" s="393"/>
      <c r="AA136" s="393"/>
      <c r="AB136" s="393"/>
      <c r="AC136" s="393"/>
      <c r="AD136" s="393"/>
      <c r="AE136" s="393"/>
      <c r="AF136" s="393"/>
      <c r="AG136" s="393"/>
      <c r="AH136" s="393"/>
      <c r="AI136" s="393"/>
      <c r="AJ136" s="394"/>
      <c r="AK136" s="85"/>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row>
    <row r="137" spans="1:71" s="12" customFormat="1" ht="23.25" customHeight="1">
      <c r="A137" s="28"/>
      <c r="B137" s="109"/>
      <c r="C137" s="383"/>
      <c r="D137" s="384"/>
      <c r="E137" s="384"/>
      <c r="F137" s="385"/>
      <c r="G137" s="402" t="s">
        <v>116</v>
      </c>
      <c r="H137" s="403"/>
      <c r="I137" s="403"/>
      <c r="J137" s="403"/>
      <c r="K137" s="403"/>
      <c r="L137" s="403"/>
      <c r="M137" s="403"/>
      <c r="N137" s="403"/>
      <c r="O137" s="403"/>
      <c r="P137" s="403"/>
      <c r="Q137" s="403"/>
      <c r="R137" s="404"/>
      <c r="S137" s="392"/>
      <c r="T137" s="393"/>
      <c r="U137" s="393"/>
      <c r="V137" s="393"/>
      <c r="W137" s="393"/>
      <c r="X137" s="393"/>
      <c r="Y137" s="393"/>
      <c r="Z137" s="393"/>
      <c r="AA137" s="393"/>
      <c r="AB137" s="393"/>
      <c r="AC137" s="393"/>
      <c r="AD137" s="393"/>
      <c r="AE137" s="393"/>
      <c r="AF137" s="393"/>
      <c r="AG137" s="393"/>
      <c r="AH137" s="393"/>
      <c r="AI137" s="393"/>
      <c r="AJ137" s="394"/>
      <c r="AK137" s="85"/>
      <c r="AL137" s="59" t="str">
        <f>IF($S$136="","← ハイフンなし７桁で郵便番号を入力してください。",IF(ISERROR(FIND("-",$S$136,1))=TRUE,"","← ハイフンを削除してください。"))</f>
        <v>← ハイフンなし７桁で郵便番号を入力してください。</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row>
    <row r="138" spans="1:71" s="12" customFormat="1" ht="23.25" customHeight="1">
      <c r="A138" s="28"/>
      <c r="B138" s="109"/>
      <c r="C138" s="383"/>
      <c r="D138" s="384"/>
      <c r="E138" s="384"/>
      <c r="F138" s="385"/>
      <c r="G138" s="389" t="s">
        <v>64</v>
      </c>
      <c r="H138" s="390"/>
      <c r="I138" s="390"/>
      <c r="J138" s="390"/>
      <c r="K138" s="390"/>
      <c r="L138" s="390"/>
      <c r="M138" s="390"/>
      <c r="N138" s="390"/>
      <c r="O138" s="390"/>
      <c r="P138" s="390"/>
      <c r="Q138" s="390"/>
      <c r="R138" s="391"/>
      <c r="S138" s="392"/>
      <c r="T138" s="393"/>
      <c r="U138" s="393"/>
      <c r="V138" s="393"/>
      <c r="W138" s="393"/>
      <c r="X138" s="393"/>
      <c r="Y138" s="393"/>
      <c r="Z138" s="393"/>
      <c r="AA138" s="393"/>
      <c r="AB138" s="393"/>
      <c r="AC138" s="393"/>
      <c r="AD138" s="393"/>
      <c r="AE138" s="393"/>
      <c r="AF138" s="393"/>
      <c r="AG138" s="393"/>
      <c r="AH138" s="393"/>
      <c r="AI138" s="393"/>
      <c r="AJ138" s="394"/>
      <c r="AK138" s="85"/>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row>
    <row r="139" spans="1:71" s="12" customFormat="1" ht="23.25" customHeight="1">
      <c r="A139" s="28"/>
      <c r="B139" s="109"/>
      <c r="C139" s="383"/>
      <c r="D139" s="384"/>
      <c r="E139" s="384"/>
      <c r="F139" s="385"/>
      <c r="G139" s="399" t="s">
        <v>94</v>
      </c>
      <c r="H139" s="400"/>
      <c r="I139" s="400"/>
      <c r="J139" s="400"/>
      <c r="K139" s="400"/>
      <c r="L139" s="400"/>
      <c r="M139" s="400"/>
      <c r="N139" s="400"/>
      <c r="O139" s="400"/>
      <c r="P139" s="400"/>
      <c r="Q139" s="400"/>
      <c r="R139" s="401"/>
      <c r="S139" s="406"/>
      <c r="T139" s="393"/>
      <c r="U139" s="393"/>
      <c r="V139" s="393"/>
      <c r="W139" s="393"/>
      <c r="X139" s="393"/>
      <c r="Y139" s="393"/>
      <c r="Z139" s="393"/>
      <c r="AA139" s="393"/>
      <c r="AB139" s="393"/>
      <c r="AC139" s="393"/>
      <c r="AD139" s="393"/>
      <c r="AE139" s="393"/>
      <c r="AF139" s="393"/>
      <c r="AG139" s="393"/>
      <c r="AH139" s="393"/>
      <c r="AI139" s="393"/>
      <c r="AJ139" s="394"/>
      <c r="AK139" s="85"/>
      <c r="AL139" s="59" t="str">
        <f>IFERROR(IF(FIND("-",$S$138,1)&gt;0,"",""),"← 電話番号はハイフンで区切って入力してください。")</f>
        <v>← 電話番号はハイフンで区切って入力してください。</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row>
    <row r="140" spans="1:71" s="12" customFormat="1" ht="23.25" customHeight="1">
      <c r="A140" s="28"/>
      <c r="B140" s="109"/>
      <c r="C140" s="383"/>
      <c r="D140" s="384"/>
      <c r="E140" s="384"/>
      <c r="F140" s="385"/>
      <c r="G140" s="389" t="s">
        <v>650</v>
      </c>
      <c r="H140" s="390"/>
      <c r="I140" s="390"/>
      <c r="J140" s="390"/>
      <c r="K140" s="390"/>
      <c r="L140" s="390"/>
      <c r="M140" s="390"/>
      <c r="N140" s="390"/>
      <c r="O140" s="390"/>
      <c r="P140" s="390"/>
      <c r="Q140" s="390"/>
      <c r="R140" s="391"/>
      <c r="S140" s="392"/>
      <c r="T140" s="393"/>
      <c r="U140" s="393"/>
      <c r="V140" s="393"/>
      <c r="W140" s="393"/>
      <c r="X140" s="393"/>
      <c r="Y140" s="393"/>
      <c r="Z140" s="393"/>
      <c r="AA140" s="393"/>
      <c r="AB140" s="393"/>
      <c r="AC140" s="393"/>
      <c r="AD140" s="393"/>
      <c r="AE140" s="393"/>
      <c r="AF140" s="393"/>
      <c r="AG140" s="393"/>
      <c r="AH140" s="393"/>
      <c r="AI140" s="393"/>
      <c r="AJ140" s="394"/>
      <c r="AK140" s="85"/>
      <c r="AL140" s="59" t="str">
        <f>IFERROR(IF(FIND("-",$S$139,1)&gt;0,"",""),"← 社給携帯番号など連絡がつきやすい番号がある場合は入力してください。")</f>
        <v>← 社給携帯番号など連絡がつきやすい番号がある場合は入力してください。</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row>
    <row r="141" spans="1:71" s="12" customFormat="1" ht="23.25" customHeight="1">
      <c r="A141" s="28"/>
      <c r="B141" s="109"/>
      <c r="C141" s="386"/>
      <c r="D141" s="387"/>
      <c r="E141" s="387"/>
      <c r="F141" s="388"/>
      <c r="G141" s="389" t="s">
        <v>117</v>
      </c>
      <c r="H141" s="390"/>
      <c r="I141" s="390"/>
      <c r="J141" s="390"/>
      <c r="K141" s="390"/>
      <c r="L141" s="390"/>
      <c r="M141" s="390"/>
      <c r="N141" s="390"/>
      <c r="O141" s="390"/>
      <c r="P141" s="390"/>
      <c r="Q141" s="390"/>
      <c r="R141" s="391"/>
      <c r="S141" s="392"/>
      <c r="T141" s="393"/>
      <c r="U141" s="393"/>
      <c r="V141" s="393"/>
      <c r="W141" s="393"/>
      <c r="X141" s="393"/>
      <c r="Y141" s="393"/>
      <c r="Z141" s="393"/>
      <c r="AA141" s="393"/>
      <c r="AB141" s="393"/>
      <c r="AC141" s="393"/>
      <c r="AD141" s="393"/>
      <c r="AE141" s="393"/>
      <c r="AF141" s="393"/>
      <c r="AG141" s="393"/>
      <c r="AH141" s="393"/>
      <c r="AI141" s="393"/>
      <c r="AJ141" s="394"/>
      <c r="AK141" s="85"/>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row>
    <row r="142" spans="1:71" s="12" customFormat="1" ht="7.5" customHeight="1">
      <c r="A142" s="28"/>
      <c r="B142" s="109"/>
      <c r="C142" s="376"/>
      <c r="D142" s="376"/>
      <c r="E142" s="376"/>
      <c r="F142" s="376"/>
      <c r="G142" s="377"/>
      <c r="H142" s="377"/>
      <c r="I142" s="377"/>
      <c r="J142" s="377"/>
      <c r="K142" s="377"/>
      <c r="L142" s="377"/>
      <c r="M142" s="377"/>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85"/>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row>
    <row r="143" spans="1:71" s="12" customFormat="1" ht="5.0999999999999996" customHeight="1">
      <c r="A143" s="28"/>
      <c r="B143" s="110"/>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11"/>
      <c r="AG143" s="111"/>
      <c r="AH143" s="111"/>
      <c r="AI143" s="111"/>
      <c r="AJ143" s="111"/>
      <c r="AK143" s="112"/>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row>
    <row r="144" spans="1:71" s="12" customFormat="1" ht="5.0999999999999996" customHeight="1">
      <c r="A144" s="28"/>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row>
    <row r="145" spans="1:71" s="242" customFormat="1" ht="30" customHeight="1">
      <c r="A145" s="240"/>
      <c r="B145" s="241"/>
      <c r="C145" s="378" t="s">
        <v>118</v>
      </c>
      <c r="D145" s="378"/>
      <c r="E145" s="378"/>
      <c r="F145" s="378"/>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c r="AC145" s="378"/>
      <c r="AD145" s="378"/>
      <c r="AE145" s="378"/>
      <c r="AF145" s="378"/>
      <c r="AG145" s="378"/>
      <c r="AH145" s="378"/>
      <c r="AI145" s="378"/>
      <c r="AJ145" s="378"/>
      <c r="AK145" s="241"/>
    </row>
    <row r="146" spans="1:71" ht="5.0999999999999996" customHeight="1">
      <c r="A146" s="29"/>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111"/>
      <c r="AJ146" s="111"/>
      <c r="AK146" s="111"/>
    </row>
    <row r="147" spans="1:71" s="12" customFormat="1" ht="27.95" customHeight="1">
      <c r="A147" s="28"/>
      <c r="B147" s="109"/>
      <c r="C147" s="379" t="s">
        <v>119</v>
      </c>
      <c r="D147" s="379"/>
      <c r="E147" s="379"/>
      <c r="F147" s="379"/>
      <c r="G147" s="379"/>
      <c r="H147" s="379"/>
      <c r="I147" s="379"/>
      <c r="J147" s="379"/>
      <c r="K147" s="379"/>
      <c r="L147" s="379"/>
      <c r="M147" s="379"/>
      <c r="N147" s="379"/>
      <c r="O147" s="379"/>
      <c r="P147" s="379"/>
      <c r="Q147" s="379"/>
      <c r="R147" s="379"/>
      <c r="S147" s="379"/>
      <c r="T147" s="379"/>
      <c r="U147" s="379"/>
      <c r="V147" s="379"/>
      <c r="W147" s="379"/>
      <c r="X147" s="379"/>
      <c r="Y147" s="379"/>
      <c r="Z147" s="379"/>
      <c r="AA147" s="379"/>
      <c r="AB147" s="379"/>
      <c r="AC147" s="379"/>
      <c r="AD147" s="379"/>
      <c r="AE147" s="379"/>
      <c r="AF147" s="379"/>
      <c r="AG147" s="379"/>
      <c r="AH147" s="379"/>
      <c r="AI147" s="379"/>
      <c r="AJ147" s="379"/>
      <c r="AK147" s="85"/>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row>
    <row r="148" spans="1:71" s="12" customFormat="1" ht="23.25" customHeight="1">
      <c r="A148" s="28"/>
      <c r="B148" s="109"/>
      <c r="C148" s="380" t="s">
        <v>112</v>
      </c>
      <c r="D148" s="381"/>
      <c r="E148" s="381"/>
      <c r="F148" s="382"/>
      <c r="G148" s="389" t="s">
        <v>515</v>
      </c>
      <c r="H148" s="390"/>
      <c r="I148" s="390"/>
      <c r="J148" s="390"/>
      <c r="K148" s="390"/>
      <c r="L148" s="390"/>
      <c r="M148" s="390"/>
      <c r="N148" s="390"/>
      <c r="O148" s="390"/>
      <c r="P148" s="390"/>
      <c r="Q148" s="390"/>
      <c r="R148" s="391"/>
      <c r="S148" s="392" t="str">
        <f>IF($S133="","",$S133)</f>
        <v/>
      </c>
      <c r="T148" s="393"/>
      <c r="U148" s="393"/>
      <c r="V148" s="393"/>
      <c r="W148" s="393"/>
      <c r="X148" s="393"/>
      <c r="Y148" s="393"/>
      <c r="Z148" s="393"/>
      <c r="AA148" s="393"/>
      <c r="AB148" s="393"/>
      <c r="AC148" s="393"/>
      <c r="AD148" s="393"/>
      <c r="AE148" s="393"/>
      <c r="AF148" s="393"/>
      <c r="AG148" s="393"/>
      <c r="AH148" s="393"/>
      <c r="AI148" s="393"/>
      <c r="AJ148" s="394"/>
      <c r="AK148" s="85"/>
      <c r="AL148" s="59" t="s">
        <v>629</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row>
    <row r="149" spans="1:71" s="12" customFormat="1" ht="23.25" customHeight="1">
      <c r="A149" s="28"/>
      <c r="B149" s="109"/>
      <c r="C149" s="383"/>
      <c r="D149" s="384"/>
      <c r="E149" s="384"/>
      <c r="F149" s="385"/>
      <c r="G149" s="395" t="s">
        <v>113</v>
      </c>
      <c r="H149" s="396"/>
      <c r="I149" s="396"/>
      <c r="J149" s="396"/>
      <c r="K149" s="396"/>
      <c r="L149" s="396"/>
      <c r="M149" s="396"/>
      <c r="N149" s="396"/>
      <c r="O149" s="396"/>
      <c r="P149" s="396"/>
      <c r="Q149" s="396"/>
      <c r="R149" s="397"/>
      <c r="S149" s="392" t="str">
        <f t="shared" ref="S149:S156" si="6">IF($S134="","",$S134)</f>
        <v/>
      </c>
      <c r="T149" s="393"/>
      <c r="U149" s="393"/>
      <c r="V149" s="393"/>
      <c r="W149" s="393"/>
      <c r="X149" s="393"/>
      <c r="Y149" s="393"/>
      <c r="Z149" s="393"/>
      <c r="AA149" s="393"/>
      <c r="AB149" s="393"/>
      <c r="AC149" s="393"/>
      <c r="AD149" s="393"/>
      <c r="AE149" s="393"/>
      <c r="AF149" s="393"/>
      <c r="AG149" s="393"/>
      <c r="AH149" s="393"/>
      <c r="AI149" s="393"/>
      <c r="AJ149" s="394"/>
      <c r="AK149" s="85"/>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row>
    <row r="150" spans="1:71" s="12" customFormat="1" ht="23.25" customHeight="1">
      <c r="A150" s="28"/>
      <c r="B150" s="109"/>
      <c r="C150" s="383"/>
      <c r="D150" s="384"/>
      <c r="E150" s="384"/>
      <c r="F150" s="385"/>
      <c r="G150" s="402" t="s">
        <v>114</v>
      </c>
      <c r="H150" s="403"/>
      <c r="I150" s="403"/>
      <c r="J150" s="403"/>
      <c r="K150" s="403"/>
      <c r="L150" s="403"/>
      <c r="M150" s="403"/>
      <c r="N150" s="403"/>
      <c r="O150" s="403"/>
      <c r="P150" s="403"/>
      <c r="Q150" s="403"/>
      <c r="R150" s="404"/>
      <c r="S150" s="392" t="str">
        <f t="shared" si="6"/>
        <v/>
      </c>
      <c r="T150" s="393"/>
      <c r="U150" s="393"/>
      <c r="V150" s="393"/>
      <c r="W150" s="393"/>
      <c r="X150" s="393"/>
      <c r="Y150" s="393"/>
      <c r="Z150" s="393"/>
      <c r="AA150" s="393"/>
      <c r="AB150" s="393"/>
      <c r="AC150" s="393"/>
      <c r="AD150" s="393"/>
      <c r="AE150" s="393"/>
      <c r="AF150" s="393"/>
      <c r="AG150" s="393"/>
      <c r="AH150" s="393"/>
      <c r="AI150" s="393"/>
      <c r="AJ150" s="394"/>
      <c r="AK150" s="85"/>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row>
    <row r="151" spans="1:71" s="12" customFormat="1" ht="23.25" customHeight="1">
      <c r="A151" s="28"/>
      <c r="B151" s="109"/>
      <c r="C151" s="383"/>
      <c r="D151" s="384"/>
      <c r="E151" s="384"/>
      <c r="F151" s="385"/>
      <c r="G151" s="402" t="s">
        <v>115</v>
      </c>
      <c r="H151" s="403"/>
      <c r="I151" s="403"/>
      <c r="J151" s="403"/>
      <c r="K151" s="403"/>
      <c r="L151" s="403"/>
      <c r="M151" s="403"/>
      <c r="N151" s="403"/>
      <c r="O151" s="403"/>
      <c r="P151" s="403"/>
      <c r="Q151" s="403"/>
      <c r="R151" s="404"/>
      <c r="S151" s="392" t="str">
        <f t="shared" si="6"/>
        <v/>
      </c>
      <c r="T151" s="393"/>
      <c r="U151" s="393"/>
      <c r="V151" s="393"/>
      <c r="W151" s="393"/>
      <c r="X151" s="393"/>
      <c r="Y151" s="393"/>
      <c r="Z151" s="393"/>
      <c r="AA151" s="393"/>
      <c r="AB151" s="393"/>
      <c r="AC151" s="393"/>
      <c r="AD151" s="393"/>
      <c r="AE151" s="393"/>
      <c r="AF151" s="393"/>
      <c r="AG151" s="393"/>
      <c r="AH151" s="393"/>
      <c r="AI151" s="393"/>
      <c r="AJ151" s="394"/>
      <c r="AK151" s="85"/>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row>
    <row r="152" spans="1:71" s="12" customFormat="1" ht="23.25" customHeight="1">
      <c r="A152" s="28"/>
      <c r="B152" s="109"/>
      <c r="C152" s="383"/>
      <c r="D152" s="384"/>
      <c r="E152" s="384"/>
      <c r="F152" s="385"/>
      <c r="G152" s="402" t="s">
        <v>116</v>
      </c>
      <c r="H152" s="403"/>
      <c r="I152" s="403"/>
      <c r="J152" s="403"/>
      <c r="K152" s="403"/>
      <c r="L152" s="403"/>
      <c r="M152" s="403"/>
      <c r="N152" s="403"/>
      <c r="O152" s="403"/>
      <c r="P152" s="403"/>
      <c r="Q152" s="403"/>
      <c r="R152" s="404"/>
      <c r="S152" s="392" t="str">
        <f t="shared" si="6"/>
        <v/>
      </c>
      <c r="T152" s="393"/>
      <c r="U152" s="393"/>
      <c r="V152" s="393"/>
      <c r="W152" s="393"/>
      <c r="X152" s="393"/>
      <c r="Y152" s="393"/>
      <c r="Z152" s="393"/>
      <c r="AA152" s="393"/>
      <c r="AB152" s="393"/>
      <c r="AC152" s="393"/>
      <c r="AD152" s="393"/>
      <c r="AE152" s="393"/>
      <c r="AF152" s="393"/>
      <c r="AG152" s="393"/>
      <c r="AH152" s="393"/>
      <c r="AI152" s="393"/>
      <c r="AJ152" s="394"/>
      <c r="AK152" s="85"/>
      <c r="AL152" s="59" t="str">
        <f>IF($S$136="","← ハイフンなし７桁で郵便番号を入力してください。",IF(ISERROR(FIND("-",$S$136,1))=TRUE,"","← ハイフンを削除してください。"))</f>
        <v>← ハイフンなし７桁で郵便番号を入力してください。</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row>
    <row r="153" spans="1:71" s="12" customFormat="1" ht="23.25" customHeight="1">
      <c r="A153" s="28"/>
      <c r="B153" s="109"/>
      <c r="C153" s="383"/>
      <c r="D153" s="384"/>
      <c r="E153" s="384"/>
      <c r="F153" s="385"/>
      <c r="G153" s="389" t="s">
        <v>64</v>
      </c>
      <c r="H153" s="390"/>
      <c r="I153" s="390"/>
      <c r="J153" s="390"/>
      <c r="K153" s="390"/>
      <c r="L153" s="390"/>
      <c r="M153" s="390"/>
      <c r="N153" s="390"/>
      <c r="O153" s="390"/>
      <c r="P153" s="390"/>
      <c r="Q153" s="390"/>
      <c r="R153" s="391"/>
      <c r="S153" s="392" t="str">
        <f t="shared" si="6"/>
        <v/>
      </c>
      <c r="T153" s="393"/>
      <c r="U153" s="393"/>
      <c r="V153" s="393"/>
      <c r="W153" s="393"/>
      <c r="X153" s="393"/>
      <c r="Y153" s="393"/>
      <c r="Z153" s="393"/>
      <c r="AA153" s="393"/>
      <c r="AB153" s="393"/>
      <c r="AC153" s="393"/>
      <c r="AD153" s="393"/>
      <c r="AE153" s="393"/>
      <c r="AF153" s="393"/>
      <c r="AG153" s="393"/>
      <c r="AH153" s="393"/>
      <c r="AI153" s="393"/>
      <c r="AJ153" s="394"/>
      <c r="AK153" s="85"/>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row>
    <row r="154" spans="1:71" s="12" customFormat="1" ht="23.25" customHeight="1">
      <c r="A154" s="28"/>
      <c r="B154" s="109"/>
      <c r="C154" s="383"/>
      <c r="D154" s="384"/>
      <c r="E154" s="384"/>
      <c r="F154" s="385"/>
      <c r="G154" s="399" t="s">
        <v>94</v>
      </c>
      <c r="H154" s="400"/>
      <c r="I154" s="400"/>
      <c r="J154" s="400"/>
      <c r="K154" s="400"/>
      <c r="L154" s="400"/>
      <c r="M154" s="400"/>
      <c r="N154" s="400"/>
      <c r="O154" s="400"/>
      <c r="P154" s="400"/>
      <c r="Q154" s="400"/>
      <c r="R154" s="401"/>
      <c r="S154" s="392" t="str">
        <f t="shared" si="6"/>
        <v/>
      </c>
      <c r="T154" s="393"/>
      <c r="U154" s="393"/>
      <c r="V154" s="393"/>
      <c r="W154" s="393"/>
      <c r="X154" s="393"/>
      <c r="Y154" s="393"/>
      <c r="Z154" s="393"/>
      <c r="AA154" s="393"/>
      <c r="AB154" s="393"/>
      <c r="AC154" s="393"/>
      <c r="AD154" s="393"/>
      <c r="AE154" s="393"/>
      <c r="AF154" s="393"/>
      <c r="AG154" s="393"/>
      <c r="AH154" s="393"/>
      <c r="AI154" s="393"/>
      <c r="AJ154" s="394"/>
      <c r="AK154" s="85"/>
      <c r="AL154" s="59" t="str">
        <f>IFERROR(IF(FIND("-",$S$138,1)&gt;0,"",""),"← 電話番号はハイフンで区切って入力してください。")</f>
        <v>← 電話番号はハイフンで区切って入力してください。</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row>
    <row r="155" spans="1:71" s="12" customFormat="1" ht="23.25" customHeight="1">
      <c r="A155" s="28"/>
      <c r="B155" s="109"/>
      <c r="C155" s="383"/>
      <c r="D155" s="384"/>
      <c r="E155" s="384"/>
      <c r="F155" s="385"/>
      <c r="G155" s="389" t="s">
        <v>650</v>
      </c>
      <c r="H155" s="390"/>
      <c r="I155" s="390"/>
      <c r="J155" s="390"/>
      <c r="K155" s="390"/>
      <c r="L155" s="390"/>
      <c r="M155" s="390"/>
      <c r="N155" s="390"/>
      <c r="O155" s="390"/>
      <c r="P155" s="390"/>
      <c r="Q155" s="390"/>
      <c r="R155" s="391"/>
      <c r="S155" s="392" t="str">
        <f t="shared" si="6"/>
        <v/>
      </c>
      <c r="T155" s="393"/>
      <c r="U155" s="393"/>
      <c r="V155" s="393"/>
      <c r="W155" s="393"/>
      <c r="X155" s="393"/>
      <c r="Y155" s="393"/>
      <c r="Z155" s="393"/>
      <c r="AA155" s="393"/>
      <c r="AB155" s="393"/>
      <c r="AC155" s="393"/>
      <c r="AD155" s="393"/>
      <c r="AE155" s="393"/>
      <c r="AF155" s="393"/>
      <c r="AG155" s="393"/>
      <c r="AH155" s="393"/>
      <c r="AI155" s="393"/>
      <c r="AJ155" s="394"/>
      <c r="AK155" s="85"/>
      <c r="AL155" s="59" t="str">
        <f>IFERROR(IF(FIND("-",$S$139,1)&gt;0,"",""),"← 社給携帯番号など連絡がつきやすい番号がある場合は入力してください。")</f>
        <v>← 社給携帯番号など連絡がつきやすい番号がある場合は入力してください。</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row>
    <row r="156" spans="1:71" s="12" customFormat="1" ht="23.25" customHeight="1">
      <c r="A156" s="28"/>
      <c r="B156" s="109"/>
      <c r="C156" s="386"/>
      <c r="D156" s="387"/>
      <c r="E156" s="387"/>
      <c r="F156" s="388"/>
      <c r="G156" s="389" t="s">
        <v>117</v>
      </c>
      <c r="H156" s="390"/>
      <c r="I156" s="390"/>
      <c r="J156" s="390"/>
      <c r="K156" s="390"/>
      <c r="L156" s="390"/>
      <c r="M156" s="390"/>
      <c r="N156" s="390"/>
      <c r="O156" s="390"/>
      <c r="P156" s="390"/>
      <c r="Q156" s="390"/>
      <c r="R156" s="391"/>
      <c r="S156" s="392" t="str">
        <f t="shared" si="6"/>
        <v/>
      </c>
      <c r="T156" s="393"/>
      <c r="U156" s="393"/>
      <c r="V156" s="393"/>
      <c r="W156" s="393"/>
      <c r="X156" s="393"/>
      <c r="Y156" s="393"/>
      <c r="Z156" s="393"/>
      <c r="AA156" s="393"/>
      <c r="AB156" s="393"/>
      <c r="AC156" s="393"/>
      <c r="AD156" s="393"/>
      <c r="AE156" s="393"/>
      <c r="AF156" s="393"/>
      <c r="AG156" s="393"/>
      <c r="AH156" s="393"/>
      <c r="AI156" s="393"/>
      <c r="AJ156" s="394"/>
      <c r="AK156" s="85"/>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row>
    <row r="157" spans="1:71" s="12" customFormat="1" ht="15" customHeight="1">
      <c r="A157" s="28"/>
      <c r="B157" s="109"/>
      <c r="C157" s="398" t="s">
        <v>120</v>
      </c>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c r="AG157" s="398"/>
      <c r="AH157" s="398"/>
      <c r="AI157" s="398"/>
      <c r="AJ157" s="398"/>
      <c r="AK157" s="85"/>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row>
    <row r="158" spans="1:71" s="12" customFormat="1" ht="5.0999999999999996" customHeight="1">
      <c r="A158" s="28"/>
      <c r="B158" s="110"/>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2"/>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row>
    <row r="159" spans="1:71" ht="20.25" customHeight="1">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93"/>
      <c r="AB159" s="34"/>
      <c r="AC159" s="34"/>
      <c r="AD159" s="34"/>
      <c r="AE159" s="34"/>
      <c r="AF159" s="34"/>
      <c r="AG159" s="34"/>
      <c r="AH159" s="34"/>
      <c r="AI159" s="34"/>
      <c r="AJ159" s="34"/>
      <c r="AK159" s="58" t="s">
        <v>38</v>
      </c>
    </row>
    <row r="160" spans="1:71" ht="15" customHeight="1">
      <c r="AK160" s="79"/>
    </row>
  </sheetData>
  <sheetProtection algorithmName="SHA-512" hashValue="WyHgpt4DIWOqLuL4goIwNOg7as6P0pnk+ClhuDeyQ3AbbRTZPemWLFMJj2Yf6p1qsIVMZzEFjmJw5KNqiLZdpg==" saltValue="MKgbCasR6EEzlDobETKrTg==" spinCount="100000" sheet="1" scenarios="1"/>
  <dataConsolidate/>
  <mergeCells count="390">
    <mergeCell ref="AN2:BB2"/>
    <mergeCell ref="AN3:AP3"/>
    <mergeCell ref="AQ3:AS3"/>
    <mergeCell ref="AT3:AV3"/>
    <mergeCell ref="AW3:AY3"/>
    <mergeCell ref="AZ3:BB3"/>
    <mergeCell ref="AN4:AP4"/>
    <mergeCell ref="AQ4:AS4"/>
    <mergeCell ref="AT4:AV4"/>
    <mergeCell ref="AW4:AY4"/>
    <mergeCell ref="AZ4:BB4"/>
    <mergeCell ref="D69:G69"/>
    <mergeCell ref="H69:K69"/>
    <mergeCell ref="L69:AB69"/>
    <mergeCell ref="AC69:AF69"/>
    <mergeCell ref="AG69:AJ69"/>
    <mergeCell ref="F77:P77"/>
    <mergeCell ref="Q77:T77"/>
    <mergeCell ref="U77:AJ77"/>
    <mergeCell ref="AC74:AF74"/>
    <mergeCell ref="AG74:AJ74"/>
    <mergeCell ref="AC72:AF72"/>
    <mergeCell ref="AG72:AJ72"/>
    <mergeCell ref="D74:K74"/>
    <mergeCell ref="L74:AB74"/>
    <mergeCell ref="D77:E77"/>
    <mergeCell ref="D68:G68"/>
    <mergeCell ref="H68:K68"/>
    <mergeCell ref="L68:AB68"/>
    <mergeCell ref="AC68:AF68"/>
    <mergeCell ref="AG68:AJ68"/>
    <mergeCell ref="AL130:BP133"/>
    <mergeCell ref="D70:G70"/>
    <mergeCell ref="H70:K70"/>
    <mergeCell ref="L70:AB70"/>
    <mergeCell ref="AC70:AF70"/>
    <mergeCell ref="AG70:AJ70"/>
    <mergeCell ref="D73:G73"/>
    <mergeCell ref="H73:K73"/>
    <mergeCell ref="L73:AB73"/>
    <mergeCell ref="AC73:AF73"/>
    <mergeCell ref="AG73:AJ73"/>
    <mergeCell ref="D71:G71"/>
    <mergeCell ref="H71:K71"/>
    <mergeCell ref="L71:AB71"/>
    <mergeCell ref="AC71:AF71"/>
    <mergeCell ref="AG71:AJ71"/>
    <mergeCell ref="D72:G72"/>
    <mergeCell ref="H72:K72"/>
    <mergeCell ref="L72:AB72"/>
    <mergeCell ref="AC65:AF65"/>
    <mergeCell ref="AG65:AJ65"/>
    <mergeCell ref="D66:G66"/>
    <mergeCell ref="H66:K66"/>
    <mergeCell ref="L66:AB66"/>
    <mergeCell ref="AC66:AF66"/>
    <mergeCell ref="AG66:AJ66"/>
    <mergeCell ref="D67:G67"/>
    <mergeCell ref="H67:K67"/>
    <mergeCell ref="L67:AB67"/>
    <mergeCell ref="AC67:AF67"/>
    <mergeCell ref="AG67:AJ67"/>
    <mergeCell ref="D51:G51"/>
    <mergeCell ref="H51:K51"/>
    <mergeCell ref="L51:AB51"/>
    <mergeCell ref="AC51:AF51"/>
    <mergeCell ref="AG51:AJ51"/>
    <mergeCell ref="D58:G58"/>
    <mergeCell ref="H58:K58"/>
    <mergeCell ref="L58:AB58"/>
    <mergeCell ref="AC58:AF58"/>
    <mergeCell ref="AG58:AJ58"/>
    <mergeCell ref="D55:G55"/>
    <mergeCell ref="H55:K55"/>
    <mergeCell ref="L55:AB55"/>
    <mergeCell ref="D56:G56"/>
    <mergeCell ref="H56:K56"/>
    <mergeCell ref="L56:AB56"/>
    <mergeCell ref="D52:G52"/>
    <mergeCell ref="H52:K52"/>
    <mergeCell ref="L52:AB52"/>
    <mergeCell ref="D57:G57"/>
    <mergeCell ref="H57:K57"/>
    <mergeCell ref="L57:AB57"/>
    <mergeCell ref="AC57:AF57"/>
    <mergeCell ref="AG57:AJ57"/>
    <mergeCell ref="D49:G49"/>
    <mergeCell ref="H49:K49"/>
    <mergeCell ref="L49:AB49"/>
    <mergeCell ref="AC49:AF49"/>
    <mergeCell ref="AG49:AJ49"/>
    <mergeCell ref="D50:G50"/>
    <mergeCell ref="H50:K50"/>
    <mergeCell ref="L50:AB50"/>
    <mergeCell ref="AC50:AF50"/>
    <mergeCell ref="AG50:AJ50"/>
    <mergeCell ref="D47:G47"/>
    <mergeCell ref="H47:K47"/>
    <mergeCell ref="L47:AB47"/>
    <mergeCell ref="AC47:AF47"/>
    <mergeCell ref="AG47:AJ47"/>
    <mergeCell ref="D48:G48"/>
    <mergeCell ref="H48:K48"/>
    <mergeCell ref="L48:AB48"/>
    <mergeCell ref="AC48:AF48"/>
    <mergeCell ref="AG48:AJ48"/>
    <mergeCell ref="D45:G45"/>
    <mergeCell ref="H45:K45"/>
    <mergeCell ref="L45:AB45"/>
    <mergeCell ref="AC45:AF45"/>
    <mergeCell ref="AG45:AJ45"/>
    <mergeCell ref="D46:G46"/>
    <mergeCell ref="H46:K46"/>
    <mergeCell ref="L46:AB46"/>
    <mergeCell ref="AC46:AF46"/>
    <mergeCell ref="AG46:AJ46"/>
    <mergeCell ref="D43:G43"/>
    <mergeCell ref="H43:K43"/>
    <mergeCell ref="L43:AB43"/>
    <mergeCell ref="AC43:AF43"/>
    <mergeCell ref="AG43:AJ43"/>
    <mergeCell ref="D44:G44"/>
    <mergeCell ref="H44:K44"/>
    <mergeCell ref="L44:AB44"/>
    <mergeCell ref="AC44:AF44"/>
    <mergeCell ref="AG44:AJ44"/>
    <mergeCell ref="D41:G41"/>
    <mergeCell ref="H41:K41"/>
    <mergeCell ref="L41:AB41"/>
    <mergeCell ref="AC41:AF41"/>
    <mergeCell ref="AG41:AJ41"/>
    <mergeCell ref="D42:G42"/>
    <mergeCell ref="H42:K42"/>
    <mergeCell ref="L42:AB42"/>
    <mergeCell ref="AC42:AF42"/>
    <mergeCell ref="AG42:AJ42"/>
    <mergeCell ref="D39:G39"/>
    <mergeCell ref="H39:K39"/>
    <mergeCell ref="L39:AB39"/>
    <mergeCell ref="AC39:AF39"/>
    <mergeCell ref="AG39:AJ39"/>
    <mergeCell ref="D40:G40"/>
    <mergeCell ref="H40:K40"/>
    <mergeCell ref="L40:AB40"/>
    <mergeCell ref="AC40:AF40"/>
    <mergeCell ref="AG40:AJ40"/>
    <mergeCell ref="D37:G37"/>
    <mergeCell ref="H37:K37"/>
    <mergeCell ref="L37:AB37"/>
    <mergeCell ref="AC37:AF37"/>
    <mergeCell ref="AG37:AJ37"/>
    <mergeCell ref="D38:G38"/>
    <mergeCell ref="H38:K38"/>
    <mergeCell ref="L38:AB38"/>
    <mergeCell ref="AC38:AF38"/>
    <mergeCell ref="AG38:AJ38"/>
    <mergeCell ref="AL21:BI22"/>
    <mergeCell ref="AL76:BH77"/>
    <mergeCell ref="AL100:BK100"/>
    <mergeCell ref="AL103:BJ103"/>
    <mergeCell ref="AD108:AH108"/>
    <mergeCell ref="AD109:AH109"/>
    <mergeCell ref="AD110:AH110"/>
    <mergeCell ref="AC59:AF59"/>
    <mergeCell ref="AG59:AJ59"/>
    <mergeCell ref="AC60:AF60"/>
    <mergeCell ref="AG60:AJ60"/>
    <mergeCell ref="D53:AJ53"/>
    <mergeCell ref="D54:G54"/>
    <mergeCell ref="H54:K54"/>
    <mergeCell ref="L54:AB54"/>
    <mergeCell ref="AC52:AF52"/>
    <mergeCell ref="AG52:AJ52"/>
    <mergeCell ref="AC54:AF54"/>
    <mergeCell ref="AG54:AJ54"/>
    <mergeCell ref="AC55:AF55"/>
    <mergeCell ref="AG55:AJ55"/>
    <mergeCell ref="AC56:AF56"/>
    <mergeCell ref="AG56:AJ56"/>
    <mergeCell ref="I22:J23"/>
    <mergeCell ref="E4:G4"/>
    <mergeCell ref="C5:AJ5"/>
    <mergeCell ref="E8:G8"/>
    <mergeCell ref="H8:AB9"/>
    <mergeCell ref="E9:G9"/>
    <mergeCell ref="E12:N12"/>
    <mergeCell ref="O12:AJ12"/>
    <mergeCell ref="E17:N17"/>
    <mergeCell ref="O17:AC17"/>
    <mergeCell ref="AD17:AJ17"/>
    <mergeCell ref="E15:N15"/>
    <mergeCell ref="O15:AJ15"/>
    <mergeCell ref="E18:N18"/>
    <mergeCell ref="O18:AJ18"/>
    <mergeCell ref="E19:N19"/>
    <mergeCell ref="O19:AJ19"/>
    <mergeCell ref="E13:N13"/>
    <mergeCell ref="O13:AJ13"/>
    <mergeCell ref="E14:N14"/>
    <mergeCell ref="O14:AJ14"/>
    <mergeCell ref="E16:N16"/>
    <mergeCell ref="O16:AC16"/>
    <mergeCell ref="AD16:AJ16"/>
    <mergeCell ref="K22:N22"/>
    <mergeCell ref="AC23:AJ23"/>
    <mergeCell ref="E24:N24"/>
    <mergeCell ref="O24:AJ24"/>
    <mergeCell ref="D31:G31"/>
    <mergeCell ref="H31:K31"/>
    <mergeCell ref="L31:AB31"/>
    <mergeCell ref="E20:H23"/>
    <mergeCell ref="I20:N20"/>
    <mergeCell ref="O20:AJ20"/>
    <mergeCell ref="I21:N21"/>
    <mergeCell ref="O21:AJ21"/>
    <mergeCell ref="O22:AB22"/>
    <mergeCell ref="AC22:AJ22"/>
    <mergeCell ref="O23:AB23"/>
    <mergeCell ref="K23:N23"/>
    <mergeCell ref="AC31:AF31"/>
    <mergeCell ref="AG31:AJ31"/>
    <mergeCell ref="D35:G35"/>
    <mergeCell ref="H35:K35"/>
    <mergeCell ref="L35:AB35"/>
    <mergeCell ref="D36:G36"/>
    <mergeCell ref="H36:K36"/>
    <mergeCell ref="L36:AB36"/>
    <mergeCell ref="D32:AJ32"/>
    <mergeCell ref="D33:G33"/>
    <mergeCell ref="H33:K33"/>
    <mergeCell ref="L33:AB33"/>
    <mergeCell ref="D34:G34"/>
    <mergeCell ref="H34:K34"/>
    <mergeCell ref="L34:AB34"/>
    <mergeCell ref="AC33:AF33"/>
    <mergeCell ref="AG33:AJ33"/>
    <mergeCell ref="AC34:AF34"/>
    <mergeCell ref="AG34:AJ34"/>
    <mergeCell ref="AC35:AF35"/>
    <mergeCell ref="AG35:AJ35"/>
    <mergeCell ref="AC36:AF36"/>
    <mergeCell ref="AG36:AJ36"/>
    <mergeCell ref="D59:G59"/>
    <mergeCell ref="H59:K59"/>
    <mergeCell ref="L59:AB59"/>
    <mergeCell ref="D60:G60"/>
    <mergeCell ref="H60:K60"/>
    <mergeCell ref="L60:AB60"/>
    <mergeCell ref="D61:G61"/>
    <mergeCell ref="H61:K61"/>
    <mergeCell ref="L61:AB61"/>
    <mergeCell ref="AC61:AF61"/>
    <mergeCell ref="AG61:AJ61"/>
    <mergeCell ref="D62:G62"/>
    <mergeCell ref="H62:K62"/>
    <mergeCell ref="L62:AB62"/>
    <mergeCell ref="Q82:T82"/>
    <mergeCell ref="U82:AJ82"/>
    <mergeCell ref="Q83:T83"/>
    <mergeCell ref="U83:AJ83"/>
    <mergeCell ref="AC62:AF62"/>
    <mergeCell ref="AG62:AJ62"/>
    <mergeCell ref="D63:G63"/>
    <mergeCell ref="H63:K63"/>
    <mergeCell ref="L63:AB63"/>
    <mergeCell ref="AC63:AF63"/>
    <mergeCell ref="AG63:AJ63"/>
    <mergeCell ref="D64:G64"/>
    <mergeCell ref="H64:K64"/>
    <mergeCell ref="L64:AB64"/>
    <mergeCell ref="AC64:AF64"/>
    <mergeCell ref="AG64:AJ64"/>
    <mergeCell ref="D65:G65"/>
    <mergeCell ref="H65:K65"/>
    <mergeCell ref="L65:AB65"/>
    <mergeCell ref="D84:E84"/>
    <mergeCell ref="F84:P84"/>
    <mergeCell ref="Q84:AJ84"/>
    <mergeCell ref="D78:E83"/>
    <mergeCell ref="Q78:T78"/>
    <mergeCell ref="U78:AJ78"/>
    <mergeCell ref="Q79:T79"/>
    <mergeCell ref="U79:AJ79"/>
    <mergeCell ref="Q80:T80"/>
    <mergeCell ref="U80:AJ80"/>
    <mergeCell ref="Q81:T81"/>
    <mergeCell ref="U81:AJ81"/>
    <mergeCell ref="F78:P83"/>
    <mergeCell ref="D90:E90"/>
    <mergeCell ref="F90:P90"/>
    <mergeCell ref="Q90:V90"/>
    <mergeCell ref="W90:AJ90"/>
    <mergeCell ref="D91:E91"/>
    <mergeCell ref="F91:P91"/>
    <mergeCell ref="Q91:V91"/>
    <mergeCell ref="W91:AJ91"/>
    <mergeCell ref="D87:P88"/>
    <mergeCell ref="Q87:AJ87"/>
    <mergeCell ref="Q88:V88"/>
    <mergeCell ref="W88:AJ88"/>
    <mergeCell ref="D89:E89"/>
    <mergeCell ref="F89:P89"/>
    <mergeCell ref="Q89:V89"/>
    <mergeCell ref="W89:AJ89"/>
    <mergeCell ref="D108:I108"/>
    <mergeCell ref="J108:N108"/>
    <mergeCell ref="O108:S108"/>
    <mergeCell ref="T108:X108"/>
    <mergeCell ref="Y108:AC108"/>
    <mergeCell ref="D95:Z95"/>
    <mergeCell ref="AA95:AJ95"/>
    <mergeCell ref="D100:AJ100"/>
    <mergeCell ref="D103:AJ103"/>
    <mergeCell ref="D107:I107"/>
    <mergeCell ref="J107:N107"/>
    <mergeCell ref="O107:S107"/>
    <mergeCell ref="T107:X107"/>
    <mergeCell ref="Y107:AC107"/>
    <mergeCell ref="AD107:AH107"/>
    <mergeCell ref="C119:AJ119"/>
    <mergeCell ref="D110:I110"/>
    <mergeCell ref="J110:N110"/>
    <mergeCell ref="O110:S110"/>
    <mergeCell ref="T110:X110"/>
    <mergeCell ref="Y110:AC110"/>
    <mergeCell ref="D109:I109"/>
    <mergeCell ref="J109:N109"/>
    <mergeCell ref="O109:S109"/>
    <mergeCell ref="T109:X109"/>
    <mergeCell ref="Y109:AC109"/>
    <mergeCell ref="C124:F126"/>
    <mergeCell ref="G124:R124"/>
    <mergeCell ref="S124:AJ124"/>
    <mergeCell ref="G125:R125"/>
    <mergeCell ref="S125:AJ125"/>
    <mergeCell ref="G126:R126"/>
    <mergeCell ref="S126:AJ126"/>
    <mergeCell ref="C120:AJ120"/>
    <mergeCell ref="C121:F123"/>
    <mergeCell ref="G121:R121"/>
    <mergeCell ref="S121:AJ121"/>
    <mergeCell ref="G122:R122"/>
    <mergeCell ref="S122:AJ122"/>
    <mergeCell ref="G123:R123"/>
    <mergeCell ref="S123:AJ123"/>
    <mergeCell ref="C127:AJ127"/>
    <mergeCell ref="C130:AJ130"/>
    <mergeCell ref="C132:AJ132"/>
    <mergeCell ref="C133:F141"/>
    <mergeCell ref="G133:R133"/>
    <mergeCell ref="S133:AJ133"/>
    <mergeCell ref="G134:R134"/>
    <mergeCell ref="S134:AJ134"/>
    <mergeCell ref="G135:R135"/>
    <mergeCell ref="S135:AJ135"/>
    <mergeCell ref="G139:R139"/>
    <mergeCell ref="S139:AJ139"/>
    <mergeCell ref="G140:R140"/>
    <mergeCell ref="S140:AJ140"/>
    <mergeCell ref="G141:R141"/>
    <mergeCell ref="S141:AJ141"/>
    <mergeCell ref="G136:R136"/>
    <mergeCell ref="S136:AJ136"/>
    <mergeCell ref="G137:R137"/>
    <mergeCell ref="S137:AJ137"/>
    <mergeCell ref="G138:R138"/>
    <mergeCell ref="S138:AJ138"/>
    <mergeCell ref="C142:M142"/>
    <mergeCell ref="C145:AJ145"/>
    <mergeCell ref="C147:AJ147"/>
    <mergeCell ref="C148:F156"/>
    <mergeCell ref="G148:R148"/>
    <mergeCell ref="S148:AJ148"/>
    <mergeCell ref="G149:R149"/>
    <mergeCell ref="S149:AJ149"/>
    <mergeCell ref="C157:AJ157"/>
    <mergeCell ref="G154:R154"/>
    <mergeCell ref="S154:AJ154"/>
    <mergeCell ref="G155:R155"/>
    <mergeCell ref="S155:AJ155"/>
    <mergeCell ref="G156:R156"/>
    <mergeCell ref="S156:AJ156"/>
    <mergeCell ref="G151:R151"/>
    <mergeCell ref="S151:AJ151"/>
    <mergeCell ref="G152:R152"/>
    <mergeCell ref="S152:AJ152"/>
    <mergeCell ref="G153:R153"/>
    <mergeCell ref="S153:AJ153"/>
    <mergeCell ref="G150:R150"/>
    <mergeCell ref="S150:AJ150"/>
  </mergeCells>
  <phoneticPr fontId="2"/>
  <conditionalFormatting sqref="D95:Z95">
    <cfRule type="expression" dxfId="255" priority="21">
      <formula>E9="Ⅳ類"</formula>
    </cfRule>
  </conditionalFormatting>
  <conditionalFormatting sqref="AA95:AE95">
    <cfRule type="expression" dxfId="254" priority="22">
      <formula>E9="Ⅳ類"</formula>
    </cfRule>
  </conditionalFormatting>
  <conditionalFormatting sqref="AF95:AH95">
    <cfRule type="expression" dxfId="253" priority="31">
      <formula>I9="Ⅳ類"</formula>
    </cfRule>
  </conditionalFormatting>
  <conditionalFormatting sqref="AG33:AJ52">
    <cfRule type="expression" dxfId="252" priority="3">
      <formula>D33="A"</formula>
    </cfRule>
  </conditionalFormatting>
  <conditionalFormatting sqref="AG54:AJ73">
    <cfRule type="expression" dxfId="251" priority="2">
      <formula>D54="A"</formula>
    </cfRule>
  </conditionalFormatting>
  <conditionalFormatting sqref="AI95:AJ95">
    <cfRule type="expression" dxfId="250" priority="33">
      <formula>K9="Ⅳ類"</formula>
    </cfRule>
  </conditionalFormatting>
  <dataValidations count="10">
    <dataValidation type="whole" imeMode="disabled" operator="greaterThanOrEqual" allowBlank="1" showInputMessage="1" showErrorMessage="1" error="半角数字を入力してください。" sqref="O22:AB23" xr:uid="{00000000-0002-0000-0200-000000000000}">
      <formula1>1</formula1>
    </dataValidation>
    <dataValidation type="decimal" imeMode="disabled" operator="greaterThanOrEqual" allowBlank="1" showInputMessage="1" showErrorMessage="1" sqref="O17:AC17" xr:uid="{00000000-0002-0000-0200-000001000000}">
      <formula1>1</formula1>
    </dataValidation>
    <dataValidation type="list" imeMode="disabled" allowBlank="1" showInputMessage="1" showErrorMessage="1" sqref="AA95:AJ95" xr:uid="{00000000-0002-0000-0200-000002000000}">
      <formula1>pldn8</formula1>
    </dataValidation>
    <dataValidation imeMode="on" allowBlank="1" showInputMessage="1" showErrorMessage="1" sqref="O12:AJ13 O20:AJ20 O24:AJ24 U78:AJ83 Q84:AJ84 D100:AJ100 D103:AJ103 F89:P91 S121:AJ126 S133:AJ136 S138:AJ138" xr:uid="{00000000-0002-0000-0200-000003000000}"/>
    <dataValidation type="whole" imeMode="disabled" allowBlank="1" showErrorMessage="1" sqref="O14:AJ14" xr:uid="{00000000-0002-0000-0200-000004000000}">
      <formula1>1</formula1>
      <formula2>9999</formula2>
    </dataValidation>
    <dataValidation type="list" imeMode="disabled" allowBlank="1" showInputMessage="1" showErrorMessage="1" sqref="E9:G9" xr:uid="{00000000-0002-0000-0200-000005000000}">
      <formula1>pldn5</formula1>
    </dataValidation>
    <dataValidation type="list" imeMode="disabled" allowBlank="1" showInputMessage="1" showErrorMessage="1" sqref="O21:AJ21" xr:uid="{00000000-0002-0000-0200-000006000000}">
      <formula1>pldn6</formula1>
    </dataValidation>
    <dataValidation imeMode="disabled" allowBlank="1" showInputMessage="1" showErrorMessage="1" sqref="W89:AK89 W90:AJ91 E4:G4 Q89:V91 U77:AJ77 D77:E84 S139:AJ141 AL89:AL91" xr:uid="{00000000-0002-0000-0200-000007000000}"/>
    <dataValidation type="whole" imeMode="disabled" allowBlank="1" showInputMessage="1" showErrorMessage="1" error="ハイフンなしの半角数字７桁で入力してください。" sqref="S137:AJ137" xr:uid="{00000000-0002-0000-0200-000008000000}">
      <formula1>1</formula1>
      <formula2>9999999</formula2>
    </dataValidation>
    <dataValidation type="list" imeMode="disabled" allowBlank="1" showErrorMessage="1" sqref="O15:AJ15" xr:uid="{00000000-0002-0000-0200-000009000000}">
      <formula1>pldn23</formula1>
    </dataValidation>
  </dataValidations>
  <printOptions horizontalCentered="1"/>
  <pageMargins left="0.78740157480314965" right="0.59055118110236227" top="0.78740157480314965" bottom="0.59055118110236227" header="0.31496062992125984" footer="0.31496062992125984"/>
  <pageSetup paperSize="9" scale="88" fitToHeight="0" orientation="portrait" r:id="rId1"/>
  <rowBreaks count="3" manualBreakCount="3">
    <brk id="27" min="1" max="34" man="1"/>
    <brk id="97" min="1" max="34" man="1"/>
    <brk id="117" min="1" max="34" man="1"/>
  </rowBreaks>
  <ignoredErrors>
    <ignoredError sqref="E4" unlockedFormula="1"/>
  </ignoredError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AFD55-A5D9-446E-96EC-6F273B713CE4}">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EOa77gtnDYV1XI3xCDAz+kn0kUMXRp0oiGpQgwRRk3+YTzvt+d02VVV+AunP5OqUiMR/r/SH5+RYe7GMXCy7lQ==" saltValue="hVN2eOkrS5zLwbDOpqY6bA=="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31" priority="7">
      <formula>$E$10="B"</formula>
    </cfRule>
  </conditionalFormatting>
  <conditionalFormatting sqref="D132:D133">
    <cfRule type="expression" dxfId="30" priority="8">
      <formula>$E$10="B"</formula>
    </cfRule>
  </conditionalFormatting>
  <conditionalFormatting sqref="Q43:AJ43">
    <cfRule type="expression" dxfId="29" priority="6">
      <formula>$E$10="A"</formula>
    </cfRule>
  </conditionalFormatting>
  <conditionalFormatting sqref="M142:P152">
    <cfRule type="expression" dxfId="28" priority="5">
      <formula>$D$139&gt;7</formula>
    </cfRule>
  </conditionalFormatting>
  <conditionalFormatting sqref="Q142:T152">
    <cfRule type="expression" dxfId="27" priority="4">
      <formula>OR($D$139&gt;8,$L$139&lt;8)</formula>
    </cfRule>
  </conditionalFormatting>
  <conditionalFormatting sqref="U142:X152">
    <cfRule type="expression" dxfId="26" priority="3">
      <formula>OR($D$139&gt;9,$L$139&lt;9)</formula>
    </cfRule>
  </conditionalFormatting>
  <conditionalFormatting sqref="Y142:AB152">
    <cfRule type="expression" dxfId="25" priority="2">
      <formula>OR($D$139&gt;10,$L$139&lt;10)</formula>
    </cfRule>
  </conditionalFormatting>
  <conditionalFormatting sqref="AC142:AF152">
    <cfRule type="expression" dxfId="24" priority="1">
      <formula>$L$139&lt;11</formula>
    </cfRule>
  </conditionalFormatting>
  <dataValidations count="23">
    <dataValidation type="custom" imeMode="disabled" allowBlank="1" showInputMessage="1" showErrorMessage="1" sqref="AH165:AJ179" xr:uid="{2FE8676C-3659-4AE5-8D6C-00F2089B5D3F}">
      <formula1>OR(AH165="",ISNUMBER(AH165))</formula1>
    </dataValidation>
    <dataValidation type="custom" imeMode="disabled" operator="greaterThanOrEqual" allowBlank="1" showInputMessage="1" showErrorMessage="1" sqref="Q68:AJ70" xr:uid="{1779F431-3FEC-42B5-9CD5-FCEAC6D48DD9}">
      <formula1>OR(Q68="",ISNUMBER(Q68))</formula1>
    </dataValidation>
    <dataValidation type="custom" allowBlank="1" showInputMessage="1" showErrorMessage="1" sqref="Q50:AJ50" xr:uid="{692A7E3D-C23B-4E75-97A0-445F872942BA}">
      <formula1>OR(Q50="",AND(ISNUMBER(Q50),INT(Q50)=Q50))</formula1>
    </dataValidation>
    <dataValidation type="whole" operator="greaterThanOrEqual" allowBlank="1" showInputMessage="1" showErrorMessage="1" sqref="Q42:AJ43" xr:uid="{4C1BFDE3-D3F8-43A3-B77C-76D684629BF5}">
      <formula1>0</formula1>
    </dataValidation>
    <dataValidation imeMode="disabled" operator="greaterThanOrEqual" allowBlank="1" showInputMessage="1" showErrorMessage="1" sqref="L129:T133" xr:uid="{1C529752-75DD-48C4-8066-A0F2BE1676BB}"/>
    <dataValidation type="list" imeMode="disabled" allowBlank="1" showInputMessage="1" showErrorMessage="1" sqref="F129:K133" xr:uid="{212B16C3-E27F-4266-BD15-A4A03E26AAEB}">
      <formula1>pldn20</formula1>
    </dataValidation>
    <dataValidation type="list" imeMode="disabled" allowBlank="1" showInputMessage="1" showErrorMessage="1" sqref="M145:AF145" xr:uid="{A7F827C8-5344-43B7-B339-B1C9FF4C3FE4}">
      <formula1>pldn19</formula1>
    </dataValidation>
    <dataValidation type="list" imeMode="disabled" allowBlank="1" showInputMessage="1" showErrorMessage="1" sqref="K136:S136" xr:uid="{346267CA-8E5E-4340-9FDC-09AE877A9B48}">
      <formula1>pldn17</formula1>
    </dataValidation>
    <dataValidation type="list" imeMode="disabled" allowBlank="1" showInputMessage="1" showErrorMessage="1" sqref="E10:I10" xr:uid="{DE8551AF-3F70-475C-AD5D-F601B457392F}">
      <formula1>pldn10</formula1>
    </dataValidation>
    <dataValidation imeMode="disabled" allowBlank="1" showInputMessage="1" showErrorMessage="1" sqref="AC4:AJ4 U51 AG51 Q51 Y51 AC51" xr:uid="{F137862B-B72A-411F-89CE-64EB306D1B87}"/>
    <dataValidation type="list" imeMode="disabled" allowBlank="1" showInputMessage="1" showErrorMessage="1" sqref="M144:AF144" xr:uid="{F2438F0B-C594-4A80-AA82-3FE33D211A1A}">
      <formula1>pldn18</formula1>
    </dataValidation>
    <dataValidation type="list" imeMode="disabled" allowBlank="1" showInputMessage="1" showErrorMessage="1" sqref="D139:G139 L139:O139 AA22:AD22 O22:R22" xr:uid="{0D67B63A-5C8C-4D0A-BACE-7F2842B76B8F}">
      <formula1>pldn11</formula1>
    </dataValidation>
    <dataValidation type="list" imeMode="disabled" allowBlank="1" showInputMessage="1" showErrorMessage="1" sqref="M152:AF152 P125:X125" xr:uid="{B9B4520B-FFE7-41AE-97E5-E278E743E1D5}">
      <formula1>pldn16</formula1>
    </dataValidation>
    <dataValidation type="list" imeMode="disabled" allowBlank="1" showInputMessage="1" showErrorMessage="1" sqref="O16:AJ16" xr:uid="{45923255-BE60-43BE-AD5D-3B9F80DCA38C}">
      <formula1>pldn4</formula1>
    </dataValidation>
    <dataValidation imeMode="on" allowBlank="1" showInputMessage="1" showErrorMessage="1" sqref="S18:AJ18 O23:AJ24 O30:AJ31 H109 K80 K88 K96 K104 H80 K77 H77 K112 K85 H88 K93 H85 H96 K101 H93 H104 H116:AJ116 K109 H101 H112 R165:AC179" xr:uid="{BE5CBC43-C0CB-4EBD-A851-EAAA1CC5E597}"/>
    <dataValidation type="list" imeMode="disabled" allowBlank="1" showInputMessage="1" showErrorMessage="1" sqref="AA29:AD29 O29:R29" xr:uid="{59ADEBFD-868E-4C5D-B707-6B99CA2FC1DF}">
      <formula1>pldn12</formula1>
    </dataValidation>
    <dataValidation type="whole" imeMode="disabled" operator="greaterThanOrEqual" allowBlank="1" showInputMessage="1" showErrorMessage="1" sqref="Q52:AJ58" xr:uid="{05749264-B129-4072-930D-EA8675E61839}">
      <formula1>0</formula1>
    </dataValidation>
    <dataValidation type="whole" imeMode="disabled" operator="greaterThanOrEqual" allowBlank="1" showInputMessage="1" showErrorMessage="1" sqref="P124:X124" xr:uid="{F1B89C6E-4440-4A52-986A-7F73C149C20A}">
      <formula1>1</formula1>
    </dataValidation>
    <dataValidation type="list" imeMode="disabled" allowBlank="1" showInputMessage="1" showErrorMessage="1" sqref="Q76:R76 Z76:AA76 AI76:AJ76 AI84:AJ84 Z84:AA84 Q84:R84 Q92:R92 Z92:AA92 AI92:AJ92 AI100:AJ100 Z100:AA100 Q100:R100 Q108:R108 Z108:AA108 AI108:AJ108" xr:uid="{0A6804E8-DA18-4EED-99D6-E83784F0C758}">
      <formula1>pldn15</formula1>
    </dataValidation>
    <dataValidation type="whole" imeMode="disabled" operator="greaterThan" allowBlank="1" showInputMessage="1" showErrorMessage="1" sqref="M143:AF143" xr:uid="{C3176FC7-DA02-4CBE-81EB-7A0978AC6B7A}">
      <formula1>1</formula1>
    </dataValidation>
    <dataValidation type="decimal" imeMode="disabled" operator="greaterThanOrEqual" allowBlank="1" showInputMessage="1" showErrorMessage="1" sqref="M146:AF146" xr:uid="{C1E042F9-3187-4E40-93FF-E860DBA3C38F}">
      <formula1>0.01</formula1>
    </dataValidation>
    <dataValidation type="list" imeMode="disabled" allowBlank="1" showInputMessage="1" showErrorMessage="1" sqref="L165:Q179" xr:uid="{4023E5E6-D512-4D0E-8D63-82698AB4297D}">
      <formula1>pldn13</formula1>
    </dataValidation>
    <dataValidation type="list" imeMode="disabled" allowBlank="1" showInputMessage="1" showErrorMessage="1" sqref="AD165:AG179" xr:uid="{6551C29F-29B4-42A3-AC1A-B9E3E32841AB}">
      <formula1>pldn14</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21185"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E6F7A-31D6-4DF0-B89C-1A611175A68C}">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rS1+KSSW5u3FtVpl1Qzc79oksdc5chQ3wOJQaDLu2Uprb2+sSVPYsLLDAFmSeqxvM4m8CWSAlZ5VVnjcQr4F1Q==" saltValue="/D1wY+d77GahZS0sFkFjTw=="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23" priority="7">
      <formula>$E$10="B"</formula>
    </cfRule>
  </conditionalFormatting>
  <conditionalFormatting sqref="D132:D133">
    <cfRule type="expression" dxfId="22" priority="8">
      <formula>$E$10="B"</formula>
    </cfRule>
  </conditionalFormatting>
  <conditionalFormatting sqref="Q43:AJ43">
    <cfRule type="expression" dxfId="21" priority="6">
      <formula>$E$10="A"</formula>
    </cfRule>
  </conditionalFormatting>
  <conditionalFormatting sqref="M142:P152">
    <cfRule type="expression" dxfId="20" priority="5">
      <formula>$D$139&gt;7</formula>
    </cfRule>
  </conditionalFormatting>
  <conditionalFormatting sqref="Q142:T152">
    <cfRule type="expression" dxfId="19" priority="4">
      <formula>OR($D$139&gt;8,$L$139&lt;8)</formula>
    </cfRule>
  </conditionalFormatting>
  <conditionalFormatting sqref="U142:X152">
    <cfRule type="expression" dxfId="18" priority="3">
      <formula>OR($D$139&gt;9,$L$139&lt;9)</formula>
    </cfRule>
  </conditionalFormatting>
  <conditionalFormatting sqref="Y142:AB152">
    <cfRule type="expression" dxfId="17" priority="2">
      <formula>OR($D$139&gt;10,$L$139&lt;10)</formula>
    </cfRule>
  </conditionalFormatting>
  <conditionalFormatting sqref="AC142:AF152">
    <cfRule type="expression" dxfId="16" priority="1">
      <formula>$L$139&lt;11</formula>
    </cfRule>
  </conditionalFormatting>
  <dataValidations count="23">
    <dataValidation type="list" imeMode="disabled" allowBlank="1" showInputMessage="1" showErrorMessage="1" sqref="AD165:AG179" xr:uid="{925C9DD2-7AD0-4A14-BD20-A47E9C55B99B}">
      <formula1>pldn14</formula1>
    </dataValidation>
    <dataValidation type="list" imeMode="disabled" allowBlank="1" showInputMessage="1" showErrorMessage="1" sqref="L165:Q179" xr:uid="{829ECB63-D7E7-49C0-9F20-73B79744B912}">
      <formula1>pldn13</formula1>
    </dataValidation>
    <dataValidation type="decimal" imeMode="disabled" operator="greaterThanOrEqual" allowBlank="1" showInputMessage="1" showErrorMessage="1" sqref="M146:AF146" xr:uid="{2656AFB5-54AB-4CF8-836E-F5164CD1A06D}">
      <formula1>0.01</formula1>
    </dataValidation>
    <dataValidation type="whole" imeMode="disabled" operator="greaterThan" allowBlank="1" showInputMessage="1" showErrorMessage="1" sqref="M143:AF143" xr:uid="{A94B519F-DB21-4861-8ADB-448D1E9C3DFF}">
      <formula1>1</formula1>
    </dataValidation>
    <dataValidation type="list" imeMode="disabled" allowBlank="1" showInputMessage="1" showErrorMessage="1" sqref="Q76:R76 Z76:AA76 AI76:AJ76 AI84:AJ84 Z84:AA84 Q84:R84 Q92:R92 Z92:AA92 AI92:AJ92 AI100:AJ100 Z100:AA100 Q100:R100 Q108:R108 Z108:AA108 AI108:AJ108" xr:uid="{18527F30-9F9D-455F-828C-A496CEE2873A}">
      <formula1>pldn15</formula1>
    </dataValidation>
    <dataValidation type="whole" imeMode="disabled" operator="greaterThanOrEqual" allowBlank="1" showInputMessage="1" showErrorMessage="1" sqref="P124:X124" xr:uid="{32C8CA31-AA9E-43CC-A602-24D633F0BD28}">
      <formula1>1</formula1>
    </dataValidation>
    <dataValidation type="whole" imeMode="disabled" operator="greaterThanOrEqual" allowBlank="1" showInputMessage="1" showErrorMessage="1" sqref="Q52:AJ58" xr:uid="{061FBFEF-E8CB-4B53-B932-28E7C839175B}">
      <formula1>0</formula1>
    </dataValidation>
    <dataValidation type="list" imeMode="disabled" allowBlank="1" showInputMessage="1" showErrorMessage="1" sqref="AA29:AD29 O29:R29" xr:uid="{32DFB764-D5C7-47FF-B38D-E569FA3EB825}">
      <formula1>pldn12</formula1>
    </dataValidation>
    <dataValidation imeMode="on" allowBlank="1" showInputMessage="1" showErrorMessage="1" sqref="S18:AJ18 O23:AJ24 O30:AJ31 H109 K80 K88 K96 K104 H80 K77 H77 K112 K85 H88 K93 H85 H96 K101 H93 H104 H116:AJ116 K109 H101 H112 R165:AC179" xr:uid="{2D7B693F-62A0-4BE2-9D80-A2F39C4E7637}"/>
    <dataValidation type="list" imeMode="disabled" allowBlank="1" showInputMessage="1" showErrorMessage="1" sqref="O16:AJ16" xr:uid="{27E0875D-5450-4BE4-8832-02614F9F0FD8}">
      <formula1>pldn4</formula1>
    </dataValidation>
    <dataValidation type="list" imeMode="disabled" allowBlank="1" showInputMessage="1" showErrorMessage="1" sqref="M152:AF152 P125:X125" xr:uid="{10380004-58D9-4F58-9C31-A467727AFFD7}">
      <formula1>pldn16</formula1>
    </dataValidation>
    <dataValidation type="list" imeMode="disabled" allowBlank="1" showInputMessage="1" showErrorMessage="1" sqref="D139:G139 L139:O139 AA22:AD22 O22:R22" xr:uid="{BC5B4ACD-AEE9-4C59-AE60-61FF1A308F29}">
      <formula1>pldn11</formula1>
    </dataValidation>
    <dataValidation type="list" imeMode="disabled" allowBlank="1" showInputMessage="1" showErrorMessage="1" sqref="M144:AF144" xr:uid="{C831CF3E-F860-4CEF-8C79-23E46E1B010E}">
      <formula1>pldn18</formula1>
    </dataValidation>
    <dataValidation imeMode="disabled" allowBlank="1" showInputMessage="1" showErrorMessage="1" sqref="AC4:AJ4 U51 AG51 Q51 Y51 AC51" xr:uid="{293ACFDF-A20B-43D5-8D6F-67A0E8C35F4A}"/>
    <dataValidation type="list" imeMode="disabled" allowBlank="1" showInputMessage="1" showErrorMessage="1" sqref="E10:I10" xr:uid="{5171BBE5-06BD-48D5-BC7C-A4776144E008}">
      <formula1>pldn10</formula1>
    </dataValidation>
    <dataValidation type="list" imeMode="disabled" allowBlank="1" showInputMessage="1" showErrorMessage="1" sqref="K136:S136" xr:uid="{BF11C7DE-4302-4C32-BF0B-EAFF81774DF4}">
      <formula1>pldn17</formula1>
    </dataValidation>
    <dataValidation type="list" imeMode="disabled" allowBlank="1" showInputMessage="1" showErrorMessage="1" sqref="M145:AF145" xr:uid="{0A0F8015-72F3-4FCD-8D26-B3D5E572E9E1}">
      <formula1>pldn19</formula1>
    </dataValidation>
    <dataValidation type="list" imeMode="disabled" allowBlank="1" showInputMessage="1" showErrorMessage="1" sqref="F129:K133" xr:uid="{03B59CCC-B650-4268-B76E-2A6DEDC3C952}">
      <formula1>pldn20</formula1>
    </dataValidation>
    <dataValidation imeMode="disabled" operator="greaterThanOrEqual" allowBlank="1" showInputMessage="1" showErrorMessage="1" sqref="L129:T133" xr:uid="{46EE30FA-5C0E-4BE0-8B47-089362686FF8}"/>
    <dataValidation type="whole" operator="greaterThanOrEqual" allowBlank="1" showInputMessage="1" showErrorMessage="1" sqref="Q42:AJ43" xr:uid="{9DCBA2AD-18D4-46C7-9288-B0F0409EC189}">
      <formula1>0</formula1>
    </dataValidation>
    <dataValidation type="custom" allowBlank="1" showInputMessage="1" showErrorMessage="1" sqref="Q50:AJ50" xr:uid="{24784639-0634-4F63-9FF2-6702106BBA3F}">
      <formula1>OR(Q50="",AND(ISNUMBER(Q50),INT(Q50)=Q50))</formula1>
    </dataValidation>
    <dataValidation type="custom" imeMode="disabled" operator="greaterThanOrEqual" allowBlank="1" showInputMessage="1" showErrorMessage="1" sqref="Q68:AJ70" xr:uid="{8952F79A-4744-47FB-9A09-B457E0BF9B83}">
      <formula1>OR(Q68="",ISNUMBER(Q68))</formula1>
    </dataValidation>
    <dataValidation type="custom" imeMode="disabled" allowBlank="1" showInputMessage="1" showErrorMessage="1" sqref="AH165:AJ179" xr:uid="{909FF12B-8629-43FA-95E0-AFD8AC37BCA1}">
      <formula1>OR(AH165="",ISNUMBER(AH165))</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22209"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0194C-DE14-41BE-93B2-CAC335DCAABA}">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W2hSuE4ig2ET+ITBnFNzBw0a825nclHN9wDqaDDJxU24PRMLWiy7+GWf+dovveOd6tMx25uV2mBP/yYMZ0yGDw==" saltValue="SzfQwU0NG2gaDF4lRMLMsQ=="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15" priority="7">
      <formula>$E$10="B"</formula>
    </cfRule>
  </conditionalFormatting>
  <conditionalFormatting sqref="D132:D133">
    <cfRule type="expression" dxfId="14" priority="8">
      <formula>$E$10="B"</formula>
    </cfRule>
  </conditionalFormatting>
  <conditionalFormatting sqref="Q43:AJ43">
    <cfRule type="expression" dxfId="13" priority="6">
      <formula>$E$10="A"</formula>
    </cfRule>
  </conditionalFormatting>
  <conditionalFormatting sqref="M142:P152">
    <cfRule type="expression" dxfId="12" priority="5">
      <formula>$D$139&gt;7</formula>
    </cfRule>
  </conditionalFormatting>
  <conditionalFormatting sqref="Q142:T152">
    <cfRule type="expression" dxfId="11" priority="4">
      <formula>OR($D$139&gt;8,$L$139&lt;8)</formula>
    </cfRule>
  </conditionalFormatting>
  <conditionalFormatting sqref="U142:X152">
    <cfRule type="expression" dxfId="10" priority="3">
      <formula>OR($D$139&gt;9,$L$139&lt;9)</formula>
    </cfRule>
  </conditionalFormatting>
  <conditionalFormatting sqref="Y142:AB152">
    <cfRule type="expression" dxfId="9" priority="2">
      <formula>OR($D$139&gt;10,$L$139&lt;10)</formula>
    </cfRule>
  </conditionalFormatting>
  <conditionalFormatting sqref="AC142:AF152">
    <cfRule type="expression" dxfId="8" priority="1">
      <formula>$L$139&lt;11</formula>
    </cfRule>
  </conditionalFormatting>
  <dataValidations count="23">
    <dataValidation type="custom" imeMode="disabled" allowBlank="1" showInputMessage="1" showErrorMessage="1" sqref="AH165:AJ179" xr:uid="{3BACEF13-5D4C-4F42-BC9F-3DAEA2323EB8}">
      <formula1>OR(AH165="",ISNUMBER(AH165))</formula1>
    </dataValidation>
    <dataValidation type="custom" imeMode="disabled" operator="greaterThanOrEqual" allowBlank="1" showInputMessage="1" showErrorMessage="1" sqref="Q68:AJ70" xr:uid="{7A9F0A5E-4A7C-484B-B167-50AAB6527B7D}">
      <formula1>OR(Q68="",ISNUMBER(Q68))</formula1>
    </dataValidation>
    <dataValidation type="custom" allowBlank="1" showInputMessage="1" showErrorMessage="1" sqref="Q50:AJ50" xr:uid="{9B8A76A0-3421-44CC-BA39-0BC05E8B1901}">
      <formula1>OR(Q50="",AND(ISNUMBER(Q50),INT(Q50)=Q50))</formula1>
    </dataValidation>
    <dataValidation type="whole" operator="greaterThanOrEqual" allowBlank="1" showInputMessage="1" showErrorMessage="1" sqref="Q42:AJ43" xr:uid="{E41EC833-5027-409B-8E82-A1CB17554DCA}">
      <formula1>0</formula1>
    </dataValidation>
    <dataValidation imeMode="disabled" operator="greaterThanOrEqual" allowBlank="1" showInputMessage="1" showErrorMessage="1" sqref="L129:T133" xr:uid="{A31A134E-2731-414B-A2BE-C13B75598561}"/>
    <dataValidation type="list" imeMode="disabled" allowBlank="1" showInputMessage="1" showErrorMessage="1" sqref="F129:K133" xr:uid="{8D8F3B77-194E-41A9-8516-763F6BF44B0F}">
      <formula1>pldn20</formula1>
    </dataValidation>
    <dataValidation type="list" imeMode="disabled" allowBlank="1" showInputMessage="1" showErrorMessage="1" sqref="M145:AF145" xr:uid="{0174E7EC-8EA3-48E6-B309-EB47EE02AEBE}">
      <formula1>pldn19</formula1>
    </dataValidation>
    <dataValidation type="list" imeMode="disabled" allowBlank="1" showInputMessage="1" showErrorMessage="1" sqref="K136:S136" xr:uid="{2B2B3FCB-D464-4B30-867C-396F61BD6079}">
      <formula1>pldn17</formula1>
    </dataValidation>
    <dataValidation type="list" imeMode="disabled" allowBlank="1" showInputMessage="1" showErrorMessage="1" sqref="E10:I10" xr:uid="{1AA7C80F-EC89-40F6-A5CB-624EDA31E3D5}">
      <formula1>pldn10</formula1>
    </dataValidation>
    <dataValidation imeMode="disabled" allowBlank="1" showInputMessage="1" showErrorMessage="1" sqref="AC4:AJ4 U51 AG51 Q51 Y51 AC51" xr:uid="{8ABADF93-E3A4-4A11-9D85-E7D6A5DBCDF9}"/>
    <dataValidation type="list" imeMode="disabled" allowBlank="1" showInputMessage="1" showErrorMessage="1" sqref="M144:AF144" xr:uid="{E81D23EC-2988-41C0-AD66-3B5A69210D97}">
      <formula1>pldn18</formula1>
    </dataValidation>
    <dataValidation type="list" imeMode="disabled" allowBlank="1" showInputMessage="1" showErrorMessage="1" sqref="D139:G139 L139:O139 AA22:AD22 O22:R22" xr:uid="{32BB14BA-544C-42F2-B37D-C08EC73A9A30}">
      <formula1>pldn11</formula1>
    </dataValidation>
    <dataValidation type="list" imeMode="disabled" allowBlank="1" showInputMessage="1" showErrorMessage="1" sqref="M152:AF152 P125:X125" xr:uid="{B1FD06AE-637B-408A-B315-E01CA5311962}">
      <formula1>pldn16</formula1>
    </dataValidation>
    <dataValidation type="list" imeMode="disabled" allowBlank="1" showInputMessage="1" showErrorMessage="1" sqref="O16:AJ16" xr:uid="{836B2F55-6BF8-4100-AECC-500E54EA405F}">
      <formula1>pldn4</formula1>
    </dataValidation>
    <dataValidation imeMode="on" allowBlank="1" showInputMessage="1" showErrorMessage="1" sqref="S18:AJ18 O23:AJ24 O30:AJ31 H109 K80 K88 K96 K104 H80 K77 H77 K112 K85 H88 K93 H85 H96 K101 H93 H104 H116:AJ116 K109 H101 H112 R165:AC179" xr:uid="{8942F144-B25E-4827-8B0B-E6AD2D29D5D4}"/>
    <dataValidation type="list" imeMode="disabled" allowBlank="1" showInputMessage="1" showErrorMessage="1" sqref="AA29:AD29 O29:R29" xr:uid="{1EF97191-AA3D-413B-A266-BDDB79AE2FB3}">
      <formula1>pldn12</formula1>
    </dataValidation>
    <dataValidation type="whole" imeMode="disabled" operator="greaterThanOrEqual" allowBlank="1" showInputMessage="1" showErrorMessage="1" sqref="Q52:AJ58" xr:uid="{A698DD1B-9D32-44E9-AFC2-7684308D7677}">
      <formula1>0</formula1>
    </dataValidation>
    <dataValidation type="whole" imeMode="disabled" operator="greaterThanOrEqual" allowBlank="1" showInputMessage="1" showErrorMessage="1" sqref="P124:X124" xr:uid="{A1B951F6-44D3-457E-9AAE-6E0F6C9EAC33}">
      <formula1>1</formula1>
    </dataValidation>
    <dataValidation type="list" imeMode="disabled" allowBlank="1" showInputMessage="1" showErrorMessage="1" sqref="Q76:R76 Z76:AA76 AI76:AJ76 AI84:AJ84 Z84:AA84 Q84:R84 Q92:R92 Z92:AA92 AI92:AJ92 AI100:AJ100 Z100:AA100 Q100:R100 Q108:R108 Z108:AA108 AI108:AJ108" xr:uid="{89296BBF-FB81-4E46-BE6A-8DD54F1DD91F}">
      <formula1>pldn15</formula1>
    </dataValidation>
    <dataValidation type="whole" imeMode="disabled" operator="greaterThan" allowBlank="1" showInputMessage="1" showErrorMessage="1" sqref="M143:AF143" xr:uid="{46933399-189F-47FA-BEF6-7D681995E2ED}">
      <formula1>1</formula1>
    </dataValidation>
    <dataValidation type="decimal" imeMode="disabled" operator="greaterThanOrEqual" allowBlank="1" showInputMessage="1" showErrorMessage="1" sqref="M146:AF146" xr:uid="{73B773EF-3CC6-4DD4-8C18-EF746F7AB5B1}">
      <formula1>0.01</formula1>
    </dataValidation>
    <dataValidation type="list" imeMode="disabled" allowBlank="1" showInputMessage="1" showErrorMessage="1" sqref="L165:Q179" xr:uid="{C949CAA9-635B-42B9-B09B-0E87C70D41ED}">
      <formula1>pldn13</formula1>
    </dataValidation>
    <dataValidation type="list" imeMode="disabled" allowBlank="1" showInputMessage="1" showErrorMessage="1" sqref="AD165:AG179" xr:uid="{11D4BF93-B4B4-4DE4-97EC-76AACB669E05}">
      <formula1>pldn14</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23233"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05015-9F1D-4978-8C1D-BD738CDEF16C}">
  <sheetPr>
    <tabColor theme="5" tint="0.39997558519241921"/>
    <pageSetUpPr fitToPage="1"/>
  </sheetPr>
  <dimension ref="B2:AT289"/>
  <sheetViews>
    <sheetView showGridLines="0" zoomScaleNormal="100" zoomScaleSheetLayoutView="115" workbookViewId="0"/>
  </sheetViews>
  <sheetFormatPr defaultColWidth="2.5" defaultRowHeight="18.75"/>
  <cols>
    <col min="1" max="1" width="2.5" style="8" customWidth="1"/>
    <col min="2" max="36" width="2.5" style="38" customWidth="1"/>
    <col min="37" max="37" width="1.5" style="38" customWidth="1"/>
    <col min="38" max="38" width="2.5" style="8"/>
    <col min="39" max="39" width="8.625" style="188" customWidth="1"/>
    <col min="40" max="43" width="8.625" style="8" customWidth="1"/>
    <col min="44" max="44" width="6.5" style="8" customWidth="1"/>
    <col min="45" max="45" width="13.625" style="8" customWidth="1"/>
    <col min="46" max="46" width="10.5" style="8" customWidth="1"/>
    <col min="47" max="54" width="2.5" style="8" customWidth="1"/>
    <col min="55" max="16384" width="2.5" style="8"/>
  </cols>
  <sheetData>
    <row r="2" spans="2:39" ht="17.25" customHeight="1">
      <c r="B2" s="113"/>
      <c r="C2" s="113" t="s">
        <v>151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34"/>
      <c r="AF2" s="126" t="str">
        <f>IF(E10="B","B事業所 （１）",IF(E10="C","C事業所（１）",""))</f>
        <v/>
      </c>
      <c r="AG2" s="34"/>
      <c r="AH2" s="34"/>
      <c r="AI2" s="34"/>
      <c r="AJ2" s="34"/>
      <c r="AK2" s="34"/>
    </row>
    <row r="3" spans="2:39"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9" ht="23.25" customHeight="1">
      <c r="B4" s="113"/>
      <c r="C4" s="113" t="s">
        <v>11</v>
      </c>
      <c r="D4" s="113"/>
      <c r="E4" s="853">
        <f>IF(様式１号!$D$16="","",様式１号!$D$16)</f>
        <v>8</v>
      </c>
      <c r="F4" s="854"/>
      <c r="G4" s="855"/>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9" ht="14.25"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9" ht="21.75" customHeight="1">
      <c r="B6" s="207"/>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97"/>
      <c r="AJ6" s="97"/>
      <c r="AK6" s="98"/>
    </row>
    <row r="7" spans="2:39">
      <c r="B7" s="12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9">
      <c r="B8" s="12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9" ht="16.5" customHeight="1">
      <c r="B9" s="121"/>
      <c r="C9" s="113"/>
      <c r="D9" s="122"/>
      <c r="E9" s="816" t="s">
        <v>125</v>
      </c>
      <c r="F9" s="817"/>
      <c r="G9" s="817"/>
      <c r="H9" s="817"/>
      <c r="I9" s="818"/>
      <c r="J9" s="856" t="str">
        <f>IF($E$10="B","B 規模判定エネルギー使用量が年間1,500kL以上の事業所 （種別Cの事業所を除く）",IF($E$10="C","C　平成20年度以降の3か年度（年度の途中から当該事業所の使用が開始された場合にあっては、当該年度を除く3か年度）連続して、年間規模判定エネルギー使用量が1,500kL以上の事業所（他の事業所の一部（区分所有部分、テナント部分等）である事業所は除く）",""))</f>
        <v/>
      </c>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8"/>
      <c r="AK9" s="85"/>
    </row>
    <row r="10" spans="2:39" ht="28.5" customHeight="1">
      <c r="B10" s="121"/>
      <c r="C10" s="113"/>
      <c r="D10" s="122"/>
      <c r="E10" s="862"/>
      <c r="F10" s="863"/>
      <c r="G10" s="863"/>
      <c r="H10" s="863"/>
      <c r="I10" s="864"/>
      <c r="J10" s="859"/>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1"/>
      <c r="AK10" s="85"/>
    </row>
    <row r="11" spans="2:39" ht="4.5" customHeight="1">
      <c r="B11" s="12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9">
      <c r="B12" s="12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9" ht="24.6" customHeight="1">
      <c r="B13" s="121"/>
      <c r="C13" s="113"/>
      <c r="D13" s="113"/>
      <c r="E13" s="816" t="s">
        <v>140</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4"/>
      <c r="AC13" s="764"/>
      <c r="AD13" s="764"/>
      <c r="AE13" s="764"/>
      <c r="AF13" s="764"/>
      <c r="AG13" s="764"/>
      <c r="AH13" s="764"/>
      <c r="AI13" s="764"/>
      <c r="AJ13" s="765"/>
      <c r="AK13" s="85"/>
    </row>
    <row r="14" spans="2:39" ht="18.600000000000001" customHeight="1">
      <c r="B14" s="121"/>
      <c r="C14" s="113"/>
      <c r="D14" s="113"/>
      <c r="E14" s="799" t="s">
        <v>164</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c r="AM14" s="189" t="str">
        <f>IFERROR(IF(FIND("埼玉県",$S$14,1)&gt;0,"← 「埼玉県」は入力しないでください。",""),"")</f>
        <v/>
      </c>
    </row>
    <row r="15" spans="2:39" ht="18.600000000000001" customHeight="1">
      <c r="B15" s="12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9" ht="18.600000000000001" customHeight="1">
      <c r="B16" s="121"/>
      <c r="C16" s="113"/>
      <c r="D16" s="113"/>
      <c r="E16" s="799" t="s">
        <v>129</v>
      </c>
      <c r="F16" s="799"/>
      <c r="G16" s="799"/>
      <c r="H16" s="799"/>
      <c r="I16" s="799"/>
      <c r="J16" s="799"/>
      <c r="K16" s="799"/>
      <c r="L16" s="799"/>
      <c r="M16" s="799"/>
      <c r="N16" s="799"/>
      <c r="O16" s="825"/>
      <c r="P16" s="826"/>
      <c r="Q16" s="826"/>
      <c r="R16" s="826"/>
      <c r="S16" s="826"/>
      <c r="T16" s="826"/>
      <c r="U16" s="826"/>
      <c r="V16" s="826"/>
      <c r="W16" s="826"/>
      <c r="X16" s="826"/>
      <c r="Y16" s="826"/>
      <c r="Z16" s="826"/>
      <c r="AA16" s="826"/>
      <c r="AB16" s="826"/>
      <c r="AC16" s="826"/>
      <c r="AD16" s="826"/>
      <c r="AE16" s="826"/>
      <c r="AF16" s="826"/>
      <c r="AG16" s="826"/>
      <c r="AH16" s="826"/>
      <c r="AI16" s="826"/>
      <c r="AJ16" s="827"/>
      <c r="AK16" s="85"/>
    </row>
    <row r="17" spans="2:39" ht="18.600000000000001" customHeight="1">
      <c r="B17" s="121"/>
      <c r="C17" s="113"/>
      <c r="D17" s="113"/>
      <c r="E17" s="799" t="s">
        <v>130</v>
      </c>
      <c r="F17" s="799"/>
      <c r="G17" s="799"/>
      <c r="H17" s="799"/>
      <c r="I17" s="799"/>
      <c r="J17" s="799"/>
      <c r="K17" s="799"/>
      <c r="L17" s="799"/>
      <c r="M17" s="799"/>
      <c r="N17" s="799"/>
      <c r="O17" s="789" t="str">
        <f>LEFT($O$16,2)</f>
        <v/>
      </c>
      <c r="P17" s="790"/>
      <c r="Q17" s="790"/>
      <c r="R17" s="790"/>
      <c r="S17" s="790"/>
      <c r="T17" s="790"/>
      <c r="U17" s="790"/>
      <c r="V17" s="790"/>
      <c r="W17" s="790"/>
      <c r="X17" s="790"/>
      <c r="Y17" s="790"/>
      <c r="Z17" s="790"/>
      <c r="AA17" s="790"/>
      <c r="AB17" s="790"/>
      <c r="AC17" s="790"/>
      <c r="AD17" s="790"/>
      <c r="AE17" s="790"/>
      <c r="AF17" s="790"/>
      <c r="AG17" s="790"/>
      <c r="AH17" s="790"/>
      <c r="AI17" s="790"/>
      <c r="AJ17" s="791"/>
      <c r="AK17" s="85"/>
    </row>
    <row r="18" spans="2:39" ht="64.5" customHeight="1">
      <c r="B18" s="121"/>
      <c r="C18" s="113"/>
      <c r="D18" s="113"/>
      <c r="E18" s="828" t="s">
        <v>131</v>
      </c>
      <c r="F18" s="828"/>
      <c r="G18" s="828"/>
      <c r="H18" s="828"/>
      <c r="I18" s="828"/>
      <c r="J18" s="828"/>
      <c r="K18" s="828"/>
      <c r="L18" s="828"/>
      <c r="M18" s="828"/>
      <c r="N18" s="828"/>
      <c r="O18" s="828" t="s">
        <v>69</v>
      </c>
      <c r="P18" s="828"/>
      <c r="Q18" s="828"/>
      <c r="R18" s="828"/>
      <c r="S18" s="865"/>
      <c r="T18" s="865"/>
      <c r="U18" s="865"/>
      <c r="V18" s="865"/>
      <c r="W18" s="865"/>
      <c r="X18" s="865"/>
      <c r="Y18" s="865"/>
      <c r="Z18" s="865"/>
      <c r="AA18" s="865"/>
      <c r="AB18" s="865"/>
      <c r="AC18" s="865"/>
      <c r="AD18" s="865"/>
      <c r="AE18" s="865"/>
      <c r="AF18" s="865"/>
      <c r="AG18" s="865"/>
      <c r="AH18" s="865"/>
      <c r="AI18" s="865"/>
      <c r="AJ18" s="865"/>
      <c r="AK18" s="85"/>
      <c r="AL18" s="11" t="s">
        <v>499</v>
      </c>
      <c r="AM18" s="189"/>
    </row>
    <row r="19" spans="2:39" ht="4.5" customHeight="1">
      <c r="B19" s="121"/>
      <c r="C19" s="113"/>
      <c r="D19" s="113"/>
      <c r="E19" s="126"/>
      <c r="F19" s="113"/>
      <c r="G19" s="113"/>
      <c r="H19" s="113"/>
      <c r="I19" s="113"/>
      <c r="J19" s="113"/>
      <c r="K19" s="113"/>
      <c r="L19" s="113"/>
      <c r="M19" s="113"/>
      <c r="N19" s="113"/>
      <c r="O19" s="34"/>
      <c r="P19" s="34"/>
      <c r="Q19" s="34"/>
      <c r="R19" s="34"/>
      <c r="S19" s="34"/>
      <c r="T19" s="34"/>
      <c r="U19" s="34"/>
      <c r="V19" s="34"/>
      <c r="W19" s="34"/>
      <c r="X19" s="34"/>
      <c r="Y19" s="34"/>
      <c r="Z19" s="34"/>
      <c r="AA19" s="34"/>
      <c r="AB19" s="34"/>
      <c r="AC19" s="34"/>
      <c r="AD19" s="34"/>
      <c r="AE19" s="34"/>
      <c r="AF19" s="34"/>
      <c r="AG19" s="34"/>
      <c r="AH19" s="34"/>
      <c r="AI19" s="34"/>
      <c r="AJ19" s="34"/>
      <c r="AK19" s="85"/>
    </row>
    <row r="20" spans="2:39">
      <c r="B20" s="121"/>
      <c r="C20" s="113" t="s">
        <v>132</v>
      </c>
      <c r="D20" s="113"/>
      <c r="E20" s="113"/>
      <c r="F20" s="113"/>
      <c r="G20" s="113"/>
      <c r="H20" s="113"/>
      <c r="I20" s="113"/>
      <c r="J20" s="113"/>
      <c r="K20" s="113"/>
      <c r="L20" s="113"/>
      <c r="M20" s="113"/>
      <c r="N20" s="113"/>
      <c r="O20" s="34"/>
      <c r="P20" s="34"/>
      <c r="Q20" s="34"/>
      <c r="R20" s="34"/>
      <c r="S20" s="34"/>
      <c r="T20" s="34"/>
      <c r="U20" s="34"/>
      <c r="V20" s="34"/>
      <c r="W20" s="34"/>
      <c r="X20" s="34"/>
      <c r="Y20" s="34"/>
      <c r="Z20" s="34"/>
      <c r="AA20" s="34"/>
      <c r="AB20" s="34"/>
      <c r="AC20" s="34"/>
      <c r="AD20" s="34"/>
      <c r="AE20" s="34"/>
      <c r="AF20" s="34"/>
      <c r="AG20" s="34"/>
      <c r="AH20" s="34"/>
      <c r="AI20" s="34"/>
      <c r="AJ20" s="34"/>
      <c r="AK20" s="85"/>
    </row>
    <row r="21" spans="2:39">
      <c r="B21" s="121"/>
      <c r="C21" s="113"/>
      <c r="D21" s="113" t="s">
        <v>656</v>
      </c>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39" ht="24.75" customHeight="1">
      <c r="B22" s="121"/>
      <c r="C22" s="113"/>
      <c r="D22" s="775" t="s">
        <v>436</v>
      </c>
      <c r="E22" s="776"/>
      <c r="F22" s="776"/>
      <c r="G22" s="776"/>
      <c r="H22" s="776"/>
      <c r="I22" s="776"/>
      <c r="J22" s="776"/>
      <c r="K22" s="776"/>
      <c r="L22" s="776"/>
      <c r="M22" s="776"/>
      <c r="N22" s="841"/>
      <c r="O22" s="772">
        <v>7</v>
      </c>
      <c r="P22" s="773"/>
      <c r="Q22" s="773"/>
      <c r="R22" s="774"/>
      <c r="S22" s="775" t="s">
        <v>431</v>
      </c>
      <c r="T22" s="776"/>
      <c r="U22" s="776"/>
      <c r="V22" s="841"/>
      <c r="W22" s="615" t="s">
        <v>134</v>
      </c>
      <c r="X22" s="762"/>
      <c r="Y22" s="762"/>
      <c r="Z22" s="616"/>
      <c r="AA22" s="772">
        <v>11</v>
      </c>
      <c r="AB22" s="773"/>
      <c r="AC22" s="773"/>
      <c r="AD22" s="774"/>
      <c r="AE22" s="775" t="s">
        <v>432</v>
      </c>
      <c r="AF22" s="776"/>
      <c r="AG22" s="776"/>
      <c r="AH22" s="776"/>
      <c r="AI22" s="127"/>
      <c r="AJ22" s="128"/>
      <c r="AK22" s="85"/>
    </row>
    <row r="23" spans="2:39" ht="69.95" customHeight="1">
      <c r="B23" s="121"/>
      <c r="C23" s="113"/>
      <c r="D23" s="872" t="s">
        <v>135</v>
      </c>
      <c r="E23" s="874" t="s">
        <v>463</v>
      </c>
      <c r="F23" s="838"/>
      <c r="G23" s="838"/>
      <c r="H23" s="838"/>
      <c r="I23" s="838"/>
      <c r="J23" s="838"/>
      <c r="K23" s="838"/>
      <c r="L23" s="838"/>
      <c r="M23" s="838"/>
      <c r="N23" s="839"/>
      <c r="O23" s="875"/>
      <c r="P23" s="876"/>
      <c r="Q23" s="876"/>
      <c r="R23" s="876"/>
      <c r="S23" s="876"/>
      <c r="T23" s="876"/>
      <c r="U23" s="876"/>
      <c r="V23" s="876"/>
      <c r="W23" s="876"/>
      <c r="X23" s="876"/>
      <c r="Y23" s="876"/>
      <c r="Z23" s="876"/>
      <c r="AA23" s="876"/>
      <c r="AB23" s="876"/>
      <c r="AC23" s="876"/>
      <c r="AD23" s="876"/>
      <c r="AE23" s="876"/>
      <c r="AF23" s="876"/>
      <c r="AG23" s="876"/>
      <c r="AH23" s="876"/>
      <c r="AI23" s="876"/>
      <c r="AJ23" s="877"/>
      <c r="AK23" s="85"/>
    </row>
    <row r="24" spans="2:39" ht="69.95" customHeight="1">
      <c r="B24" s="121"/>
      <c r="C24" s="113"/>
      <c r="D24" s="873"/>
      <c r="E24" s="874" t="s">
        <v>137</v>
      </c>
      <c r="F24" s="838"/>
      <c r="G24" s="838"/>
      <c r="H24" s="838"/>
      <c r="I24" s="838"/>
      <c r="J24" s="838"/>
      <c r="K24" s="838"/>
      <c r="L24" s="838"/>
      <c r="M24" s="838"/>
      <c r="N24" s="839"/>
      <c r="O24" s="875"/>
      <c r="P24" s="876"/>
      <c r="Q24" s="876"/>
      <c r="R24" s="876"/>
      <c r="S24" s="876"/>
      <c r="T24" s="876"/>
      <c r="U24" s="876"/>
      <c r="V24" s="876"/>
      <c r="W24" s="876"/>
      <c r="X24" s="876"/>
      <c r="Y24" s="876"/>
      <c r="Z24" s="876"/>
      <c r="AA24" s="876"/>
      <c r="AB24" s="876"/>
      <c r="AC24" s="876"/>
      <c r="AD24" s="876"/>
      <c r="AE24" s="876"/>
      <c r="AF24" s="876"/>
      <c r="AG24" s="876"/>
      <c r="AH24" s="876"/>
      <c r="AI24" s="876"/>
      <c r="AJ24" s="877"/>
      <c r="AK24" s="85"/>
    </row>
    <row r="25" spans="2:39" ht="30" customHeight="1">
      <c r="B25" s="121"/>
      <c r="C25" s="113"/>
      <c r="D25" s="878" t="s">
        <v>536</v>
      </c>
      <c r="E25" s="879"/>
      <c r="F25" s="879"/>
      <c r="G25" s="879"/>
      <c r="H25" s="879"/>
      <c r="I25" s="866" t="s">
        <v>165</v>
      </c>
      <c r="J25" s="866"/>
      <c r="K25" s="866"/>
      <c r="L25" s="866"/>
      <c r="M25" s="866"/>
      <c r="N25" s="866"/>
      <c r="O25" s="867" t="str">
        <f>$AG$147</f>
        <v/>
      </c>
      <c r="P25" s="867"/>
      <c r="Q25" s="867"/>
      <c r="R25" s="867"/>
      <c r="S25" s="867"/>
      <c r="T25" s="867"/>
      <c r="U25" s="867"/>
      <c r="V25" s="808" t="s">
        <v>525</v>
      </c>
      <c r="W25" s="808"/>
      <c r="X25" s="808"/>
      <c r="Y25" s="808"/>
      <c r="Z25" s="882"/>
      <c r="AA25" s="882"/>
      <c r="AB25" s="882"/>
      <c r="AC25" s="882"/>
      <c r="AD25" s="882"/>
      <c r="AE25" s="882"/>
      <c r="AF25" s="882"/>
      <c r="AG25" s="882"/>
      <c r="AH25" s="882"/>
      <c r="AI25" s="882"/>
      <c r="AJ25" s="882"/>
      <c r="AK25" s="85"/>
    </row>
    <row r="26" spans="2:39" ht="30" customHeight="1">
      <c r="B26" s="121"/>
      <c r="C26" s="113"/>
      <c r="D26" s="880"/>
      <c r="E26" s="881"/>
      <c r="F26" s="881"/>
      <c r="G26" s="881"/>
      <c r="H26" s="881"/>
      <c r="I26" s="866" t="s">
        <v>166</v>
      </c>
      <c r="J26" s="866"/>
      <c r="K26" s="866"/>
      <c r="L26" s="866"/>
      <c r="M26" s="866"/>
      <c r="N26" s="866"/>
      <c r="O26" s="867" t="str">
        <f>$AG$148</f>
        <v/>
      </c>
      <c r="P26" s="867"/>
      <c r="Q26" s="867"/>
      <c r="R26" s="867"/>
      <c r="S26" s="867"/>
      <c r="T26" s="867"/>
      <c r="U26" s="867"/>
      <c r="V26" s="808" t="s">
        <v>525</v>
      </c>
      <c r="W26" s="808"/>
      <c r="X26" s="808"/>
      <c r="Y26" s="808"/>
      <c r="Z26" s="868" t="s">
        <v>167</v>
      </c>
      <c r="AA26" s="868"/>
      <c r="AB26" s="868"/>
      <c r="AC26" s="868"/>
      <c r="AD26" s="868"/>
      <c r="AE26" s="869" t="str">
        <f>IF($K$136="","",$K$136)</f>
        <v/>
      </c>
      <c r="AF26" s="870"/>
      <c r="AG26" s="870"/>
      <c r="AH26" s="870"/>
      <c r="AI26" s="870"/>
      <c r="AJ26" s="871"/>
      <c r="AK26" s="85"/>
    </row>
    <row r="27" spans="2:39" ht="4.5" customHeight="1">
      <c r="B27" s="12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39" ht="13.5" customHeight="1">
      <c r="B28" s="121"/>
      <c r="C28" s="113"/>
      <c r="D28" s="840" t="s">
        <v>537</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39" ht="24.75" customHeight="1">
      <c r="B29" s="121"/>
      <c r="C29" s="113"/>
      <c r="D29" s="775" t="s">
        <v>436</v>
      </c>
      <c r="E29" s="776"/>
      <c r="F29" s="776"/>
      <c r="G29" s="776"/>
      <c r="H29" s="776"/>
      <c r="I29" s="776"/>
      <c r="J29" s="776"/>
      <c r="K29" s="776"/>
      <c r="L29" s="776"/>
      <c r="M29" s="776"/>
      <c r="N29" s="841"/>
      <c r="O29" s="852">
        <v>12</v>
      </c>
      <c r="P29" s="852"/>
      <c r="Q29" s="852"/>
      <c r="R29" s="852"/>
      <c r="S29" s="808" t="s">
        <v>431</v>
      </c>
      <c r="T29" s="808"/>
      <c r="U29" s="808"/>
      <c r="V29" s="808"/>
      <c r="W29" s="808" t="s">
        <v>138</v>
      </c>
      <c r="X29" s="808"/>
      <c r="Y29" s="808"/>
      <c r="Z29" s="808"/>
      <c r="AA29" s="852">
        <v>16</v>
      </c>
      <c r="AB29" s="852"/>
      <c r="AC29" s="852"/>
      <c r="AD29" s="852"/>
      <c r="AE29" s="775" t="s">
        <v>122</v>
      </c>
      <c r="AF29" s="776"/>
      <c r="AG29" s="776"/>
      <c r="AH29" s="776"/>
      <c r="AI29" s="135"/>
      <c r="AJ29" s="136"/>
      <c r="AK29" s="85"/>
      <c r="AM29" s="189"/>
    </row>
    <row r="30" spans="2:39" ht="69.95" customHeight="1">
      <c r="B30" s="121"/>
      <c r="C30" s="113"/>
      <c r="D30" s="872" t="s">
        <v>135</v>
      </c>
      <c r="E30" s="874" t="s">
        <v>463</v>
      </c>
      <c r="F30" s="838"/>
      <c r="G30" s="838"/>
      <c r="H30" s="838"/>
      <c r="I30" s="838"/>
      <c r="J30" s="838"/>
      <c r="K30" s="838"/>
      <c r="L30" s="838"/>
      <c r="M30" s="838"/>
      <c r="N30" s="839"/>
      <c r="O30" s="875"/>
      <c r="P30" s="876"/>
      <c r="Q30" s="876"/>
      <c r="R30" s="876"/>
      <c r="S30" s="876"/>
      <c r="T30" s="876"/>
      <c r="U30" s="876"/>
      <c r="V30" s="876"/>
      <c r="W30" s="876"/>
      <c r="X30" s="876"/>
      <c r="Y30" s="876"/>
      <c r="Z30" s="876"/>
      <c r="AA30" s="876"/>
      <c r="AB30" s="876"/>
      <c r="AC30" s="876"/>
      <c r="AD30" s="876"/>
      <c r="AE30" s="876"/>
      <c r="AF30" s="876"/>
      <c r="AG30" s="876"/>
      <c r="AH30" s="876"/>
      <c r="AI30" s="876"/>
      <c r="AJ30" s="877"/>
      <c r="AK30" s="85"/>
      <c r="AL30" s="59" t="str">
        <f>IF(様式１号!$D$16=11,"← 11年度提出の計画書には第５計画期間の削減目標を必ず入力してください。","← 計画がある場合は入力してください。")</f>
        <v>← 計画がある場合は入力してください。</v>
      </c>
      <c r="AM30" s="189"/>
    </row>
    <row r="31" spans="2:39" ht="69.95" customHeight="1">
      <c r="B31" s="121"/>
      <c r="C31" s="113"/>
      <c r="D31" s="873"/>
      <c r="E31" s="874" t="s">
        <v>100</v>
      </c>
      <c r="F31" s="838"/>
      <c r="G31" s="838"/>
      <c r="H31" s="838"/>
      <c r="I31" s="838"/>
      <c r="J31" s="838"/>
      <c r="K31" s="838"/>
      <c r="L31" s="838"/>
      <c r="M31" s="838"/>
      <c r="N31" s="839"/>
      <c r="O31" s="875"/>
      <c r="P31" s="876"/>
      <c r="Q31" s="876"/>
      <c r="R31" s="876"/>
      <c r="S31" s="876"/>
      <c r="T31" s="876"/>
      <c r="U31" s="876"/>
      <c r="V31" s="876"/>
      <c r="W31" s="876"/>
      <c r="X31" s="876"/>
      <c r="Y31" s="876"/>
      <c r="Z31" s="876"/>
      <c r="AA31" s="876"/>
      <c r="AB31" s="876"/>
      <c r="AC31" s="876"/>
      <c r="AD31" s="876"/>
      <c r="AE31" s="876"/>
      <c r="AF31" s="876"/>
      <c r="AG31" s="876"/>
      <c r="AH31" s="876"/>
      <c r="AI31" s="876"/>
      <c r="AJ31" s="877"/>
      <c r="AK31" s="85"/>
    </row>
    <row r="32" spans="2:39" ht="5.25" customHeight="1">
      <c r="B32" s="137"/>
      <c r="C32" s="123"/>
      <c r="D32" s="123"/>
      <c r="E32" s="123"/>
      <c r="F32" s="123"/>
      <c r="G32" s="123"/>
      <c r="H32" s="123"/>
      <c r="I32" s="123"/>
      <c r="J32" s="123"/>
      <c r="K32" s="123"/>
      <c r="L32" s="123"/>
      <c r="M32" s="123"/>
      <c r="N32" s="123"/>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2"/>
    </row>
    <row r="33" spans="2:37">
      <c r="B33" s="113"/>
      <c r="C33" s="113"/>
      <c r="D33" s="113"/>
      <c r="E33" s="34"/>
      <c r="F33" s="138"/>
      <c r="G33" s="113"/>
      <c r="H33" s="113"/>
      <c r="I33" s="113"/>
      <c r="J33" s="113"/>
      <c r="K33" s="113"/>
      <c r="L33" s="34"/>
      <c r="M33" s="113"/>
      <c r="N33" s="113"/>
      <c r="O33" s="34"/>
      <c r="P33" s="34"/>
      <c r="Q33" s="34"/>
      <c r="R33" s="34"/>
      <c r="S33" s="34"/>
      <c r="T33" s="34"/>
      <c r="U33" s="34"/>
      <c r="V33" s="34"/>
      <c r="W33" s="34"/>
      <c r="X33" s="34"/>
      <c r="Y33" s="34"/>
      <c r="Z33" s="34"/>
      <c r="AA33" s="34"/>
      <c r="AB33" s="34"/>
      <c r="AC33" s="34"/>
      <c r="AD33" s="34"/>
      <c r="AE33" s="34"/>
      <c r="AF33" s="34"/>
      <c r="AG33" s="34"/>
      <c r="AH33" s="34"/>
      <c r="AI33" s="34"/>
      <c r="AJ33" s="208" t="s">
        <v>73</v>
      </c>
      <c r="AK33" s="34"/>
    </row>
    <row r="34" spans="2:37">
      <c r="B34" s="141"/>
      <c r="C34" s="141"/>
      <c r="D34" s="141"/>
      <c r="E34" s="141"/>
      <c r="F34" s="141"/>
      <c r="G34" s="141"/>
      <c r="H34" s="141"/>
      <c r="I34" s="141"/>
      <c r="J34" s="141"/>
      <c r="K34" s="141"/>
      <c r="L34" s="141"/>
      <c r="M34" s="34"/>
      <c r="N34" s="34"/>
      <c r="O34" s="141"/>
      <c r="P34" s="34"/>
      <c r="Q34" s="34"/>
      <c r="R34" s="34"/>
      <c r="S34" s="34"/>
      <c r="T34" s="34"/>
      <c r="U34" s="34"/>
      <c r="V34" s="34"/>
      <c r="W34" s="34"/>
      <c r="X34" s="34"/>
      <c r="Y34" s="758" t="s">
        <v>78</v>
      </c>
      <c r="Z34" s="758"/>
      <c r="AA34" s="758"/>
      <c r="AB34" s="758"/>
      <c r="AC34" s="614" t="str">
        <f>IF($AC$4="","",$AC$4)</f>
        <v/>
      </c>
      <c r="AD34" s="614"/>
      <c r="AE34" s="614"/>
      <c r="AF34" s="614"/>
      <c r="AG34" s="614"/>
      <c r="AH34" s="614"/>
      <c r="AI34" s="614"/>
      <c r="AJ34" s="614"/>
      <c r="AK34" s="34"/>
    </row>
    <row r="35" spans="2:37" ht="21" customHeight="1">
      <c r="B35" s="142"/>
      <c r="C35" s="209" t="s">
        <v>151</v>
      </c>
      <c r="D35" s="209"/>
      <c r="E35" s="209"/>
      <c r="F35" s="209"/>
      <c r="G35" s="209"/>
      <c r="H35" s="209"/>
      <c r="I35" s="209"/>
      <c r="J35" s="209"/>
      <c r="K35" s="209"/>
      <c r="L35" s="209"/>
      <c r="M35" s="209"/>
      <c r="N35" s="209"/>
      <c r="O35" s="209"/>
      <c r="P35" s="209"/>
      <c r="Q35" s="209"/>
      <c r="R35" s="209"/>
      <c r="S35" s="209"/>
      <c r="T35" s="209"/>
      <c r="U35" s="209"/>
      <c r="V35" s="209"/>
      <c r="W35" s="209"/>
      <c r="X35" s="209"/>
      <c r="Y35" s="111"/>
      <c r="Z35" s="111"/>
      <c r="AA35" s="111"/>
      <c r="AB35" s="111"/>
      <c r="AC35" s="111"/>
      <c r="AD35" s="111"/>
      <c r="AE35" s="111"/>
      <c r="AF35" s="143" t="str">
        <f>IF($E$10="B","B事業所 （２）",IF($E$10="C","C事業所（２）",""))</f>
        <v/>
      </c>
      <c r="AG35" s="111"/>
      <c r="AH35" s="111"/>
      <c r="AI35" s="111"/>
      <c r="AJ35" s="111"/>
      <c r="AK35" s="111"/>
    </row>
    <row r="36" spans="2:37" ht="8.25" customHeight="1">
      <c r="B36" s="144"/>
      <c r="C36" s="145"/>
      <c r="D36" s="145"/>
      <c r="E36" s="145"/>
      <c r="F36" s="145"/>
      <c r="G36" s="145"/>
      <c r="H36" s="145"/>
      <c r="I36" s="145"/>
      <c r="J36" s="145"/>
      <c r="K36" s="145"/>
      <c r="L36" s="145"/>
      <c r="M36" s="145"/>
      <c r="N36" s="145"/>
      <c r="O36" s="145"/>
      <c r="P36" s="145"/>
      <c r="Q36" s="145"/>
      <c r="R36" s="145"/>
      <c r="S36" s="145"/>
      <c r="T36" s="145"/>
      <c r="U36" s="145"/>
      <c r="V36" s="145"/>
      <c r="W36" s="97"/>
      <c r="X36" s="97"/>
      <c r="Y36" s="97"/>
      <c r="Z36" s="97"/>
      <c r="AA36" s="97"/>
      <c r="AB36" s="97"/>
      <c r="AC36" s="97"/>
      <c r="AD36" s="97"/>
      <c r="AE36" s="97"/>
      <c r="AF36" s="145"/>
      <c r="AG36" s="97"/>
      <c r="AH36" s="97"/>
      <c r="AI36" s="97"/>
      <c r="AJ36" s="97"/>
      <c r="AK36" s="98"/>
    </row>
    <row r="37" spans="2:37" ht="22.5" customHeight="1">
      <c r="B37" s="146"/>
      <c r="C37" s="141" t="s">
        <v>168</v>
      </c>
      <c r="D37" s="141"/>
      <c r="E37" s="141"/>
      <c r="F37" s="141"/>
      <c r="G37" s="141"/>
      <c r="H37" s="141"/>
      <c r="I37" s="141"/>
      <c r="J37" s="141"/>
      <c r="K37" s="141"/>
      <c r="L37" s="141"/>
      <c r="M37" s="141"/>
      <c r="N37" s="141"/>
      <c r="O37" s="141"/>
      <c r="P37" s="34"/>
      <c r="Q37" s="34"/>
      <c r="R37" s="34"/>
      <c r="S37" s="34"/>
      <c r="T37" s="34"/>
      <c r="U37" s="34"/>
      <c r="V37" s="34"/>
      <c r="W37" s="34"/>
      <c r="X37" s="34"/>
      <c r="Y37" s="34"/>
      <c r="Z37" s="34"/>
      <c r="AA37" s="34"/>
      <c r="AB37" s="34"/>
      <c r="AC37" s="34"/>
      <c r="AD37" s="34"/>
      <c r="AE37" s="34"/>
      <c r="AF37" s="34"/>
      <c r="AG37" s="34"/>
      <c r="AH37" s="34"/>
      <c r="AI37" s="34"/>
      <c r="AJ37" s="34"/>
      <c r="AK37" s="85"/>
    </row>
    <row r="38" spans="2:37" ht="6.75" customHeight="1">
      <c r="B38" s="146"/>
      <c r="C38" s="141"/>
      <c r="D38" s="141"/>
      <c r="E38" s="141"/>
      <c r="F38" s="141"/>
      <c r="G38" s="141"/>
      <c r="H38" s="141"/>
      <c r="I38" s="141"/>
      <c r="J38" s="141"/>
      <c r="K38" s="141"/>
      <c r="L38" s="141"/>
      <c r="M38" s="141"/>
      <c r="N38" s="141"/>
      <c r="O38" s="141"/>
      <c r="P38" s="34"/>
      <c r="Q38" s="34"/>
      <c r="R38" s="34"/>
      <c r="S38" s="34"/>
      <c r="T38" s="34"/>
      <c r="U38" s="34"/>
      <c r="V38" s="34"/>
      <c r="W38" s="34"/>
      <c r="X38" s="34"/>
      <c r="Y38" s="34"/>
      <c r="Z38" s="34"/>
      <c r="AA38" s="34"/>
      <c r="AB38" s="34"/>
      <c r="AC38" s="34"/>
      <c r="AD38" s="34"/>
      <c r="AE38" s="34"/>
      <c r="AF38" s="34"/>
      <c r="AG38" s="34"/>
      <c r="AH38" s="34"/>
      <c r="AI38" s="34"/>
      <c r="AJ38" s="34"/>
      <c r="AK38" s="85"/>
    </row>
    <row r="39" spans="2:37" ht="13.5" customHeight="1">
      <c r="B39" s="146"/>
      <c r="C39" s="141" t="s">
        <v>658</v>
      </c>
      <c r="D39" s="141"/>
      <c r="E39" s="141"/>
      <c r="F39" s="141"/>
      <c r="G39" s="141"/>
      <c r="H39" s="141"/>
      <c r="I39" s="141"/>
      <c r="J39" s="141"/>
      <c r="K39" s="141"/>
      <c r="L39" s="141"/>
      <c r="M39" s="141"/>
      <c r="N39" s="141"/>
      <c r="O39" s="141"/>
      <c r="P39" s="34"/>
      <c r="Q39" s="34"/>
      <c r="R39" s="34"/>
      <c r="S39" s="34"/>
      <c r="T39" s="34"/>
      <c r="U39" s="34"/>
      <c r="V39" s="34"/>
      <c r="W39" s="34"/>
      <c r="X39" s="34"/>
      <c r="Y39" s="34"/>
      <c r="Z39" s="34"/>
      <c r="AA39" s="34"/>
      <c r="AB39" s="34"/>
      <c r="AC39" s="34"/>
      <c r="AD39" s="34"/>
      <c r="AE39" s="34"/>
      <c r="AF39" s="34"/>
      <c r="AG39" s="34"/>
      <c r="AH39" s="34"/>
      <c r="AI39" s="34"/>
      <c r="AJ39" s="34"/>
      <c r="AK39" s="85"/>
    </row>
    <row r="40" spans="2:37" ht="18" customHeight="1">
      <c r="B40" s="146"/>
      <c r="C40" s="141"/>
      <c r="D40" s="249"/>
      <c r="E40" s="250"/>
      <c r="F40" s="250"/>
      <c r="G40" s="250"/>
      <c r="H40" s="250"/>
      <c r="I40" s="250"/>
      <c r="J40" s="250"/>
      <c r="K40" s="250"/>
      <c r="L40" s="250"/>
      <c r="M40" s="250"/>
      <c r="N40" s="250"/>
      <c r="O40" s="250"/>
      <c r="P40" s="251"/>
      <c r="Q40" s="752" t="s">
        <v>436</v>
      </c>
      <c r="R40" s="753"/>
      <c r="S40" s="753"/>
      <c r="T40" s="753"/>
      <c r="U40" s="753"/>
      <c r="V40" s="753"/>
      <c r="W40" s="753"/>
      <c r="X40" s="753"/>
      <c r="Y40" s="753"/>
      <c r="Z40" s="753"/>
      <c r="AA40" s="753"/>
      <c r="AB40" s="753"/>
      <c r="AC40" s="753"/>
      <c r="AD40" s="753"/>
      <c r="AE40" s="753"/>
      <c r="AF40" s="753"/>
      <c r="AG40" s="753"/>
      <c r="AH40" s="753"/>
      <c r="AI40" s="753"/>
      <c r="AJ40" s="754"/>
      <c r="AK40" s="85"/>
    </row>
    <row r="41" spans="2:37" ht="30" customHeight="1">
      <c r="B41" s="146"/>
      <c r="C41" s="34"/>
      <c r="D41" s="150"/>
      <c r="E41" s="151"/>
      <c r="F41" s="151"/>
      <c r="G41" s="151"/>
      <c r="H41" s="151"/>
      <c r="I41" s="151"/>
      <c r="J41" s="151"/>
      <c r="K41" s="151"/>
      <c r="L41" s="151"/>
      <c r="M41" s="151"/>
      <c r="N41" s="151"/>
      <c r="O41" s="151"/>
      <c r="P41" s="152"/>
      <c r="Q41" s="759" t="str">
        <f>Tbl!$Q$2</f>
        <v>令和７年度
(2025年度)</v>
      </c>
      <c r="R41" s="760"/>
      <c r="S41" s="760"/>
      <c r="T41" s="761"/>
      <c r="U41" s="759" t="str">
        <f>Tbl!$Q$3</f>
        <v>令和８年度
(2026年度)</v>
      </c>
      <c r="V41" s="760"/>
      <c r="W41" s="760"/>
      <c r="X41" s="761"/>
      <c r="Y41" s="759" t="str">
        <f>Tbl!$Q$4</f>
        <v>令和９年度
(2027年度)</v>
      </c>
      <c r="Z41" s="760"/>
      <c r="AA41" s="760"/>
      <c r="AB41" s="761"/>
      <c r="AC41" s="759" t="str">
        <f>Tbl!$Q$5</f>
        <v>令和10年度
(2028年度)</v>
      </c>
      <c r="AD41" s="760"/>
      <c r="AE41" s="760"/>
      <c r="AF41" s="761"/>
      <c r="AG41" s="759" t="str">
        <f>Tbl!$Q$6</f>
        <v>令和11年度
(2029年度)</v>
      </c>
      <c r="AH41" s="760"/>
      <c r="AI41" s="760"/>
      <c r="AJ41" s="761"/>
      <c r="AK41" s="85"/>
    </row>
    <row r="42" spans="2:37" ht="25.5" customHeight="1">
      <c r="B42" s="146"/>
      <c r="C42" s="34"/>
      <c r="D42" s="755" t="s">
        <v>453</v>
      </c>
      <c r="E42" s="627"/>
      <c r="F42" s="627"/>
      <c r="G42" s="627"/>
      <c r="H42" s="627"/>
      <c r="I42" s="627"/>
      <c r="J42" s="627"/>
      <c r="K42" s="627"/>
      <c r="L42" s="627"/>
      <c r="M42" s="627"/>
      <c r="N42" s="627"/>
      <c r="O42" s="627"/>
      <c r="P42" s="627"/>
      <c r="Q42" s="756"/>
      <c r="R42" s="757"/>
      <c r="S42" s="757"/>
      <c r="T42" s="757"/>
      <c r="U42" s="756"/>
      <c r="V42" s="757"/>
      <c r="W42" s="757"/>
      <c r="X42" s="757"/>
      <c r="Y42" s="756"/>
      <c r="Z42" s="757"/>
      <c r="AA42" s="757"/>
      <c r="AB42" s="757"/>
      <c r="AC42" s="756"/>
      <c r="AD42" s="757"/>
      <c r="AE42" s="757"/>
      <c r="AF42" s="757"/>
      <c r="AG42" s="756"/>
      <c r="AH42" s="757"/>
      <c r="AI42" s="757"/>
      <c r="AJ42" s="757"/>
      <c r="AK42" s="85"/>
    </row>
    <row r="43" spans="2:37" ht="25.5" customHeight="1">
      <c r="B43" s="146"/>
      <c r="C43" s="34"/>
      <c r="D43" s="627" t="s">
        <v>452</v>
      </c>
      <c r="E43" s="627"/>
      <c r="F43" s="627"/>
      <c r="G43" s="627"/>
      <c r="H43" s="627"/>
      <c r="I43" s="627"/>
      <c r="J43" s="627"/>
      <c r="K43" s="627"/>
      <c r="L43" s="627"/>
      <c r="M43" s="627"/>
      <c r="N43" s="627"/>
      <c r="O43" s="627"/>
      <c r="P43" s="627"/>
      <c r="Q43" s="849"/>
      <c r="R43" s="850"/>
      <c r="S43" s="850"/>
      <c r="T43" s="851"/>
      <c r="U43" s="849"/>
      <c r="V43" s="850"/>
      <c r="W43" s="850"/>
      <c r="X43" s="851"/>
      <c r="Y43" s="849"/>
      <c r="Z43" s="850"/>
      <c r="AA43" s="850"/>
      <c r="AB43" s="851"/>
      <c r="AC43" s="849"/>
      <c r="AD43" s="850"/>
      <c r="AE43" s="850"/>
      <c r="AF43" s="851"/>
      <c r="AG43" s="849"/>
      <c r="AH43" s="850"/>
      <c r="AI43" s="850"/>
      <c r="AJ43" s="851"/>
      <c r="AK43" s="85"/>
    </row>
    <row r="44" spans="2:37" ht="13.5" customHeight="1">
      <c r="B44" s="146"/>
      <c r="C44" s="141"/>
      <c r="D44" s="141"/>
      <c r="E44" s="141"/>
      <c r="F44" s="141"/>
      <c r="G44" s="141"/>
      <c r="H44" s="141"/>
      <c r="I44" s="141"/>
      <c r="J44" s="141"/>
      <c r="K44" s="141"/>
      <c r="L44" s="141"/>
      <c r="M44" s="141"/>
      <c r="N44" s="141"/>
      <c r="O44" s="141"/>
      <c r="P44" s="34"/>
      <c r="Q44" s="34"/>
      <c r="R44" s="34"/>
      <c r="S44" s="34"/>
      <c r="T44" s="34"/>
      <c r="U44" s="34"/>
      <c r="V44" s="34"/>
      <c r="W44" s="34"/>
      <c r="X44" s="34"/>
      <c r="Y44" s="34"/>
      <c r="Z44" s="34"/>
      <c r="AA44" s="34"/>
      <c r="AB44" s="34"/>
      <c r="AC44" s="34"/>
      <c r="AD44" s="34"/>
      <c r="AE44" s="34"/>
      <c r="AF44" s="34"/>
      <c r="AG44" s="34"/>
      <c r="AH44" s="34"/>
      <c r="AI44" s="34"/>
      <c r="AJ44" s="34"/>
      <c r="AK44" s="85"/>
    </row>
    <row r="45" spans="2:37">
      <c r="B45" s="146"/>
      <c r="C45" s="141" t="s">
        <v>445</v>
      </c>
      <c r="D45" s="141"/>
      <c r="E45" s="141"/>
      <c r="F45" s="141"/>
      <c r="G45" s="141"/>
      <c r="H45" s="141"/>
      <c r="I45" s="141"/>
      <c r="J45" s="141"/>
      <c r="K45" s="141"/>
      <c r="L45" s="141"/>
      <c r="M45" s="141"/>
      <c r="N45" s="141"/>
      <c r="O45" s="153"/>
      <c r="P45" s="34"/>
      <c r="Q45" s="34"/>
      <c r="R45" s="34"/>
      <c r="S45" s="34"/>
      <c r="T45" s="34"/>
      <c r="U45" s="34"/>
      <c r="V45" s="34"/>
      <c r="W45" s="34"/>
      <c r="X45" s="34"/>
      <c r="Y45" s="34"/>
      <c r="Z45" s="34"/>
      <c r="AA45" s="34"/>
      <c r="AB45" s="34"/>
      <c r="AC45" s="34"/>
      <c r="AD45" s="34"/>
      <c r="AE45" s="34"/>
      <c r="AF45" s="34"/>
      <c r="AG45" s="34"/>
      <c r="AH45" s="34"/>
      <c r="AI45" s="34"/>
      <c r="AJ45" s="34"/>
      <c r="AK45" s="85"/>
    </row>
    <row r="46" spans="2:37">
      <c r="B46" s="146"/>
      <c r="C46" s="141"/>
      <c r="D46" s="141"/>
      <c r="E46" s="141"/>
      <c r="F46" s="141"/>
      <c r="G46" s="141"/>
      <c r="H46" s="141"/>
      <c r="I46" s="141"/>
      <c r="J46" s="141"/>
      <c r="K46" s="141"/>
      <c r="L46" s="141"/>
      <c r="M46" s="154"/>
      <c r="N46" s="34"/>
      <c r="O46" s="141"/>
      <c r="P46" s="111"/>
      <c r="Q46" s="34"/>
      <c r="R46" s="34"/>
      <c r="S46" s="34"/>
      <c r="T46" s="34"/>
      <c r="U46" s="34"/>
      <c r="V46" s="34"/>
      <c r="W46" s="34"/>
      <c r="X46" s="34"/>
      <c r="Y46" s="34"/>
      <c r="Z46" s="34"/>
      <c r="AA46" s="34"/>
      <c r="AB46" s="34"/>
      <c r="AC46" s="34"/>
      <c r="AD46" s="34"/>
      <c r="AE46" s="34"/>
      <c r="AF46" s="34"/>
      <c r="AG46" s="34"/>
      <c r="AH46" s="34"/>
      <c r="AI46" s="34"/>
      <c r="AJ46" s="222" t="s">
        <v>538</v>
      </c>
      <c r="AK46" s="85"/>
    </row>
    <row r="47" spans="2:37" ht="18" customHeight="1">
      <c r="B47" s="146"/>
      <c r="C47" s="141"/>
      <c r="D47" s="883"/>
      <c r="E47" s="884"/>
      <c r="F47" s="884"/>
      <c r="G47" s="884"/>
      <c r="H47" s="884"/>
      <c r="I47" s="884"/>
      <c r="J47" s="884"/>
      <c r="K47" s="884"/>
      <c r="L47" s="884"/>
      <c r="M47" s="884"/>
      <c r="N47" s="884"/>
      <c r="O47" s="884"/>
      <c r="P47" s="885"/>
      <c r="Q47" s="892" t="s">
        <v>436</v>
      </c>
      <c r="R47" s="893"/>
      <c r="S47" s="893"/>
      <c r="T47" s="893"/>
      <c r="U47" s="893"/>
      <c r="V47" s="893"/>
      <c r="W47" s="893"/>
      <c r="X47" s="893"/>
      <c r="Y47" s="893"/>
      <c r="Z47" s="893"/>
      <c r="AA47" s="893"/>
      <c r="AB47" s="893"/>
      <c r="AC47" s="893"/>
      <c r="AD47" s="893"/>
      <c r="AE47" s="893"/>
      <c r="AF47" s="893"/>
      <c r="AG47" s="893"/>
      <c r="AH47" s="893"/>
      <c r="AI47" s="893"/>
      <c r="AJ47" s="894"/>
      <c r="AK47" s="85"/>
    </row>
    <row r="48" spans="2:37" ht="15" customHeight="1">
      <c r="B48" s="146"/>
      <c r="C48" s="141"/>
      <c r="D48" s="886"/>
      <c r="E48" s="887"/>
      <c r="F48" s="887"/>
      <c r="G48" s="887"/>
      <c r="H48" s="887"/>
      <c r="I48" s="887"/>
      <c r="J48" s="887"/>
      <c r="K48" s="887"/>
      <c r="L48" s="887"/>
      <c r="M48" s="887"/>
      <c r="N48" s="887"/>
      <c r="O48" s="887"/>
      <c r="P48" s="888"/>
      <c r="Q48" s="700" t="str">
        <f>Tbl!$Q$2</f>
        <v>令和７年度
(2025年度)</v>
      </c>
      <c r="R48" s="701"/>
      <c r="S48" s="701"/>
      <c r="T48" s="702"/>
      <c r="U48" s="700" t="str">
        <f>Tbl!$Q$3</f>
        <v>令和８年度
(2026年度)</v>
      </c>
      <c r="V48" s="701"/>
      <c r="W48" s="701"/>
      <c r="X48" s="702"/>
      <c r="Y48" s="700" t="str">
        <f>Tbl!$Q$4</f>
        <v>令和９年度
(2027年度)</v>
      </c>
      <c r="Z48" s="701"/>
      <c r="AA48" s="701"/>
      <c r="AB48" s="702"/>
      <c r="AC48" s="700" t="str">
        <f>Tbl!$Q$5</f>
        <v>令和10年度
(2028年度)</v>
      </c>
      <c r="AD48" s="701"/>
      <c r="AE48" s="701"/>
      <c r="AF48" s="702"/>
      <c r="AG48" s="700" t="str">
        <f>Tbl!$Q$6</f>
        <v>令和11年度
(2029年度)</v>
      </c>
      <c r="AH48" s="701"/>
      <c r="AI48" s="701"/>
      <c r="AJ48" s="702"/>
      <c r="AK48" s="85"/>
    </row>
    <row r="49" spans="2:46" ht="15" customHeight="1">
      <c r="B49" s="146"/>
      <c r="C49" s="141"/>
      <c r="D49" s="889"/>
      <c r="E49" s="890"/>
      <c r="F49" s="890"/>
      <c r="G49" s="890"/>
      <c r="H49" s="890"/>
      <c r="I49" s="890"/>
      <c r="J49" s="890"/>
      <c r="K49" s="890"/>
      <c r="L49" s="890"/>
      <c r="M49" s="890"/>
      <c r="N49" s="890"/>
      <c r="O49" s="890"/>
      <c r="P49" s="891"/>
      <c r="Q49" s="703"/>
      <c r="R49" s="704"/>
      <c r="S49" s="704"/>
      <c r="T49" s="705"/>
      <c r="U49" s="703"/>
      <c r="V49" s="704"/>
      <c r="W49" s="704"/>
      <c r="X49" s="705"/>
      <c r="Y49" s="703"/>
      <c r="Z49" s="704"/>
      <c r="AA49" s="704"/>
      <c r="AB49" s="705"/>
      <c r="AC49" s="703"/>
      <c r="AD49" s="704"/>
      <c r="AE49" s="704"/>
      <c r="AF49" s="705"/>
      <c r="AG49" s="703"/>
      <c r="AH49" s="704"/>
      <c r="AI49" s="704"/>
      <c r="AJ49" s="705"/>
      <c r="AK49" s="85"/>
    </row>
    <row r="50" spans="2:46" ht="27.75" customHeight="1">
      <c r="B50" s="146"/>
      <c r="C50" s="141"/>
      <c r="D50" s="749" t="s">
        <v>464</v>
      </c>
      <c r="E50" s="750"/>
      <c r="F50" s="750"/>
      <c r="G50" s="750"/>
      <c r="H50" s="750"/>
      <c r="I50" s="750"/>
      <c r="J50" s="750"/>
      <c r="K50" s="750"/>
      <c r="L50" s="750"/>
      <c r="M50" s="750"/>
      <c r="N50" s="750"/>
      <c r="O50" s="750"/>
      <c r="P50" s="896"/>
      <c r="Q50" s="741"/>
      <c r="R50" s="742"/>
      <c r="S50" s="742"/>
      <c r="T50" s="743"/>
      <c r="U50" s="741"/>
      <c r="V50" s="742"/>
      <c r="W50" s="742"/>
      <c r="X50" s="743"/>
      <c r="Y50" s="741"/>
      <c r="Z50" s="742"/>
      <c r="AA50" s="742"/>
      <c r="AB50" s="743"/>
      <c r="AC50" s="741"/>
      <c r="AD50" s="742"/>
      <c r="AE50" s="742"/>
      <c r="AF50" s="743"/>
      <c r="AG50" s="741"/>
      <c r="AH50" s="742"/>
      <c r="AI50" s="742"/>
      <c r="AJ50" s="743"/>
      <c r="AK50" s="85"/>
    </row>
    <row r="51" spans="2:46" ht="27.75" customHeight="1">
      <c r="B51" s="146"/>
      <c r="C51" s="141"/>
      <c r="D51" s="210"/>
      <c r="E51" s="895" t="s">
        <v>645</v>
      </c>
      <c r="F51" s="895"/>
      <c r="G51" s="895"/>
      <c r="H51" s="895"/>
      <c r="I51" s="895"/>
      <c r="J51" s="895"/>
      <c r="K51" s="895"/>
      <c r="L51" s="895"/>
      <c r="M51" s="895"/>
      <c r="N51" s="895"/>
      <c r="O51" s="895"/>
      <c r="P51" s="895"/>
      <c r="Q51" s="686" t="s">
        <v>170</v>
      </c>
      <c r="R51" s="687"/>
      <c r="S51" s="687"/>
      <c r="T51" s="687"/>
      <c r="U51" s="748" t="str">
        <f>IFERROR(IF(U50="","",(U50-Q50)/Q50*100),"")</f>
        <v/>
      </c>
      <c r="V51" s="748"/>
      <c r="W51" s="748"/>
      <c r="X51" s="748"/>
      <c r="Y51" s="748" t="str">
        <f t="shared" ref="Y51" si="0">IFERROR(IF(Y50="","",(Y50-U50)/U50*100),"")</f>
        <v/>
      </c>
      <c r="Z51" s="748"/>
      <c r="AA51" s="748"/>
      <c r="AB51" s="748"/>
      <c r="AC51" s="748" t="str">
        <f t="shared" ref="AC51" si="1">IFERROR(IF(AC50="","",(AC50-Y50)/Y50*100),"")</f>
        <v/>
      </c>
      <c r="AD51" s="748"/>
      <c r="AE51" s="748"/>
      <c r="AF51" s="748"/>
      <c r="AG51" s="748" t="str">
        <f t="shared" ref="AG51" si="2">IFERROR(IF(AG50="","",(AG50-AC50)/AC50*100),"")</f>
        <v/>
      </c>
      <c r="AH51" s="748"/>
      <c r="AI51" s="748"/>
      <c r="AJ51" s="748"/>
      <c r="AK51" s="85"/>
    </row>
    <row r="52" spans="2:46" ht="27.75" customHeight="1">
      <c r="B52" s="146"/>
      <c r="C52" s="141"/>
      <c r="D52" s="903" t="s">
        <v>169</v>
      </c>
      <c r="E52" s="905" t="s">
        <v>526</v>
      </c>
      <c r="F52" s="906"/>
      <c r="G52" s="906"/>
      <c r="H52" s="906"/>
      <c r="I52" s="906"/>
      <c r="J52" s="906"/>
      <c r="K52" s="906"/>
      <c r="L52" s="906"/>
      <c r="M52" s="906"/>
      <c r="N52" s="906"/>
      <c r="O52" s="906"/>
      <c r="P52" s="907"/>
      <c r="Q52" s="897"/>
      <c r="R52" s="898"/>
      <c r="S52" s="898"/>
      <c r="T52" s="899"/>
      <c r="U52" s="897"/>
      <c r="V52" s="898"/>
      <c r="W52" s="898"/>
      <c r="X52" s="899"/>
      <c r="Y52" s="897"/>
      <c r="Z52" s="898"/>
      <c r="AA52" s="898"/>
      <c r="AB52" s="899"/>
      <c r="AC52" s="897"/>
      <c r="AD52" s="898"/>
      <c r="AE52" s="898"/>
      <c r="AF52" s="899"/>
      <c r="AG52" s="897"/>
      <c r="AH52" s="898"/>
      <c r="AI52" s="898"/>
      <c r="AJ52" s="899"/>
      <c r="AK52" s="153"/>
    </row>
    <row r="53" spans="2:46" ht="27.75" customHeight="1">
      <c r="B53" s="146"/>
      <c r="C53" s="141"/>
      <c r="D53" s="903"/>
      <c r="E53" s="900" t="s">
        <v>143</v>
      </c>
      <c r="F53" s="901"/>
      <c r="G53" s="901"/>
      <c r="H53" s="901"/>
      <c r="I53" s="901"/>
      <c r="J53" s="901"/>
      <c r="K53" s="901"/>
      <c r="L53" s="901"/>
      <c r="M53" s="901"/>
      <c r="N53" s="901"/>
      <c r="O53" s="901"/>
      <c r="P53" s="902"/>
      <c r="Q53" s="897"/>
      <c r="R53" s="898"/>
      <c r="S53" s="898"/>
      <c r="T53" s="899"/>
      <c r="U53" s="897"/>
      <c r="V53" s="898"/>
      <c r="W53" s="898"/>
      <c r="X53" s="899"/>
      <c r="Y53" s="897"/>
      <c r="Z53" s="898"/>
      <c r="AA53" s="898"/>
      <c r="AB53" s="899"/>
      <c r="AC53" s="897"/>
      <c r="AD53" s="898"/>
      <c r="AE53" s="898"/>
      <c r="AF53" s="899"/>
      <c r="AG53" s="897"/>
      <c r="AH53" s="898"/>
      <c r="AI53" s="898"/>
      <c r="AJ53" s="899"/>
      <c r="AK53" s="85"/>
    </row>
    <row r="54" spans="2:46" ht="27.75" customHeight="1">
      <c r="B54" s="146"/>
      <c r="C54" s="141"/>
      <c r="D54" s="903"/>
      <c r="E54" s="900" t="s">
        <v>144</v>
      </c>
      <c r="F54" s="901"/>
      <c r="G54" s="901"/>
      <c r="H54" s="901"/>
      <c r="I54" s="901"/>
      <c r="J54" s="901"/>
      <c r="K54" s="901"/>
      <c r="L54" s="901"/>
      <c r="M54" s="901"/>
      <c r="N54" s="901"/>
      <c r="O54" s="901"/>
      <c r="P54" s="902"/>
      <c r="Q54" s="897"/>
      <c r="R54" s="898"/>
      <c r="S54" s="898"/>
      <c r="T54" s="899"/>
      <c r="U54" s="897"/>
      <c r="V54" s="898"/>
      <c r="W54" s="898"/>
      <c r="X54" s="899"/>
      <c r="Y54" s="897"/>
      <c r="Z54" s="898"/>
      <c r="AA54" s="898"/>
      <c r="AB54" s="899"/>
      <c r="AC54" s="897"/>
      <c r="AD54" s="898"/>
      <c r="AE54" s="898"/>
      <c r="AF54" s="899"/>
      <c r="AG54" s="897"/>
      <c r="AH54" s="898"/>
      <c r="AI54" s="898"/>
      <c r="AJ54" s="899"/>
      <c r="AK54" s="85"/>
    </row>
    <row r="55" spans="2:46" ht="27.75" customHeight="1">
      <c r="B55" s="146"/>
      <c r="C55" s="141"/>
      <c r="D55" s="903"/>
      <c r="E55" s="900" t="s">
        <v>145</v>
      </c>
      <c r="F55" s="901"/>
      <c r="G55" s="901"/>
      <c r="H55" s="901"/>
      <c r="I55" s="901"/>
      <c r="J55" s="901"/>
      <c r="K55" s="901"/>
      <c r="L55" s="901"/>
      <c r="M55" s="901"/>
      <c r="N55" s="901"/>
      <c r="O55" s="901"/>
      <c r="P55" s="902"/>
      <c r="Q55" s="897"/>
      <c r="R55" s="898"/>
      <c r="S55" s="898"/>
      <c r="T55" s="899"/>
      <c r="U55" s="897"/>
      <c r="V55" s="898"/>
      <c r="W55" s="898"/>
      <c r="X55" s="899"/>
      <c r="Y55" s="897"/>
      <c r="Z55" s="898"/>
      <c r="AA55" s="898"/>
      <c r="AB55" s="899"/>
      <c r="AC55" s="897"/>
      <c r="AD55" s="898"/>
      <c r="AE55" s="898"/>
      <c r="AF55" s="899"/>
      <c r="AG55" s="897"/>
      <c r="AH55" s="898"/>
      <c r="AI55" s="898"/>
      <c r="AJ55" s="899"/>
      <c r="AK55" s="85"/>
    </row>
    <row r="56" spans="2:46" ht="27.75" customHeight="1">
      <c r="B56" s="146"/>
      <c r="C56" s="141"/>
      <c r="D56" s="903"/>
      <c r="E56" s="900" t="s">
        <v>146</v>
      </c>
      <c r="F56" s="901"/>
      <c r="G56" s="901"/>
      <c r="H56" s="901"/>
      <c r="I56" s="901"/>
      <c r="J56" s="901"/>
      <c r="K56" s="901"/>
      <c r="L56" s="901"/>
      <c r="M56" s="901"/>
      <c r="N56" s="901"/>
      <c r="O56" s="901"/>
      <c r="P56" s="902"/>
      <c r="Q56" s="897"/>
      <c r="R56" s="898"/>
      <c r="S56" s="898"/>
      <c r="T56" s="899"/>
      <c r="U56" s="897"/>
      <c r="V56" s="898"/>
      <c r="W56" s="898"/>
      <c r="X56" s="899"/>
      <c r="Y56" s="897"/>
      <c r="Z56" s="898"/>
      <c r="AA56" s="898"/>
      <c r="AB56" s="899"/>
      <c r="AC56" s="897"/>
      <c r="AD56" s="898"/>
      <c r="AE56" s="898"/>
      <c r="AF56" s="899"/>
      <c r="AG56" s="897"/>
      <c r="AH56" s="898"/>
      <c r="AI56" s="898"/>
      <c r="AJ56" s="899"/>
      <c r="AK56" s="85"/>
    </row>
    <row r="57" spans="2:46" ht="27.75" customHeight="1">
      <c r="B57" s="146"/>
      <c r="C57" s="141"/>
      <c r="D57" s="903"/>
      <c r="E57" s="900" t="s">
        <v>654</v>
      </c>
      <c r="F57" s="901"/>
      <c r="G57" s="901"/>
      <c r="H57" s="901"/>
      <c r="I57" s="901"/>
      <c r="J57" s="901"/>
      <c r="K57" s="901"/>
      <c r="L57" s="901"/>
      <c r="M57" s="901"/>
      <c r="N57" s="901"/>
      <c r="O57" s="901"/>
      <c r="P57" s="902"/>
      <c r="Q57" s="897"/>
      <c r="R57" s="898"/>
      <c r="S57" s="898"/>
      <c r="T57" s="899"/>
      <c r="U57" s="897"/>
      <c r="V57" s="898"/>
      <c r="W57" s="898"/>
      <c r="X57" s="899"/>
      <c r="Y57" s="897"/>
      <c r="Z57" s="898"/>
      <c r="AA57" s="898"/>
      <c r="AB57" s="899"/>
      <c r="AC57" s="897"/>
      <c r="AD57" s="898"/>
      <c r="AE57" s="898"/>
      <c r="AF57" s="899"/>
      <c r="AG57" s="897"/>
      <c r="AH57" s="898"/>
      <c r="AI57" s="898"/>
      <c r="AJ57" s="899"/>
      <c r="AK57" s="85"/>
      <c r="AM57" s="190"/>
      <c r="AN57" s="191"/>
      <c r="AO57" s="191"/>
      <c r="AP57" s="191"/>
      <c r="AQ57" s="191"/>
    </row>
    <row r="58" spans="2:46" ht="27.75" customHeight="1" thickBot="1">
      <c r="B58" s="146"/>
      <c r="C58" s="141"/>
      <c r="D58" s="904"/>
      <c r="E58" s="908" t="s">
        <v>147</v>
      </c>
      <c r="F58" s="909"/>
      <c r="G58" s="909"/>
      <c r="H58" s="909"/>
      <c r="I58" s="909"/>
      <c r="J58" s="909"/>
      <c r="K58" s="909"/>
      <c r="L58" s="909"/>
      <c r="M58" s="909"/>
      <c r="N58" s="909"/>
      <c r="O58" s="909"/>
      <c r="P58" s="910"/>
      <c r="Q58" s="715"/>
      <c r="R58" s="716"/>
      <c r="S58" s="716"/>
      <c r="T58" s="717"/>
      <c r="U58" s="715"/>
      <c r="V58" s="716"/>
      <c r="W58" s="716"/>
      <c r="X58" s="717"/>
      <c r="Y58" s="715"/>
      <c r="Z58" s="716"/>
      <c r="AA58" s="716"/>
      <c r="AB58" s="717"/>
      <c r="AC58" s="715"/>
      <c r="AD58" s="716"/>
      <c r="AE58" s="716"/>
      <c r="AF58" s="717"/>
      <c r="AG58" s="715"/>
      <c r="AH58" s="716"/>
      <c r="AI58" s="716"/>
      <c r="AJ58" s="717"/>
      <c r="AK58" s="85"/>
      <c r="AM58" s="192"/>
      <c r="AN58" s="193"/>
      <c r="AO58" s="194"/>
      <c r="AP58" s="194"/>
      <c r="AQ58" s="194"/>
      <c r="AR58" s="15"/>
      <c r="AS58" s="15"/>
    </row>
    <row r="59" spans="2:46" ht="27.75" customHeight="1" thickTop="1">
      <c r="B59" s="146"/>
      <c r="C59" s="141"/>
      <c r="D59" s="913" t="s">
        <v>101</v>
      </c>
      <c r="E59" s="914"/>
      <c r="F59" s="914"/>
      <c r="G59" s="914"/>
      <c r="H59" s="914"/>
      <c r="I59" s="914"/>
      <c r="J59" s="914"/>
      <c r="K59" s="914"/>
      <c r="L59" s="914"/>
      <c r="M59" s="914"/>
      <c r="N59" s="914"/>
      <c r="O59" s="914"/>
      <c r="P59" s="915"/>
      <c r="Q59" s="709" t="str">
        <f>IF(SUM(Q$50,Q$52:T$58)=0,"",SUM(Q$50,Q$52:T$58))</f>
        <v/>
      </c>
      <c r="R59" s="710"/>
      <c r="S59" s="710"/>
      <c r="T59" s="711"/>
      <c r="U59" s="709" t="str">
        <f t="shared" ref="U59" si="3">IF(SUM(U$50,U$52:X$58)=0,"",SUM(U$50,U$52:X$58))</f>
        <v/>
      </c>
      <c r="V59" s="710"/>
      <c r="W59" s="710"/>
      <c r="X59" s="711"/>
      <c r="Y59" s="709" t="str">
        <f t="shared" ref="Y59" si="4">IF(SUM(Y$50,Y$52:AB$58)=0,"",SUM(Y$50,Y$52:AB$58))</f>
        <v/>
      </c>
      <c r="Z59" s="710"/>
      <c r="AA59" s="710"/>
      <c r="AB59" s="711"/>
      <c r="AC59" s="709" t="str">
        <f t="shared" ref="AC59" si="5">IF(SUM(AC$50,AC$52:AF$58)=0,"",SUM(AC$50,AC$52:AF$58))</f>
        <v/>
      </c>
      <c r="AD59" s="710"/>
      <c r="AE59" s="710"/>
      <c r="AF59" s="711"/>
      <c r="AG59" s="709" t="str">
        <f t="shared" ref="AG59" si="6">IF(SUM(AG$50,AG$52:AJ$58)=0,"",SUM(AG$50,AG$52:AJ$58))</f>
        <v/>
      </c>
      <c r="AH59" s="710"/>
      <c r="AI59" s="710"/>
      <c r="AJ59" s="711"/>
      <c r="AK59" s="85"/>
      <c r="AO59" s="16"/>
      <c r="AP59" s="16"/>
      <c r="AQ59" s="16"/>
      <c r="AR59" s="16"/>
      <c r="AS59" s="16"/>
    </row>
    <row r="60" spans="2:46">
      <c r="B60" s="146"/>
      <c r="C60" s="141"/>
      <c r="D60" s="141"/>
      <c r="E60" s="141"/>
      <c r="F60" s="141"/>
      <c r="G60" s="141"/>
      <c r="H60" s="141"/>
      <c r="I60" s="141"/>
      <c r="J60" s="141"/>
      <c r="K60" s="141"/>
      <c r="L60" s="141"/>
      <c r="M60" s="141"/>
      <c r="N60" s="141"/>
      <c r="O60" s="159"/>
      <c r="P60" s="34"/>
      <c r="Q60" s="34"/>
      <c r="R60" s="34"/>
      <c r="S60" s="34"/>
      <c r="T60" s="34"/>
      <c r="U60" s="34"/>
      <c r="V60" s="34"/>
      <c r="W60" s="34"/>
      <c r="X60" s="34"/>
      <c r="Y60" s="34"/>
      <c r="Z60" s="34"/>
      <c r="AA60" s="34"/>
      <c r="AB60" s="34"/>
      <c r="AC60" s="34"/>
      <c r="AD60" s="34"/>
      <c r="AE60" s="34"/>
      <c r="AF60" s="34"/>
      <c r="AG60" s="34"/>
      <c r="AH60" s="34"/>
      <c r="AI60" s="34"/>
      <c r="AJ60" s="34"/>
      <c r="AK60" s="85"/>
    </row>
    <row r="61" spans="2:46" ht="13.5" customHeight="1">
      <c r="B61" s="146"/>
      <c r="C61" s="141" t="s">
        <v>465</v>
      </c>
      <c r="D61" s="141"/>
      <c r="E61" s="141"/>
      <c r="F61" s="141"/>
      <c r="G61" s="141"/>
      <c r="H61" s="141"/>
      <c r="I61" s="141"/>
      <c r="J61" s="141"/>
      <c r="K61" s="141"/>
      <c r="L61" s="141"/>
      <c r="M61" s="141"/>
      <c r="N61" s="141"/>
      <c r="O61" s="141"/>
      <c r="P61" s="34"/>
      <c r="Q61" s="34"/>
      <c r="R61" s="34"/>
      <c r="S61" s="34"/>
      <c r="T61" s="34"/>
      <c r="U61" s="34"/>
      <c r="V61" s="34"/>
      <c r="W61" s="34"/>
      <c r="X61" s="34"/>
      <c r="Y61" s="34"/>
      <c r="Z61" s="34"/>
      <c r="AA61" s="34"/>
      <c r="AB61" s="34"/>
      <c r="AC61" s="34"/>
      <c r="AD61" s="34"/>
      <c r="AE61" s="34"/>
      <c r="AF61" s="34"/>
      <c r="AG61" s="34"/>
      <c r="AH61" s="34"/>
      <c r="AI61" s="34"/>
      <c r="AJ61" s="34"/>
      <c r="AK61" s="85"/>
    </row>
    <row r="62" spans="2:46" ht="13.5" customHeight="1">
      <c r="B62" s="146"/>
      <c r="C62" s="141"/>
      <c r="D62" s="141"/>
      <c r="E62" s="141"/>
      <c r="F62" s="141"/>
      <c r="G62" s="141"/>
      <c r="H62" s="141"/>
      <c r="I62" s="141"/>
      <c r="J62" s="141"/>
      <c r="K62" s="141"/>
      <c r="L62" s="160"/>
      <c r="M62" s="34"/>
      <c r="N62" s="34"/>
      <c r="O62" s="141"/>
      <c r="P62" s="34"/>
      <c r="Q62" s="34"/>
      <c r="R62" s="34"/>
      <c r="S62" s="34"/>
      <c r="T62" s="34"/>
      <c r="U62" s="34"/>
      <c r="V62" s="34"/>
      <c r="W62" s="34"/>
      <c r="X62" s="34"/>
      <c r="Y62" s="911" t="s">
        <v>523</v>
      </c>
      <c r="Z62" s="911"/>
      <c r="AA62" s="911"/>
      <c r="AB62" s="911"/>
      <c r="AC62" s="911"/>
      <c r="AD62" s="911"/>
      <c r="AE62" s="911"/>
      <c r="AF62" s="911"/>
      <c r="AG62" s="911"/>
      <c r="AH62" s="911"/>
      <c r="AI62" s="911"/>
      <c r="AJ62" s="911"/>
      <c r="AK62" s="85"/>
    </row>
    <row r="63" spans="2:46" ht="18" customHeight="1">
      <c r="B63" s="146"/>
      <c r="C63" s="141"/>
      <c r="D63" s="689"/>
      <c r="E63" s="690"/>
      <c r="F63" s="690"/>
      <c r="G63" s="690"/>
      <c r="H63" s="690"/>
      <c r="I63" s="690"/>
      <c r="J63" s="690"/>
      <c r="K63" s="690"/>
      <c r="L63" s="690"/>
      <c r="M63" s="690"/>
      <c r="N63" s="690"/>
      <c r="O63" s="690"/>
      <c r="P63" s="912"/>
      <c r="Q63" s="666" t="s">
        <v>436</v>
      </c>
      <c r="R63" s="667"/>
      <c r="S63" s="667"/>
      <c r="T63" s="667"/>
      <c r="U63" s="667"/>
      <c r="V63" s="667"/>
      <c r="W63" s="667"/>
      <c r="X63" s="667"/>
      <c r="Y63" s="667"/>
      <c r="Z63" s="667"/>
      <c r="AA63" s="667"/>
      <c r="AB63" s="667"/>
      <c r="AC63" s="667"/>
      <c r="AD63" s="667"/>
      <c r="AE63" s="667"/>
      <c r="AF63" s="667"/>
      <c r="AG63" s="667"/>
      <c r="AH63" s="667"/>
      <c r="AI63" s="667"/>
      <c r="AJ63" s="668"/>
      <c r="AK63" s="85"/>
    </row>
    <row r="64" spans="2:46" ht="15" customHeight="1">
      <c r="B64" s="146"/>
      <c r="C64" s="141"/>
      <c r="D64" s="691"/>
      <c r="E64" s="692"/>
      <c r="F64" s="692"/>
      <c r="G64" s="692"/>
      <c r="H64" s="692"/>
      <c r="I64" s="692"/>
      <c r="J64" s="692"/>
      <c r="K64" s="692"/>
      <c r="L64" s="692"/>
      <c r="M64" s="692"/>
      <c r="N64" s="692"/>
      <c r="O64" s="692"/>
      <c r="P64" s="693"/>
      <c r="Q64" s="700" t="str">
        <f>Tbl!$Q$2</f>
        <v>令和７年度
(2025年度)</v>
      </c>
      <c r="R64" s="701"/>
      <c r="S64" s="701"/>
      <c r="T64" s="702"/>
      <c r="U64" s="700" t="str">
        <f>Tbl!$Q$3</f>
        <v>令和８年度
(2026年度)</v>
      </c>
      <c r="V64" s="701"/>
      <c r="W64" s="701"/>
      <c r="X64" s="702"/>
      <c r="Y64" s="700" t="str">
        <f>Tbl!$Q$4</f>
        <v>令和９年度
(2027年度)</v>
      </c>
      <c r="Z64" s="701"/>
      <c r="AA64" s="701"/>
      <c r="AB64" s="702"/>
      <c r="AC64" s="700" t="str">
        <f>Tbl!$Q$5</f>
        <v>令和10年度
(2028年度)</v>
      </c>
      <c r="AD64" s="701"/>
      <c r="AE64" s="701"/>
      <c r="AF64" s="702"/>
      <c r="AG64" s="700" t="str">
        <f>Tbl!$Q$6</f>
        <v>令和11年度
(2029年度)</v>
      </c>
      <c r="AH64" s="701"/>
      <c r="AI64" s="701"/>
      <c r="AJ64" s="702"/>
      <c r="AK64" s="85"/>
      <c r="AN64" s="195"/>
      <c r="AP64" s="196"/>
      <c r="AQ64" s="196"/>
      <c r="AR64" s="197"/>
      <c r="AS64" s="197"/>
      <c r="AT64" s="17"/>
    </row>
    <row r="65" spans="2:46" ht="15" customHeight="1">
      <c r="B65" s="146"/>
      <c r="C65" s="141"/>
      <c r="D65" s="694"/>
      <c r="E65" s="688"/>
      <c r="F65" s="688"/>
      <c r="G65" s="688"/>
      <c r="H65" s="688"/>
      <c r="I65" s="688"/>
      <c r="J65" s="688"/>
      <c r="K65" s="688"/>
      <c r="L65" s="688"/>
      <c r="M65" s="688"/>
      <c r="N65" s="688"/>
      <c r="O65" s="688"/>
      <c r="P65" s="695"/>
      <c r="Q65" s="703"/>
      <c r="R65" s="704"/>
      <c r="S65" s="704"/>
      <c r="T65" s="705"/>
      <c r="U65" s="703"/>
      <c r="V65" s="704"/>
      <c r="W65" s="704"/>
      <c r="X65" s="705"/>
      <c r="Y65" s="703"/>
      <c r="Z65" s="704"/>
      <c r="AA65" s="704"/>
      <c r="AB65" s="705"/>
      <c r="AC65" s="703"/>
      <c r="AD65" s="704"/>
      <c r="AE65" s="704"/>
      <c r="AF65" s="705"/>
      <c r="AG65" s="703"/>
      <c r="AH65" s="704"/>
      <c r="AI65" s="704"/>
      <c r="AJ65" s="705"/>
      <c r="AK65" s="85"/>
      <c r="AN65" s="195"/>
      <c r="AO65" s="196"/>
      <c r="AP65" s="196"/>
      <c r="AQ65" s="196"/>
      <c r="AR65" s="197"/>
      <c r="AS65" s="197"/>
      <c r="AT65" s="17"/>
    </row>
    <row r="66" spans="2:46" ht="32.450000000000003" customHeight="1">
      <c r="B66" s="146"/>
      <c r="C66" s="141"/>
      <c r="D66" s="925" t="s">
        <v>466</v>
      </c>
      <c r="E66" s="926"/>
      <c r="F66" s="926"/>
      <c r="G66" s="926"/>
      <c r="H66" s="926"/>
      <c r="I66" s="926"/>
      <c r="J66" s="926"/>
      <c r="K66" s="926"/>
      <c r="L66" s="926"/>
      <c r="M66" s="926"/>
      <c r="N66" s="926"/>
      <c r="O66" s="926"/>
      <c r="P66" s="927"/>
      <c r="Q66" s="928" t="str">
        <f>IFERROR(IF(Q$43="","",Q$50/Q$68),"")</f>
        <v/>
      </c>
      <c r="R66" s="929"/>
      <c r="S66" s="929"/>
      <c r="T66" s="930"/>
      <c r="U66" s="928" t="str">
        <f>IFERROR(IF(U$43="","",U$50/U$68),"")</f>
        <v/>
      </c>
      <c r="V66" s="929"/>
      <c r="W66" s="929"/>
      <c r="X66" s="930"/>
      <c r="Y66" s="928" t="str">
        <f>IFERROR(IF(Y$43="","",Y$50/Y$68),"")</f>
        <v/>
      </c>
      <c r="Z66" s="929"/>
      <c r="AA66" s="929"/>
      <c r="AB66" s="930"/>
      <c r="AC66" s="928" t="str">
        <f>IFERROR(IF(AC$43="","",AC$50/AC$68),"")</f>
        <v/>
      </c>
      <c r="AD66" s="929"/>
      <c r="AE66" s="929"/>
      <c r="AF66" s="930"/>
      <c r="AG66" s="928" t="str">
        <f>IFERROR(IF(AG$43="","",AG$50/AG$68),"")</f>
        <v/>
      </c>
      <c r="AH66" s="929"/>
      <c r="AI66" s="929"/>
      <c r="AJ66" s="930"/>
      <c r="AK66" s="85"/>
      <c r="AO66" s="196"/>
      <c r="AP66" s="196"/>
      <c r="AQ66" s="196"/>
      <c r="AR66" s="197"/>
      <c r="AS66" s="197"/>
      <c r="AT66" s="17"/>
    </row>
    <row r="67" spans="2:46" ht="32.450000000000003" customHeight="1">
      <c r="B67" s="146"/>
      <c r="C67" s="141"/>
      <c r="D67" s="210"/>
      <c r="E67" s="916" t="s">
        <v>645</v>
      </c>
      <c r="F67" s="917"/>
      <c r="G67" s="917"/>
      <c r="H67" s="917"/>
      <c r="I67" s="917"/>
      <c r="J67" s="917"/>
      <c r="K67" s="917"/>
      <c r="L67" s="917"/>
      <c r="M67" s="917"/>
      <c r="N67" s="917"/>
      <c r="O67" s="917"/>
      <c r="P67" s="918"/>
      <c r="Q67" s="919" t="s">
        <v>170</v>
      </c>
      <c r="R67" s="920"/>
      <c r="S67" s="920"/>
      <c r="T67" s="921"/>
      <c r="U67" s="922" t="str">
        <f>IFERROR(IF(U66="","",(U66-Q66)/Q66*100),"")</f>
        <v/>
      </c>
      <c r="V67" s="923"/>
      <c r="W67" s="923"/>
      <c r="X67" s="924"/>
      <c r="Y67" s="922" t="str">
        <f t="shared" ref="Y67" si="7">IFERROR(IF(Y66="","",(Y66-U66)/U66*100),"")</f>
        <v/>
      </c>
      <c r="Z67" s="923"/>
      <c r="AA67" s="923"/>
      <c r="AB67" s="924"/>
      <c r="AC67" s="922" t="str">
        <f t="shared" ref="AC67" si="8">IFERROR(IF(AC66="","",(AC66-Y66)/Y66*100),"")</f>
        <v/>
      </c>
      <c r="AD67" s="923"/>
      <c r="AE67" s="923"/>
      <c r="AF67" s="924"/>
      <c r="AG67" s="922" t="str">
        <f t="shared" ref="AG67" si="9">IFERROR(IF(AG66="","",(AG66-AC66)/AC66*100),"")</f>
        <v/>
      </c>
      <c r="AH67" s="923"/>
      <c r="AI67" s="923"/>
      <c r="AJ67" s="924"/>
      <c r="AK67" s="85"/>
      <c r="AO67" s="196"/>
      <c r="AP67" s="196"/>
      <c r="AQ67" s="196"/>
      <c r="AR67" s="198"/>
      <c r="AS67" s="198"/>
      <c r="AT67" s="18"/>
    </row>
    <row r="68" spans="2:46" ht="14.1" customHeight="1">
      <c r="B68" s="146"/>
      <c r="C68" s="141"/>
      <c r="D68" s="672" t="s">
        <v>149</v>
      </c>
      <c r="E68" s="672"/>
      <c r="F68" s="672"/>
      <c r="G68" s="672"/>
      <c r="H68" s="672"/>
      <c r="I68" s="672"/>
      <c r="J68" s="672"/>
      <c r="K68" s="672"/>
      <c r="L68" s="672"/>
      <c r="M68" s="673" t="s">
        <v>150</v>
      </c>
      <c r="N68" s="673"/>
      <c r="O68" s="673"/>
      <c r="P68" s="673"/>
      <c r="Q68" s="658"/>
      <c r="R68" s="659"/>
      <c r="S68" s="659"/>
      <c r="T68" s="660"/>
      <c r="U68" s="658"/>
      <c r="V68" s="659"/>
      <c r="W68" s="659"/>
      <c r="X68" s="660"/>
      <c r="Y68" s="658"/>
      <c r="Z68" s="659"/>
      <c r="AA68" s="659"/>
      <c r="AB68" s="660"/>
      <c r="AC68" s="658"/>
      <c r="AD68" s="659"/>
      <c r="AE68" s="659"/>
      <c r="AF68" s="660"/>
      <c r="AG68" s="658"/>
      <c r="AH68" s="659"/>
      <c r="AI68" s="659"/>
      <c r="AJ68" s="660"/>
      <c r="AK68" s="85"/>
      <c r="AO68" s="196"/>
      <c r="AP68" s="196"/>
      <c r="AQ68" s="196"/>
      <c r="AR68" s="198"/>
      <c r="AS68" s="198"/>
      <c r="AT68" s="19"/>
    </row>
    <row r="69" spans="2:46" ht="18.600000000000001" customHeight="1">
      <c r="B69" s="146"/>
      <c r="C69" s="141"/>
      <c r="D69" s="664"/>
      <c r="E69" s="664"/>
      <c r="F69" s="664"/>
      <c r="G69" s="664"/>
      <c r="H69" s="664"/>
      <c r="I69" s="664"/>
      <c r="J69" s="664"/>
      <c r="K69" s="664"/>
      <c r="L69" s="664"/>
      <c r="M69" s="665"/>
      <c r="N69" s="665"/>
      <c r="O69" s="665"/>
      <c r="P69" s="665"/>
      <c r="Q69" s="661"/>
      <c r="R69" s="662"/>
      <c r="S69" s="662"/>
      <c r="T69" s="663"/>
      <c r="U69" s="661"/>
      <c r="V69" s="662"/>
      <c r="W69" s="662"/>
      <c r="X69" s="663"/>
      <c r="Y69" s="661"/>
      <c r="Z69" s="662"/>
      <c r="AA69" s="662"/>
      <c r="AB69" s="663"/>
      <c r="AC69" s="661"/>
      <c r="AD69" s="662"/>
      <c r="AE69" s="662"/>
      <c r="AF69" s="663"/>
      <c r="AG69" s="661"/>
      <c r="AH69" s="662"/>
      <c r="AI69" s="662"/>
      <c r="AJ69" s="663"/>
      <c r="AK69" s="85"/>
      <c r="AL69" s="11" t="str">
        <f>IF(OR($D$69="",$M$69=""),"← 指標と単位を入力してください。","")</f>
        <v>← 指標と単位を入力してください。</v>
      </c>
      <c r="AM69" s="189"/>
    </row>
    <row r="70" spans="2:46" ht="18.600000000000001" customHeight="1">
      <c r="B70" s="225"/>
      <c r="C70" s="142"/>
      <c r="D70" s="228"/>
      <c r="E70" s="228"/>
      <c r="F70" s="228"/>
      <c r="G70" s="228"/>
      <c r="H70" s="228"/>
      <c r="I70" s="228"/>
      <c r="J70" s="228"/>
      <c r="K70" s="228"/>
      <c r="L70" s="228"/>
      <c r="M70" s="229"/>
      <c r="N70" s="229"/>
      <c r="O70" s="229"/>
      <c r="P70" s="229"/>
      <c r="Q70" s="230"/>
      <c r="R70" s="230"/>
      <c r="S70" s="230"/>
      <c r="T70" s="230"/>
      <c r="U70" s="230"/>
      <c r="V70" s="230"/>
      <c r="W70" s="230"/>
      <c r="X70" s="230"/>
      <c r="Y70" s="230"/>
      <c r="Z70" s="230"/>
      <c r="AA70" s="230"/>
      <c r="AB70" s="230"/>
      <c r="AC70" s="230"/>
      <c r="AD70" s="230"/>
      <c r="AE70" s="230"/>
      <c r="AF70" s="230"/>
      <c r="AG70" s="230"/>
      <c r="AH70" s="230"/>
      <c r="AI70" s="230"/>
      <c r="AJ70" s="230"/>
      <c r="AK70" s="112"/>
      <c r="AL70" s="11"/>
      <c r="AM70" s="189"/>
    </row>
    <row r="71" spans="2:46">
      <c r="B71" s="141"/>
      <c r="C71" s="141"/>
      <c r="D71" s="174"/>
      <c r="E71" s="174"/>
      <c r="F71" s="174"/>
      <c r="G71" s="174"/>
      <c r="H71" s="175"/>
      <c r="I71" s="176"/>
      <c r="J71" s="169"/>
      <c r="K71" s="169"/>
      <c r="L71" s="169"/>
      <c r="M71" s="169"/>
      <c r="N71" s="169"/>
      <c r="O71" s="141"/>
      <c r="P71" s="34"/>
      <c r="Q71" s="34"/>
      <c r="R71" s="34"/>
      <c r="S71" s="34"/>
      <c r="T71" s="34"/>
      <c r="U71" s="34"/>
      <c r="V71" s="34"/>
      <c r="W71" s="34"/>
      <c r="X71" s="34"/>
      <c r="Y71" s="34"/>
      <c r="Z71" s="34"/>
      <c r="AA71" s="34"/>
      <c r="AB71" s="34"/>
      <c r="AC71" s="34"/>
      <c r="AD71" s="34"/>
      <c r="AE71" s="34"/>
      <c r="AF71" s="34"/>
      <c r="AG71" s="34"/>
      <c r="AH71" s="34"/>
      <c r="AI71" s="34"/>
      <c r="AJ71" s="211" t="s">
        <v>73</v>
      </c>
      <c r="AK71" s="34"/>
    </row>
    <row r="72" spans="2:46" ht="18.75" customHeight="1">
      <c r="B72" s="141"/>
      <c r="C72" s="141"/>
      <c r="D72" s="141"/>
      <c r="E72" s="141"/>
      <c r="F72" s="141"/>
      <c r="G72" s="141"/>
      <c r="H72" s="141"/>
      <c r="I72" s="141"/>
      <c r="J72" s="141"/>
      <c r="K72" s="141"/>
      <c r="L72" s="141"/>
      <c r="M72" s="34"/>
      <c r="N72" s="34"/>
      <c r="O72" s="141"/>
      <c r="P72" s="34"/>
      <c r="Q72" s="34"/>
      <c r="R72" s="34"/>
      <c r="S72" s="34"/>
      <c r="T72" s="34"/>
      <c r="U72" s="34"/>
      <c r="V72" s="34"/>
      <c r="W72" s="34"/>
      <c r="X72" s="34"/>
      <c r="Y72" s="666" t="s">
        <v>78</v>
      </c>
      <c r="Z72" s="667"/>
      <c r="AA72" s="667"/>
      <c r="AB72" s="668"/>
      <c r="AC72" s="669" t="str">
        <f>IF($AC$4="","",$AC$4)</f>
        <v/>
      </c>
      <c r="AD72" s="670"/>
      <c r="AE72" s="670"/>
      <c r="AF72" s="670"/>
      <c r="AG72" s="670"/>
      <c r="AH72" s="670"/>
      <c r="AI72" s="670"/>
      <c r="AJ72" s="671"/>
      <c r="AK72" s="34"/>
      <c r="AM72" s="199"/>
      <c r="AN72" s="200"/>
      <c r="AO72" s="200"/>
      <c r="AP72" s="200"/>
      <c r="AQ72" s="200"/>
      <c r="AR72" s="200"/>
      <c r="AS72" s="200"/>
      <c r="AT72" s="21"/>
    </row>
    <row r="73" spans="2:46">
      <c r="B73" s="142"/>
      <c r="C73" s="209" t="s">
        <v>151</v>
      </c>
      <c r="D73" s="209"/>
      <c r="E73" s="209"/>
      <c r="F73" s="209"/>
      <c r="G73" s="209"/>
      <c r="H73" s="209"/>
      <c r="I73" s="209"/>
      <c r="J73" s="209"/>
      <c r="K73" s="209"/>
      <c r="L73" s="209"/>
      <c r="M73" s="209"/>
      <c r="N73" s="209"/>
      <c r="O73" s="209"/>
      <c r="P73" s="209"/>
      <c r="Q73" s="209"/>
      <c r="R73" s="209"/>
      <c r="S73" s="209"/>
      <c r="T73" s="209"/>
      <c r="U73" s="209"/>
      <c r="V73" s="209"/>
      <c r="W73" s="209"/>
      <c r="X73" s="209"/>
      <c r="Y73" s="111"/>
      <c r="Z73" s="111"/>
      <c r="AA73" s="111"/>
      <c r="AB73" s="111"/>
      <c r="AC73" s="111"/>
      <c r="AD73" s="111"/>
      <c r="AE73" s="111"/>
      <c r="AF73" s="143" t="str">
        <f>IF($E$10="B","B事業所 （３）",IF($E$10="C","C事業所（３）",""))</f>
        <v/>
      </c>
      <c r="AG73" s="111"/>
      <c r="AH73" s="111"/>
      <c r="AI73" s="111"/>
      <c r="AJ73" s="111"/>
      <c r="AK73" s="111"/>
      <c r="AM73" s="199"/>
      <c r="AN73" s="200"/>
      <c r="AO73" s="200"/>
      <c r="AP73" s="200"/>
      <c r="AQ73" s="200"/>
      <c r="AR73" s="200"/>
      <c r="AS73" s="200"/>
      <c r="AT73" s="21"/>
    </row>
    <row r="74" spans="2:46" ht="18.75" customHeight="1">
      <c r="B74" s="144"/>
      <c r="C74" s="159"/>
      <c r="D74" s="170"/>
      <c r="E74" s="170"/>
      <c r="F74" s="170"/>
      <c r="G74" s="170"/>
      <c r="H74" s="171"/>
      <c r="I74" s="172"/>
      <c r="J74" s="173"/>
      <c r="K74" s="173"/>
      <c r="L74" s="173"/>
      <c r="M74" s="173"/>
      <c r="N74" s="173"/>
      <c r="O74" s="159"/>
      <c r="P74" s="97"/>
      <c r="Q74" s="97"/>
      <c r="R74" s="97"/>
      <c r="S74" s="97"/>
      <c r="T74" s="97"/>
      <c r="U74" s="97"/>
      <c r="V74" s="97"/>
      <c r="W74" s="97"/>
      <c r="X74" s="97"/>
      <c r="Y74" s="97"/>
      <c r="Z74" s="97"/>
      <c r="AA74" s="97"/>
      <c r="AB74" s="97"/>
      <c r="AC74" s="97"/>
      <c r="AD74" s="173"/>
      <c r="AE74" s="97"/>
      <c r="AF74" s="97"/>
      <c r="AG74" s="97"/>
      <c r="AH74" s="97"/>
      <c r="AI74" s="97"/>
      <c r="AJ74" s="97"/>
      <c r="AK74" s="98"/>
      <c r="AM74" s="199"/>
      <c r="AN74" s="200"/>
      <c r="AO74" s="200"/>
      <c r="AP74" s="200"/>
      <c r="AQ74" s="200"/>
      <c r="AR74" s="200"/>
      <c r="AS74" s="200"/>
      <c r="AT74" s="21"/>
    </row>
    <row r="75" spans="2:46">
      <c r="B75" s="146"/>
      <c r="C75" s="141" t="s">
        <v>467</v>
      </c>
      <c r="D75" s="174"/>
      <c r="E75" s="174"/>
      <c r="F75" s="174"/>
      <c r="G75" s="174"/>
      <c r="H75" s="175"/>
      <c r="I75" s="176"/>
      <c r="J75" s="169"/>
      <c r="K75" s="169"/>
      <c r="L75" s="169"/>
      <c r="M75" s="169"/>
      <c r="N75" s="169"/>
      <c r="O75" s="141"/>
      <c r="P75" s="34"/>
      <c r="Q75" s="34"/>
      <c r="R75" s="34"/>
      <c r="S75" s="34"/>
      <c r="T75" s="34"/>
      <c r="U75" s="34"/>
      <c r="V75" s="34"/>
      <c r="W75" s="34"/>
      <c r="X75" s="34"/>
      <c r="Y75" s="34"/>
      <c r="Z75" s="34"/>
      <c r="AA75" s="34"/>
      <c r="AB75" s="34"/>
      <c r="AC75" s="34"/>
      <c r="AD75" s="169"/>
      <c r="AE75" s="34"/>
      <c r="AF75" s="34"/>
      <c r="AG75" s="34"/>
      <c r="AH75" s="34"/>
      <c r="AI75" s="34"/>
      <c r="AJ75" s="34"/>
      <c r="AK75" s="85"/>
      <c r="AM75" s="199"/>
      <c r="AN75" s="200"/>
      <c r="AO75" s="200"/>
      <c r="AP75" s="200"/>
      <c r="AQ75" s="200"/>
      <c r="AR75" s="200"/>
      <c r="AS75" s="200"/>
      <c r="AT75" s="21"/>
    </row>
    <row r="76" spans="2:46" ht="18.2" customHeight="1">
      <c r="B76" s="146"/>
      <c r="C76" s="141"/>
      <c r="D76" s="656" t="str">
        <f>Tbl!$Q$2</f>
        <v>令和７年度
(2025年度)</v>
      </c>
      <c r="E76" s="656"/>
      <c r="F76" s="656"/>
      <c r="G76" s="656"/>
      <c r="H76" s="931" t="s">
        <v>171</v>
      </c>
      <c r="I76" s="931"/>
      <c r="J76" s="931"/>
      <c r="K76" s="931"/>
      <c r="L76" s="931"/>
      <c r="M76" s="931"/>
      <c r="N76" s="931"/>
      <c r="O76" s="931"/>
      <c r="P76" s="931"/>
      <c r="Q76" s="932"/>
      <c r="R76" s="932"/>
      <c r="S76" s="931" t="s">
        <v>172</v>
      </c>
      <c r="T76" s="931"/>
      <c r="U76" s="931"/>
      <c r="V76" s="931"/>
      <c r="W76" s="931"/>
      <c r="X76" s="931"/>
      <c r="Y76" s="931"/>
      <c r="Z76" s="932"/>
      <c r="AA76" s="932"/>
      <c r="AB76" s="931" t="s">
        <v>173</v>
      </c>
      <c r="AC76" s="931"/>
      <c r="AD76" s="931"/>
      <c r="AE76" s="931"/>
      <c r="AF76" s="931"/>
      <c r="AG76" s="931"/>
      <c r="AH76" s="931"/>
      <c r="AI76" s="933"/>
      <c r="AJ76" s="934"/>
      <c r="AK76" s="85"/>
      <c r="AL76" s="11" t="str">
        <f>IF(AND(OR($Q76="",$Z76="",$AI76=""),VALUE(MID($D76,3,1))&lt;様式１号!$D$16),"← 床面積増減、建物用途変更、設備増減の有無を選択してください。","")</f>
        <v>← 床面積増減、建物用途変更、設備増減の有無を選択してください。</v>
      </c>
      <c r="AM76" s="59"/>
      <c r="AN76" s="253"/>
      <c r="AO76" s="253"/>
      <c r="AP76" s="253"/>
      <c r="AQ76" s="253"/>
      <c r="AR76" s="253"/>
      <c r="AS76" s="253"/>
      <c r="AT76" s="13"/>
    </row>
    <row r="77" spans="2:46" ht="18.2" customHeight="1">
      <c r="B77" s="146"/>
      <c r="C77" s="141"/>
      <c r="D77" s="656"/>
      <c r="E77" s="656"/>
      <c r="F77" s="656"/>
      <c r="G77" s="656"/>
      <c r="H77" s="935" t="s">
        <v>637</v>
      </c>
      <c r="I77" s="936"/>
      <c r="J77" s="937"/>
      <c r="K77" s="944"/>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6"/>
      <c r="AK77" s="85"/>
      <c r="AL77" s="962" t="str">
        <f>IF(AND($K77="",VALUE(MID($D76,3,1))&lt;様式１号!$D$16),
    "←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(1) 76行目で変更「有」とした項目(面積増減,用途変更,設備増減)の具体的内容を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v>
      </c>
      <c r="AM77" s="962"/>
      <c r="AN77" s="962"/>
      <c r="AO77" s="962"/>
      <c r="AP77" s="962"/>
      <c r="AQ77" s="962"/>
      <c r="AR77" s="962"/>
      <c r="AS77" s="962"/>
      <c r="AT77" s="962"/>
    </row>
    <row r="78" spans="2:46" ht="18.2" customHeight="1">
      <c r="B78" s="146"/>
      <c r="C78" s="141"/>
      <c r="D78" s="656"/>
      <c r="E78" s="656"/>
      <c r="F78" s="656"/>
      <c r="G78" s="656"/>
      <c r="H78" s="938"/>
      <c r="I78" s="939"/>
      <c r="J78" s="940"/>
      <c r="K78" s="947"/>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9"/>
      <c r="AK78" s="85"/>
      <c r="AL78" s="962"/>
      <c r="AM78" s="962"/>
      <c r="AN78" s="962"/>
      <c r="AO78" s="962"/>
      <c r="AP78" s="962"/>
      <c r="AQ78" s="962"/>
      <c r="AR78" s="962"/>
      <c r="AS78" s="962"/>
      <c r="AT78" s="962"/>
    </row>
    <row r="79" spans="2:46" ht="18.2" customHeight="1">
      <c r="B79" s="146"/>
      <c r="C79" s="141"/>
      <c r="D79" s="656"/>
      <c r="E79" s="656"/>
      <c r="F79" s="656"/>
      <c r="G79" s="656"/>
      <c r="H79" s="941"/>
      <c r="I79" s="942"/>
      <c r="J79" s="943"/>
      <c r="K79" s="950"/>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2"/>
      <c r="AK79" s="85"/>
      <c r="AL79" s="962"/>
      <c r="AM79" s="962"/>
      <c r="AN79" s="962"/>
      <c r="AO79" s="962"/>
      <c r="AP79" s="962"/>
      <c r="AQ79" s="962"/>
      <c r="AR79" s="962"/>
      <c r="AS79" s="962"/>
      <c r="AT79" s="962"/>
    </row>
    <row r="80" spans="2:46" ht="18.2" customHeight="1">
      <c r="B80" s="146"/>
      <c r="C80" s="141"/>
      <c r="D80" s="656"/>
      <c r="E80" s="656"/>
      <c r="F80" s="656"/>
      <c r="G80" s="656"/>
      <c r="H80" s="953" t="s">
        <v>638</v>
      </c>
      <c r="I80" s="954"/>
      <c r="J80" s="955"/>
      <c r="K80" s="944"/>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6"/>
      <c r="AK80" s="85"/>
      <c r="AL80" s="962"/>
      <c r="AM80" s="962"/>
      <c r="AN80" s="962"/>
      <c r="AO80" s="962"/>
      <c r="AP80" s="962"/>
      <c r="AQ80" s="962"/>
      <c r="AR80" s="962"/>
      <c r="AS80" s="962"/>
      <c r="AT80" s="962"/>
    </row>
    <row r="81" spans="2:46" ht="18.2" customHeight="1">
      <c r="B81" s="146"/>
      <c r="C81" s="141"/>
      <c r="D81" s="656"/>
      <c r="E81" s="656"/>
      <c r="F81" s="656"/>
      <c r="G81" s="656"/>
      <c r="H81" s="956"/>
      <c r="I81" s="957"/>
      <c r="J81" s="958"/>
      <c r="K81" s="947"/>
      <c r="L81" s="948"/>
      <c r="M81" s="948"/>
      <c r="N81" s="948"/>
      <c r="O81" s="948"/>
      <c r="P81" s="948"/>
      <c r="Q81" s="948"/>
      <c r="R81" s="948"/>
      <c r="S81" s="948"/>
      <c r="T81" s="948"/>
      <c r="U81" s="948"/>
      <c r="V81" s="948"/>
      <c r="W81" s="948"/>
      <c r="X81" s="948"/>
      <c r="Y81" s="948"/>
      <c r="Z81" s="948"/>
      <c r="AA81" s="948"/>
      <c r="AB81" s="948"/>
      <c r="AC81" s="948"/>
      <c r="AD81" s="948"/>
      <c r="AE81" s="948"/>
      <c r="AF81" s="948"/>
      <c r="AG81" s="948"/>
      <c r="AH81" s="948"/>
      <c r="AI81" s="948"/>
      <c r="AJ81" s="949"/>
      <c r="AK81" s="85"/>
      <c r="AL81" s="962"/>
      <c r="AM81" s="962"/>
      <c r="AN81" s="962"/>
      <c r="AO81" s="962"/>
      <c r="AP81" s="962"/>
      <c r="AQ81" s="962"/>
      <c r="AR81" s="962"/>
      <c r="AS81" s="962"/>
      <c r="AT81" s="962"/>
    </row>
    <row r="82" spans="2:46" ht="18.2" customHeight="1">
      <c r="B82" s="146"/>
      <c r="C82" s="141"/>
      <c r="D82" s="656"/>
      <c r="E82" s="656"/>
      <c r="F82" s="656"/>
      <c r="G82" s="656"/>
      <c r="H82" s="956"/>
      <c r="I82" s="957"/>
      <c r="J82" s="958"/>
      <c r="K82" s="947"/>
      <c r="L82" s="948"/>
      <c r="M82" s="948"/>
      <c r="N82" s="948"/>
      <c r="O82" s="948"/>
      <c r="P82" s="948"/>
      <c r="Q82" s="948"/>
      <c r="R82" s="948"/>
      <c r="S82" s="948"/>
      <c r="T82" s="948"/>
      <c r="U82" s="948"/>
      <c r="V82" s="948"/>
      <c r="W82" s="948"/>
      <c r="X82" s="948"/>
      <c r="Y82" s="948"/>
      <c r="Z82" s="948"/>
      <c r="AA82" s="948"/>
      <c r="AB82" s="948"/>
      <c r="AC82" s="948"/>
      <c r="AD82" s="948"/>
      <c r="AE82" s="948"/>
      <c r="AF82" s="948"/>
      <c r="AG82" s="948"/>
      <c r="AH82" s="948"/>
      <c r="AI82" s="948"/>
      <c r="AJ82" s="949"/>
      <c r="AK82" s="85"/>
      <c r="AL82" s="962"/>
      <c r="AM82" s="962"/>
      <c r="AN82" s="962"/>
      <c r="AO82" s="962"/>
      <c r="AP82" s="962"/>
      <c r="AQ82" s="962"/>
      <c r="AR82" s="962"/>
      <c r="AS82" s="962"/>
      <c r="AT82" s="962"/>
    </row>
    <row r="83" spans="2:46" ht="18.2" customHeight="1">
      <c r="B83" s="146"/>
      <c r="C83" s="141"/>
      <c r="D83" s="656"/>
      <c r="E83" s="656"/>
      <c r="F83" s="656"/>
      <c r="G83" s="656"/>
      <c r="H83" s="959"/>
      <c r="I83" s="960"/>
      <c r="J83" s="961"/>
      <c r="K83" s="950"/>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2"/>
      <c r="AK83" s="85"/>
      <c r="AL83" s="962"/>
      <c r="AM83" s="962"/>
      <c r="AN83" s="962"/>
      <c r="AO83" s="962"/>
      <c r="AP83" s="962"/>
      <c r="AQ83" s="962"/>
      <c r="AR83" s="962"/>
      <c r="AS83" s="962"/>
      <c r="AT83" s="962"/>
    </row>
    <row r="84" spans="2:46" ht="18.2" customHeight="1">
      <c r="B84" s="146"/>
      <c r="C84" s="141"/>
      <c r="D84" s="656" t="str">
        <f>Tbl!$Q$3</f>
        <v>令和８年度
(2026年度)</v>
      </c>
      <c r="E84" s="656"/>
      <c r="F84" s="656"/>
      <c r="G84" s="656"/>
      <c r="H84" s="931" t="s">
        <v>171</v>
      </c>
      <c r="I84" s="931"/>
      <c r="J84" s="931"/>
      <c r="K84" s="931"/>
      <c r="L84" s="931"/>
      <c r="M84" s="931"/>
      <c r="N84" s="931"/>
      <c r="O84" s="931"/>
      <c r="P84" s="931"/>
      <c r="Q84" s="932"/>
      <c r="R84" s="932"/>
      <c r="S84" s="931" t="s">
        <v>172</v>
      </c>
      <c r="T84" s="931"/>
      <c r="U84" s="931"/>
      <c r="V84" s="931"/>
      <c r="W84" s="931"/>
      <c r="X84" s="931"/>
      <c r="Y84" s="931"/>
      <c r="Z84" s="932"/>
      <c r="AA84" s="932"/>
      <c r="AB84" s="931" t="s">
        <v>173</v>
      </c>
      <c r="AC84" s="931"/>
      <c r="AD84" s="931"/>
      <c r="AE84" s="931"/>
      <c r="AF84" s="931"/>
      <c r="AG84" s="931"/>
      <c r="AH84" s="931"/>
      <c r="AI84" s="933"/>
      <c r="AJ84" s="934"/>
      <c r="AK84" s="85"/>
      <c r="AL84" s="11" t="str">
        <f>IF(AND(OR($Q84="",$Z84="",$AI84=""),VALUE(MID($D84,3,1))&lt;様式１号!$D$16),"← 床面積増減、建物用途変更、設備増減の有無を選択してください。","")</f>
        <v/>
      </c>
      <c r="AM84" s="59"/>
      <c r="AN84" s="31"/>
      <c r="AO84" s="31"/>
      <c r="AP84" s="31"/>
      <c r="AQ84" s="31"/>
      <c r="AR84" s="31"/>
      <c r="AS84" s="31"/>
      <c r="AT84" s="31"/>
    </row>
    <row r="85" spans="2:46" ht="18.2" customHeight="1">
      <c r="B85" s="146"/>
      <c r="C85" s="141"/>
      <c r="D85" s="656"/>
      <c r="E85" s="656"/>
      <c r="F85" s="656"/>
      <c r="G85" s="656"/>
      <c r="H85" s="935" t="s">
        <v>637</v>
      </c>
      <c r="I85" s="936"/>
      <c r="J85" s="937"/>
      <c r="K85" s="944"/>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6"/>
      <c r="AK85" s="85"/>
      <c r="AL85" s="962" t="str">
        <f>IF(AND($K85="",VALUE(MID($D84,3,1))&lt;様式１号!$D$16),
    "← (1) 84行目で変更「有」とした項目(面積増減,用途変更,設備増減)の具体的内容を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85" s="962"/>
      <c r="AN85" s="962"/>
      <c r="AO85" s="962"/>
      <c r="AP85" s="962"/>
      <c r="AQ85" s="962"/>
      <c r="AR85" s="962"/>
      <c r="AS85" s="962"/>
      <c r="AT85" s="962"/>
    </row>
    <row r="86" spans="2:46" ht="18.2" customHeight="1">
      <c r="B86" s="146"/>
      <c r="C86" s="141"/>
      <c r="D86" s="656"/>
      <c r="E86" s="656"/>
      <c r="F86" s="656"/>
      <c r="G86" s="656"/>
      <c r="H86" s="938"/>
      <c r="I86" s="939"/>
      <c r="J86" s="940"/>
      <c r="K86" s="947"/>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9"/>
      <c r="AK86" s="85"/>
      <c r="AL86" s="962"/>
      <c r="AM86" s="962"/>
      <c r="AN86" s="962"/>
      <c r="AO86" s="962"/>
      <c r="AP86" s="962"/>
      <c r="AQ86" s="962"/>
      <c r="AR86" s="962"/>
      <c r="AS86" s="962"/>
      <c r="AT86" s="962"/>
    </row>
    <row r="87" spans="2:46" ht="18.2" customHeight="1">
      <c r="B87" s="146"/>
      <c r="C87" s="141"/>
      <c r="D87" s="656"/>
      <c r="E87" s="656"/>
      <c r="F87" s="656"/>
      <c r="G87" s="656"/>
      <c r="H87" s="941"/>
      <c r="I87" s="942"/>
      <c r="J87" s="943"/>
      <c r="K87" s="950"/>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2"/>
      <c r="AK87" s="85"/>
      <c r="AL87" s="962"/>
      <c r="AM87" s="962"/>
      <c r="AN87" s="962"/>
      <c r="AO87" s="962"/>
      <c r="AP87" s="962"/>
      <c r="AQ87" s="962"/>
      <c r="AR87" s="962"/>
      <c r="AS87" s="962"/>
      <c r="AT87" s="962"/>
    </row>
    <row r="88" spans="2:46" ht="18.2" customHeight="1">
      <c r="B88" s="146"/>
      <c r="C88" s="141"/>
      <c r="D88" s="656"/>
      <c r="E88" s="656"/>
      <c r="F88" s="656"/>
      <c r="G88" s="656"/>
      <c r="H88" s="953" t="s">
        <v>638</v>
      </c>
      <c r="I88" s="954"/>
      <c r="J88" s="955"/>
      <c r="K88" s="944"/>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6"/>
      <c r="AK88" s="85"/>
      <c r="AL88" s="962"/>
      <c r="AM88" s="962"/>
      <c r="AN88" s="962"/>
      <c r="AO88" s="962"/>
      <c r="AP88" s="962"/>
      <c r="AQ88" s="962"/>
      <c r="AR88" s="962"/>
      <c r="AS88" s="962"/>
      <c r="AT88" s="962"/>
    </row>
    <row r="89" spans="2:46" ht="18.2" customHeight="1">
      <c r="B89" s="146"/>
      <c r="C89" s="141"/>
      <c r="D89" s="656"/>
      <c r="E89" s="656"/>
      <c r="F89" s="656"/>
      <c r="G89" s="656"/>
      <c r="H89" s="956"/>
      <c r="I89" s="957"/>
      <c r="J89" s="958"/>
      <c r="K89" s="947"/>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9"/>
      <c r="AK89" s="85"/>
      <c r="AL89" s="962"/>
      <c r="AM89" s="962"/>
      <c r="AN89" s="962"/>
      <c r="AO89" s="962"/>
      <c r="AP89" s="962"/>
      <c r="AQ89" s="962"/>
      <c r="AR89" s="962"/>
      <c r="AS89" s="962"/>
      <c r="AT89" s="962"/>
    </row>
    <row r="90" spans="2:46" ht="18.2" customHeight="1">
      <c r="B90" s="146"/>
      <c r="C90" s="141"/>
      <c r="D90" s="656"/>
      <c r="E90" s="656"/>
      <c r="F90" s="656"/>
      <c r="G90" s="656"/>
      <c r="H90" s="956"/>
      <c r="I90" s="957"/>
      <c r="J90" s="958"/>
      <c r="K90" s="947"/>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85"/>
      <c r="AL90" s="962"/>
      <c r="AM90" s="962"/>
      <c r="AN90" s="962"/>
      <c r="AO90" s="962"/>
      <c r="AP90" s="962"/>
      <c r="AQ90" s="962"/>
      <c r="AR90" s="962"/>
      <c r="AS90" s="962"/>
      <c r="AT90" s="962"/>
    </row>
    <row r="91" spans="2:46" ht="18.2" customHeight="1">
      <c r="B91" s="146"/>
      <c r="C91" s="141"/>
      <c r="D91" s="656"/>
      <c r="E91" s="656"/>
      <c r="F91" s="656"/>
      <c r="G91" s="656"/>
      <c r="H91" s="959"/>
      <c r="I91" s="960"/>
      <c r="J91" s="961"/>
      <c r="K91" s="950"/>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2"/>
      <c r="AK91" s="85"/>
      <c r="AL91" s="962"/>
      <c r="AM91" s="962"/>
      <c r="AN91" s="962"/>
      <c r="AO91" s="962"/>
      <c r="AP91" s="962"/>
      <c r="AQ91" s="962"/>
      <c r="AR91" s="962"/>
      <c r="AS91" s="962"/>
      <c r="AT91" s="962"/>
    </row>
    <row r="92" spans="2:46" ht="18.2" customHeight="1">
      <c r="B92" s="146"/>
      <c r="C92" s="141"/>
      <c r="D92" s="656" t="str">
        <f>Tbl!$Q$4</f>
        <v>令和９年度
(2027年度)</v>
      </c>
      <c r="E92" s="656"/>
      <c r="F92" s="656"/>
      <c r="G92" s="656"/>
      <c r="H92" s="931" t="s">
        <v>171</v>
      </c>
      <c r="I92" s="931"/>
      <c r="J92" s="931"/>
      <c r="K92" s="931"/>
      <c r="L92" s="931"/>
      <c r="M92" s="931"/>
      <c r="N92" s="931"/>
      <c r="O92" s="931"/>
      <c r="P92" s="931"/>
      <c r="Q92" s="932"/>
      <c r="R92" s="932"/>
      <c r="S92" s="931" t="s">
        <v>172</v>
      </c>
      <c r="T92" s="931"/>
      <c r="U92" s="931"/>
      <c r="V92" s="931"/>
      <c r="W92" s="931"/>
      <c r="X92" s="931"/>
      <c r="Y92" s="931"/>
      <c r="Z92" s="932"/>
      <c r="AA92" s="932"/>
      <c r="AB92" s="931" t="s">
        <v>173</v>
      </c>
      <c r="AC92" s="931"/>
      <c r="AD92" s="931"/>
      <c r="AE92" s="931"/>
      <c r="AF92" s="931"/>
      <c r="AG92" s="931"/>
      <c r="AH92" s="931"/>
      <c r="AI92" s="933"/>
      <c r="AJ92" s="934"/>
      <c r="AK92" s="85"/>
      <c r="AL92" s="11" t="str">
        <f>IF(AND(OR($Q92="",$Z92="",$AI92=""),VALUE(MID($D92,3,1))&lt;様式１号!$D$16),"← 床面積増減、建物用途変更、設備増減の有無を選択してください。","")</f>
        <v/>
      </c>
      <c r="AM92" s="59"/>
      <c r="AN92" s="31"/>
      <c r="AO92" s="31"/>
      <c r="AP92" s="31"/>
      <c r="AQ92" s="31"/>
      <c r="AR92" s="31"/>
      <c r="AS92" s="31"/>
      <c r="AT92" s="31"/>
    </row>
    <row r="93" spans="2:46" ht="18.2" customHeight="1">
      <c r="B93" s="146"/>
      <c r="C93" s="141"/>
      <c r="D93" s="656"/>
      <c r="E93" s="656"/>
      <c r="F93" s="656"/>
      <c r="G93" s="656"/>
      <c r="H93" s="935" t="s">
        <v>637</v>
      </c>
      <c r="I93" s="936"/>
      <c r="J93" s="937"/>
      <c r="K93" s="944"/>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6"/>
      <c r="AK93" s="85"/>
      <c r="AL93" s="962" t="str">
        <f>IF(AND($K93="",VALUE(MID($D92,3,1))&lt;様式１号!$D$16),
    "← (1) 92行目で変更「有」とした項目(面積増減,用途変更,設備増減)の具体的内容を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93" s="962"/>
      <c r="AN93" s="962"/>
      <c r="AO93" s="962"/>
      <c r="AP93" s="962"/>
      <c r="AQ93" s="962"/>
      <c r="AR93" s="962"/>
      <c r="AS93" s="962"/>
      <c r="AT93" s="962"/>
    </row>
    <row r="94" spans="2:46" ht="18.2" customHeight="1">
      <c r="B94" s="146"/>
      <c r="C94" s="141"/>
      <c r="D94" s="656"/>
      <c r="E94" s="656"/>
      <c r="F94" s="656"/>
      <c r="G94" s="656"/>
      <c r="H94" s="938"/>
      <c r="I94" s="939"/>
      <c r="J94" s="940"/>
      <c r="K94" s="947"/>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85"/>
      <c r="AL94" s="962"/>
      <c r="AM94" s="962"/>
      <c r="AN94" s="962"/>
      <c r="AO94" s="962"/>
      <c r="AP94" s="962"/>
      <c r="AQ94" s="962"/>
      <c r="AR94" s="962"/>
      <c r="AS94" s="962"/>
      <c r="AT94" s="962"/>
    </row>
    <row r="95" spans="2:46" ht="18.2" customHeight="1">
      <c r="B95" s="146"/>
      <c r="C95" s="141"/>
      <c r="D95" s="656"/>
      <c r="E95" s="656"/>
      <c r="F95" s="656"/>
      <c r="G95" s="656"/>
      <c r="H95" s="941"/>
      <c r="I95" s="942"/>
      <c r="J95" s="943"/>
      <c r="K95" s="950"/>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2"/>
      <c r="AK95" s="85"/>
      <c r="AL95" s="962"/>
      <c r="AM95" s="962"/>
      <c r="AN95" s="962"/>
      <c r="AO95" s="962"/>
      <c r="AP95" s="962"/>
      <c r="AQ95" s="962"/>
      <c r="AR95" s="962"/>
      <c r="AS95" s="962"/>
      <c r="AT95" s="962"/>
    </row>
    <row r="96" spans="2:46" ht="18.2" customHeight="1">
      <c r="B96" s="146"/>
      <c r="C96" s="141"/>
      <c r="D96" s="656"/>
      <c r="E96" s="656"/>
      <c r="F96" s="656"/>
      <c r="G96" s="656"/>
      <c r="H96" s="953" t="s">
        <v>638</v>
      </c>
      <c r="I96" s="954"/>
      <c r="J96" s="955"/>
      <c r="K96" s="944"/>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6"/>
      <c r="AK96" s="85"/>
      <c r="AL96" s="962"/>
      <c r="AM96" s="962"/>
      <c r="AN96" s="962"/>
      <c r="AO96" s="962"/>
      <c r="AP96" s="962"/>
      <c r="AQ96" s="962"/>
      <c r="AR96" s="962"/>
      <c r="AS96" s="962"/>
      <c r="AT96" s="962"/>
    </row>
    <row r="97" spans="2:46" ht="18.2" customHeight="1">
      <c r="B97" s="146"/>
      <c r="C97" s="141"/>
      <c r="D97" s="656"/>
      <c r="E97" s="656"/>
      <c r="F97" s="656"/>
      <c r="G97" s="656"/>
      <c r="H97" s="956"/>
      <c r="I97" s="957"/>
      <c r="J97" s="958"/>
      <c r="K97" s="947"/>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9"/>
      <c r="AK97" s="85"/>
      <c r="AL97" s="962"/>
      <c r="AM97" s="962"/>
      <c r="AN97" s="962"/>
      <c r="AO97" s="962"/>
      <c r="AP97" s="962"/>
      <c r="AQ97" s="962"/>
      <c r="AR97" s="962"/>
      <c r="AS97" s="962"/>
      <c r="AT97" s="962"/>
    </row>
    <row r="98" spans="2:46" ht="18.2" customHeight="1">
      <c r="B98" s="146"/>
      <c r="C98" s="141"/>
      <c r="D98" s="656"/>
      <c r="E98" s="656"/>
      <c r="F98" s="656"/>
      <c r="G98" s="656"/>
      <c r="H98" s="956"/>
      <c r="I98" s="957"/>
      <c r="J98" s="958"/>
      <c r="K98" s="947"/>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9"/>
      <c r="AK98" s="85"/>
      <c r="AL98" s="962"/>
      <c r="AM98" s="962"/>
      <c r="AN98" s="962"/>
      <c r="AO98" s="962"/>
      <c r="AP98" s="962"/>
      <c r="AQ98" s="962"/>
      <c r="AR98" s="962"/>
      <c r="AS98" s="962"/>
      <c r="AT98" s="962"/>
    </row>
    <row r="99" spans="2:46" ht="18.2" customHeight="1">
      <c r="B99" s="146"/>
      <c r="C99" s="141"/>
      <c r="D99" s="656"/>
      <c r="E99" s="656"/>
      <c r="F99" s="656"/>
      <c r="G99" s="656"/>
      <c r="H99" s="959"/>
      <c r="I99" s="960"/>
      <c r="J99" s="961"/>
      <c r="K99" s="950"/>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2"/>
      <c r="AK99" s="85"/>
      <c r="AL99" s="962"/>
      <c r="AM99" s="962"/>
      <c r="AN99" s="962"/>
      <c r="AO99" s="962"/>
      <c r="AP99" s="962"/>
      <c r="AQ99" s="962"/>
      <c r="AR99" s="962"/>
      <c r="AS99" s="962"/>
      <c r="AT99" s="962"/>
    </row>
    <row r="100" spans="2:46" ht="18.2" customHeight="1">
      <c r="B100" s="146"/>
      <c r="C100" s="141"/>
      <c r="D100" s="656" t="str">
        <f>Tbl!$Q$5</f>
        <v>令和10年度
(2028年度)</v>
      </c>
      <c r="E100" s="656"/>
      <c r="F100" s="656"/>
      <c r="G100" s="656"/>
      <c r="H100" s="931" t="s">
        <v>171</v>
      </c>
      <c r="I100" s="931"/>
      <c r="J100" s="931"/>
      <c r="K100" s="931"/>
      <c r="L100" s="931"/>
      <c r="M100" s="931"/>
      <c r="N100" s="931"/>
      <c r="O100" s="931"/>
      <c r="P100" s="931"/>
      <c r="Q100" s="932"/>
      <c r="R100" s="932"/>
      <c r="S100" s="931" t="s">
        <v>172</v>
      </c>
      <c r="T100" s="931"/>
      <c r="U100" s="931"/>
      <c r="V100" s="931"/>
      <c r="W100" s="931"/>
      <c r="X100" s="931"/>
      <c r="Y100" s="931"/>
      <c r="Z100" s="932"/>
      <c r="AA100" s="932"/>
      <c r="AB100" s="931" t="s">
        <v>173</v>
      </c>
      <c r="AC100" s="931"/>
      <c r="AD100" s="931"/>
      <c r="AE100" s="931"/>
      <c r="AF100" s="931"/>
      <c r="AG100" s="931"/>
      <c r="AH100" s="931"/>
      <c r="AI100" s="933"/>
      <c r="AJ100" s="934"/>
      <c r="AK100" s="85"/>
      <c r="AL100" s="11" t="str">
        <f>IF(AND(OR($Q100="",$Z100="",$AI100=""),VALUE(MID($D100,3,2))&lt;様式１号!$D$16),"← 床面積増減、建物用途変更、設備増減の有無を選択してください。","")</f>
        <v/>
      </c>
      <c r="AM100" s="59"/>
      <c r="AN100" s="31"/>
      <c r="AO100" s="31"/>
      <c r="AP100" s="31"/>
      <c r="AQ100" s="31"/>
      <c r="AR100" s="31"/>
      <c r="AS100" s="31"/>
      <c r="AT100" s="31"/>
    </row>
    <row r="101" spans="2:46" ht="18.2" customHeight="1">
      <c r="B101" s="146"/>
      <c r="C101" s="141"/>
      <c r="D101" s="656"/>
      <c r="E101" s="656"/>
      <c r="F101" s="656"/>
      <c r="G101" s="656"/>
      <c r="H101" s="935" t="s">
        <v>637</v>
      </c>
      <c r="I101" s="936"/>
      <c r="J101" s="937"/>
      <c r="K101" s="944"/>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6"/>
      <c r="AK101" s="85"/>
      <c r="AL101" s="962" t="str">
        <f>IF(AND($K101="",VALUE(MID($D100,3,2))&lt;様式１号!$D$16),
    "← (1) 100行目で変更「有」とした項目(面積増減,用途変更,設備増減)の具体的内容を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1" s="962"/>
      <c r="AN101" s="962"/>
      <c r="AO101" s="962"/>
      <c r="AP101" s="962"/>
      <c r="AQ101" s="962"/>
      <c r="AR101" s="962"/>
      <c r="AS101" s="962"/>
      <c r="AT101" s="962"/>
    </row>
    <row r="102" spans="2:46" ht="18.2" customHeight="1">
      <c r="B102" s="146"/>
      <c r="C102" s="141"/>
      <c r="D102" s="656"/>
      <c r="E102" s="656"/>
      <c r="F102" s="656"/>
      <c r="G102" s="656"/>
      <c r="H102" s="938"/>
      <c r="I102" s="939"/>
      <c r="J102" s="940"/>
      <c r="K102" s="947"/>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9"/>
      <c r="AK102" s="85"/>
      <c r="AL102" s="962"/>
      <c r="AM102" s="962"/>
      <c r="AN102" s="962"/>
      <c r="AO102" s="962"/>
      <c r="AP102" s="962"/>
      <c r="AQ102" s="962"/>
      <c r="AR102" s="962"/>
      <c r="AS102" s="962"/>
      <c r="AT102" s="962"/>
    </row>
    <row r="103" spans="2:46" ht="18.2" customHeight="1">
      <c r="B103" s="146"/>
      <c r="C103" s="141"/>
      <c r="D103" s="656"/>
      <c r="E103" s="656"/>
      <c r="F103" s="656"/>
      <c r="G103" s="656"/>
      <c r="H103" s="941"/>
      <c r="I103" s="942"/>
      <c r="J103" s="943"/>
      <c r="K103" s="950"/>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2"/>
      <c r="AK103" s="85"/>
      <c r="AL103" s="962"/>
      <c r="AM103" s="962"/>
      <c r="AN103" s="962"/>
      <c r="AO103" s="962"/>
      <c r="AP103" s="962"/>
      <c r="AQ103" s="962"/>
      <c r="AR103" s="962"/>
      <c r="AS103" s="962"/>
      <c r="AT103" s="962"/>
    </row>
    <row r="104" spans="2:46" ht="18.2" customHeight="1">
      <c r="B104" s="146"/>
      <c r="C104" s="141"/>
      <c r="D104" s="656"/>
      <c r="E104" s="656"/>
      <c r="F104" s="656"/>
      <c r="G104" s="656"/>
      <c r="H104" s="953" t="s">
        <v>638</v>
      </c>
      <c r="I104" s="954"/>
      <c r="J104" s="955"/>
      <c r="K104" s="944"/>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85"/>
      <c r="AL104" s="962"/>
      <c r="AM104" s="962"/>
      <c r="AN104" s="962"/>
      <c r="AO104" s="962"/>
      <c r="AP104" s="962"/>
      <c r="AQ104" s="962"/>
      <c r="AR104" s="962"/>
      <c r="AS104" s="962"/>
      <c r="AT104" s="962"/>
    </row>
    <row r="105" spans="2:46" ht="18.2" customHeight="1">
      <c r="B105" s="146"/>
      <c r="C105" s="141"/>
      <c r="D105" s="656"/>
      <c r="E105" s="656"/>
      <c r="F105" s="656"/>
      <c r="G105" s="656"/>
      <c r="H105" s="956"/>
      <c r="I105" s="957"/>
      <c r="J105" s="958"/>
      <c r="K105" s="947"/>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9"/>
      <c r="AK105" s="85"/>
      <c r="AL105" s="962"/>
      <c r="AM105" s="962"/>
      <c r="AN105" s="962"/>
      <c r="AO105" s="962"/>
      <c r="AP105" s="962"/>
      <c r="AQ105" s="962"/>
      <c r="AR105" s="962"/>
      <c r="AS105" s="962"/>
      <c r="AT105" s="962"/>
    </row>
    <row r="106" spans="2:46" ht="18.2" customHeight="1">
      <c r="B106" s="146"/>
      <c r="C106" s="141"/>
      <c r="D106" s="656"/>
      <c r="E106" s="656"/>
      <c r="F106" s="656"/>
      <c r="G106" s="656"/>
      <c r="H106" s="956"/>
      <c r="I106" s="957"/>
      <c r="J106" s="958"/>
      <c r="K106" s="947"/>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9"/>
      <c r="AK106" s="85"/>
      <c r="AL106" s="962"/>
      <c r="AM106" s="962"/>
      <c r="AN106" s="962"/>
      <c r="AO106" s="962"/>
      <c r="AP106" s="962"/>
      <c r="AQ106" s="962"/>
      <c r="AR106" s="962"/>
      <c r="AS106" s="962"/>
      <c r="AT106" s="962"/>
    </row>
    <row r="107" spans="2:46" ht="18.2" customHeight="1">
      <c r="B107" s="146"/>
      <c r="C107" s="141"/>
      <c r="D107" s="656"/>
      <c r="E107" s="656"/>
      <c r="F107" s="656"/>
      <c r="G107" s="656"/>
      <c r="H107" s="959"/>
      <c r="I107" s="960"/>
      <c r="J107" s="961"/>
      <c r="K107" s="950"/>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2"/>
      <c r="AK107" s="85"/>
      <c r="AL107" s="962"/>
      <c r="AM107" s="962"/>
      <c r="AN107" s="962"/>
      <c r="AO107" s="962"/>
      <c r="AP107" s="962"/>
      <c r="AQ107" s="962"/>
      <c r="AR107" s="962"/>
      <c r="AS107" s="962"/>
      <c r="AT107" s="962"/>
    </row>
    <row r="108" spans="2:46" ht="18.2" customHeight="1">
      <c r="B108" s="146"/>
      <c r="C108" s="141"/>
      <c r="D108" s="656" t="str">
        <f>Tbl!$Q$6</f>
        <v>令和11年度
(2029年度)</v>
      </c>
      <c r="E108" s="656"/>
      <c r="F108" s="656"/>
      <c r="G108" s="656"/>
      <c r="H108" s="931" t="s">
        <v>171</v>
      </c>
      <c r="I108" s="931"/>
      <c r="J108" s="931"/>
      <c r="K108" s="931"/>
      <c r="L108" s="931"/>
      <c r="M108" s="931"/>
      <c r="N108" s="931"/>
      <c r="O108" s="931"/>
      <c r="P108" s="931"/>
      <c r="Q108" s="932"/>
      <c r="R108" s="932"/>
      <c r="S108" s="931" t="s">
        <v>172</v>
      </c>
      <c r="T108" s="931"/>
      <c r="U108" s="931"/>
      <c r="V108" s="931"/>
      <c r="W108" s="931"/>
      <c r="X108" s="931"/>
      <c r="Y108" s="931"/>
      <c r="Z108" s="932"/>
      <c r="AA108" s="932"/>
      <c r="AB108" s="931" t="s">
        <v>173</v>
      </c>
      <c r="AC108" s="931"/>
      <c r="AD108" s="931"/>
      <c r="AE108" s="931"/>
      <c r="AF108" s="931"/>
      <c r="AG108" s="931"/>
      <c r="AH108" s="931"/>
      <c r="AI108" s="933"/>
      <c r="AJ108" s="934"/>
      <c r="AK108" s="85"/>
      <c r="AL108" s="11" t="str">
        <f>IF(AND(OR($Q108="",$Z108="",$AI108=""),VALUE(MID($D108,3,2))&lt;様式１号!$D$16),"← 床面積増減、建物用途変更、設備増減の有無を選択してください。","")</f>
        <v/>
      </c>
      <c r="AM108" s="59"/>
      <c r="AN108" s="31"/>
      <c r="AO108" s="31"/>
      <c r="AP108" s="31"/>
      <c r="AQ108" s="31"/>
      <c r="AR108" s="31"/>
      <c r="AS108" s="31"/>
      <c r="AT108" s="31"/>
    </row>
    <row r="109" spans="2:46" ht="18.2" customHeight="1">
      <c r="B109" s="146"/>
      <c r="C109" s="141"/>
      <c r="D109" s="656"/>
      <c r="E109" s="656"/>
      <c r="F109" s="656"/>
      <c r="G109" s="656"/>
      <c r="H109" s="935" t="s">
        <v>637</v>
      </c>
      <c r="I109" s="936"/>
      <c r="J109" s="937"/>
      <c r="K109" s="944"/>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6"/>
      <c r="AK109" s="85"/>
      <c r="AL109" s="962" t="str">
        <f>IF(AND($K109="",VALUE(MID($D108,3,2))&lt;様式１号!$D$16),
    "← (1) 108行目で変更「有」とした項目(面積増減,用途変更,設備増減)の具体的内容を
              入力してください。
← (2) ＣＯ2排出量の前年度に対する増減要因（削減対策の効果、生産量等の
        増減による変化等）を具体的に分析して入力してください。
   疑義を生じた場合は個別にお尋ねする場合があります。","")</f>
        <v/>
      </c>
      <c r="AM109" s="962"/>
      <c r="AN109" s="962"/>
      <c r="AO109" s="962"/>
      <c r="AP109" s="962"/>
      <c r="AQ109" s="962"/>
      <c r="AR109" s="962"/>
      <c r="AS109" s="962"/>
      <c r="AT109" s="962"/>
    </row>
    <row r="110" spans="2:46" ht="18.2" customHeight="1">
      <c r="B110" s="146"/>
      <c r="C110" s="141"/>
      <c r="D110" s="656"/>
      <c r="E110" s="656"/>
      <c r="F110" s="656"/>
      <c r="G110" s="656"/>
      <c r="H110" s="938"/>
      <c r="I110" s="939"/>
      <c r="J110" s="940"/>
      <c r="K110" s="947"/>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9"/>
      <c r="AK110" s="85"/>
      <c r="AL110" s="962"/>
      <c r="AM110" s="962"/>
      <c r="AN110" s="962"/>
      <c r="AO110" s="962"/>
      <c r="AP110" s="962"/>
      <c r="AQ110" s="962"/>
      <c r="AR110" s="962"/>
      <c r="AS110" s="962"/>
      <c r="AT110" s="962"/>
    </row>
    <row r="111" spans="2:46" ht="18.2" customHeight="1">
      <c r="B111" s="146"/>
      <c r="C111" s="141"/>
      <c r="D111" s="656"/>
      <c r="E111" s="656"/>
      <c r="F111" s="656"/>
      <c r="G111" s="656"/>
      <c r="H111" s="941"/>
      <c r="I111" s="942"/>
      <c r="J111" s="943"/>
      <c r="K111" s="950"/>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85"/>
      <c r="AL111" s="962"/>
      <c r="AM111" s="962"/>
      <c r="AN111" s="962"/>
      <c r="AO111" s="962"/>
      <c r="AP111" s="962"/>
      <c r="AQ111" s="962"/>
      <c r="AR111" s="962"/>
      <c r="AS111" s="962"/>
      <c r="AT111" s="962"/>
    </row>
    <row r="112" spans="2:46" ht="18.2" customHeight="1">
      <c r="B112" s="146"/>
      <c r="C112" s="141"/>
      <c r="D112" s="656"/>
      <c r="E112" s="656"/>
      <c r="F112" s="656"/>
      <c r="G112" s="656"/>
      <c r="H112" s="953" t="s">
        <v>638</v>
      </c>
      <c r="I112" s="954"/>
      <c r="J112" s="955"/>
      <c r="K112" s="944"/>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6"/>
      <c r="AK112" s="85"/>
      <c r="AL112" s="962"/>
      <c r="AM112" s="962"/>
      <c r="AN112" s="962"/>
      <c r="AO112" s="962"/>
      <c r="AP112" s="962"/>
      <c r="AQ112" s="962"/>
      <c r="AR112" s="962"/>
      <c r="AS112" s="962"/>
      <c r="AT112" s="962"/>
    </row>
    <row r="113" spans="2:46" ht="18.2" customHeight="1">
      <c r="B113" s="146"/>
      <c r="C113" s="141"/>
      <c r="D113" s="656"/>
      <c r="E113" s="656"/>
      <c r="F113" s="656"/>
      <c r="G113" s="656"/>
      <c r="H113" s="956"/>
      <c r="I113" s="957"/>
      <c r="J113" s="958"/>
      <c r="K113" s="947"/>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9"/>
      <c r="AK113" s="85"/>
      <c r="AL113" s="962"/>
      <c r="AM113" s="962"/>
      <c r="AN113" s="962"/>
      <c r="AO113" s="962"/>
      <c r="AP113" s="962"/>
      <c r="AQ113" s="962"/>
      <c r="AR113" s="962"/>
      <c r="AS113" s="962"/>
      <c r="AT113" s="962"/>
    </row>
    <row r="114" spans="2:46" ht="18.2" customHeight="1">
      <c r="B114" s="146"/>
      <c r="C114" s="141"/>
      <c r="D114" s="656"/>
      <c r="E114" s="656"/>
      <c r="F114" s="656"/>
      <c r="G114" s="656"/>
      <c r="H114" s="956"/>
      <c r="I114" s="957"/>
      <c r="J114" s="958"/>
      <c r="K114" s="947"/>
      <c r="L114" s="948"/>
      <c r="M114" s="948"/>
      <c r="N114" s="948"/>
      <c r="O114" s="948"/>
      <c r="P114" s="948"/>
      <c r="Q114" s="948"/>
      <c r="R114" s="948"/>
      <c r="S114" s="948"/>
      <c r="T114" s="948"/>
      <c r="U114" s="948"/>
      <c r="V114" s="948"/>
      <c r="W114" s="948"/>
      <c r="X114" s="948"/>
      <c r="Y114" s="948"/>
      <c r="Z114" s="948"/>
      <c r="AA114" s="948"/>
      <c r="AB114" s="948"/>
      <c r="AC114" s="948"/>
      <c r="AD114" s="948"/>
      <c r="AE114" s="948"/>
      <c r="AF114" s="948"/>
      <c r="AG114" s="948"/>
      <c r="AH114" s="948"/>
      <c r="AI114" s="948"/>
      <c r="AJ114" s="949"/>
      <c r="AK114" s="85"/>
      <c r="AL114" s="962"/>
      <c r="AM114" s="962"/>
      <c r="AN114" s="962"/>
      <c r="AO114" s="962"/>
      <c r="AP114" s="962"/>
      <c r="AQ114" s="962"/>
      <c r="AR114" s="962"/>
      <c r="AS114" s="962"/>
      <c r="AT114" s="962"/>
    </row>
    <row r="115" spans="2:46" ht="18.2" customHeight="1">
      <c r="B115" s="146"/>
      <c r="C115" s="141"/>
      <c r="D115" s="656"/>
      <c r="E115" s="656"/>
      <c r="F115" s="656"/>
      <c r="G115" s="656"/>
      <c r="H115" s="959"/>
      <c r="I115" s="960"/>
      <c r="J115" s="961"/>
      <c r="K115" s="950"/>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2"/>
      <c r="AK115" s="85"/>
      <c r="AL115" s="962"/>
      <c r="AM115" s="962"/>
      <c r="AN115" s="962"/>
      <c r="AO115" s="962"/>
      <c r="AP115" s="962"/>
      <c r="AQ115" s="962"/>
      <c r="AR115" s="962"/>
      <c r="AS115" s="962"/>
      <c r="AT115" s="962"/>
    </row>
    <row r="116" spans="2:46" ht="6.75" customHeight="1">
      <c r="B116" s="225"/>
      <c r="C116" s="142"/>
      <c r="D116" s="226"/>
      <c r="E116" s="226"/>
      <c r="F116" s="226"/>
      <c r="G116" s="226"/>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112"/>
      <c r="AL116" s="253"/>
      <c r="AM116" s="253"/>
      <c r="AN116" s="253"/>
      <c r="AO116" s="253"/>
      <c r="AP116" s="253"/>
      <c r="AQ116" s="253"/>
      <c r="AR116" s="253"/>
      <c r="AS116" s="253"/>
      <c r="AT116" s="253"/>
    </row>
    <row r="117" spans="2:46">
      <c r="B117" s="141"/>
      <c r="C117" s="141"/>
      <c r="D117" s="174"/>
      <c r="E117" s="174"/>
      <c r="F117" s="174"/>
      <c r="G117" s="174"/>
      <c r="H117" s="175"/>
      <c r="I117" s="176"/>
      <c r="J117" s="169"/>
      <c r="K117" s="169"/>
      <c r="L117" s="169"/>
      <c r="M117" s="169"/>
      <c r="N117" s="169"/>
      <c r="O117" s="141"/>
      <c r="P117" s="34"/>
      <c r="Q117" s="34"/>
      <c r="R117" s="34"/>
      <c r="S117" s="34"/>
      <c r="T117" s="34"/>
      <c r="U117" s="34"/>
      <c r="V117" s="34"/>
      <c r="W117" s="34"/>
      <c r="X117" s="34"/>
      <c r="Y117" s="34"/>
      <c r="Z117" s="34"/>
      <c r="AA117" s="34"/>
      <c r="AB117" s="34"/>
      <c r="AC117" s="34"/>
      <c r="AD117" s="34"/>
      <c r="AE117" s="34"/>
      <c r="AF117" s="34"/>
      <c r="AG117" s="34"/>
      <c r="AH117" s="34"/>
      <c r="AI117" s="34"/>
      <c r="AJ117" s="211" t="s">
        <v>73</v>
      </c>
      <c r="AK117" s="34"/>
    </row>
    <row r="118" spans="2:46">
      <c r="B118" s="141"/>
      <c r="C118" s="141"/>
      <c r="D118" s="141"/>
      <c r="E118" s="141"/>
      <c r="F118" s="141"/>
      <c r="G118" s="141"/>
      <c r="H118" s="141"/>
      <c r="I118" s="141"/>
      <c r="J118" s="141"/>
      <c r="K118" s="34"/>
      <c r="L118" s="34"/>
      <c r="M118" s="141"/>
      <c r="N118" s="169"/>
      <c r="O118" s="141"/>
      <c r="P118" s="34"/>
      <c r="Q118" s="34"/>
      <c r="R118" s="34"/>
      <c r="S118" s="34"/>
      <c r="T118" s="34"/>
      <c r="U118" s="34"/>
      <c r="V118" s="34"/>
      <c r="W118" s="34"/>
      <c r="X118" s="34"/>
      <c r="Y118" s="758" t="s">
        <v>78</v>
      </c>
      <c r="Z118" s="758"/>
      <c r="AA118" s="758"/>
      <c r="AB118" s="758"/>
      <c r="AC118" s="614" t="str">
        <f>IF($AC$4="","",$AC$4)</f>
        <v/>
      </c>
      <c r="AD118" s="614"/>
      <c r="AE118" s="614"/>
      <c r="AF118" s="614"/>
      <c r="AG118" s="614"/>
      <c r="AH118" s="614"/>
      <c r="AI118" s="614"/>
      <c r="AJ118" s="614"/>
      <c r="AK118" s="34"/>
    </row>
    <row r="119" spans="2:46">
      <c r="B119" s="142"/>
      <c r="C119" s="142" t="s">
        <v>151</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11"/>
      <c r="Z119" s="111"/>
      <c r="AA119" s="111"/>
      <c r="AB119" s="111"/>
      <c r="AC119" s="111"/>
      <c r="AD119" s="111"/>
      <c r="AE119" s="111"/>
      <c r="AF119" s="212" t="str">
        <f>IF($E$10="B","提出不要",IF($E$10="C","C事業所（４）",""))</f>
        <v/>
      </c>
      <c r="AG119" s="111"/>
      <c r="AH119" s="111"/>
      <c r="AI119" s="111"/>
      <c r="AJ119" s="111"/>
      <c r="AK119" s="111"/>
    </row>
    <row r="120" spans="2:46" ht="8.25" customHeight="1">
      <c r="B120" s="144"/>
      <c r="C120" s="172"/>
      <c r="D120" s="159"/>
      <c r="E120" s="159"/>
      <c r="F120" s="159"/>
      <c r="G120" s="159"/>
      <c r="H120" s="159"/>
      <c r="I120" s="213"/>
      <c r="J120" s="159"/>
      <c r="K120" s="172"/>
      <c r="L120" s="214"/>
      <c r="M120" s="159"/>
      <c r="N120" s="173"/>
      <c r="O120" s="159"/>
      <c r="P120" s="97"/>
      <c r="Q120" s="97"/>
      <c r="R120" s="97"/>
      <c r="S120" s="97"/>
      <c r="T120" s="97"/>
      <c r="U120" s="97"/>
      <c r="V120" s="97"/>
      <c r="W120" s="97"/>
      <c r="X120" s="97"/>
      <c r="Y120" s="97"/>
      <c r="Z120" s="97"/>
      <c r="AA120" s="97"/>
      <c r="AB120" s="97"/>
      <c r="AC120" s="97"/>
      <c r="AD120" s="97"/>
      <c r="AE120" s="97"/>
      <c r="AF120" s="97"/>
      <c r="AG120" s="97"/>
      <c r="AH120" s="97"/>
      <c r="AI120" s="97"/>
      <c r="AJ120" s="97"/>
      <c r="AK120" s="98"/>
    </row>
    <row r="121" spans="2:46">
      <c r="B121" s="146"/>
      <c r="C121" s="141" t="s">
        <v>174</v>
      </c>
      <c r="D121" s="141"/>
      <c r="E121" s="141"/>
      <c r="F121" s="141"/>
      <c r="G121" s="141"/>
      <c r="H121" s="141"/>
      <c r="I121" s="141"/>
      <c r="J121" s="141"/>
      <c r="K121" s="141"/>
      <c r="L121" s="141"/>
      <c r="M121" s="153"/>
      <c r="N121" s="169"/>
      <c r="O121" s="141"/>
      <c r="P121" s="34"/>
      <c r="Q121" s="34"/>
      <c r="R121" s="34"/>
      <c r="S121" s="34"/>
      <c r="T121" s="34"/>
      <c r="U121" s="34"/>
      <c r="V121" s="34"/>
      <c r="W121" s="34"/>
      <c r="X121" s="34"/>
      <c r="Y121" s="34"/>
      <c r="Z121" s="34"/>
      <c r="AA121" s="34"/>
      <c r="AB121" s="34"/>
      <c r="AC121" s="34"/>
      <c r="AD121" s="34"/>
      <c r="AE121" s="34"/>
      <c r="AF121" s="34"/>
      <c r="AG121" s="34"/>
      <c r="AH121" s="34"/>
      <c r="AI121" s="34"/>
      <c r="AJ121" s="34"/>
      <c r="AK121" s="85"/>
    </row>
    <row r="122" spans="2:46" ht="11.25" customHeight="1">
      <c r="B122" s="146"/>
      <c r="C122" s="141"/>
      <c r="D122" s="141"/>
      <c r="E122" s="141"/>
      <c r="F122" s="141"/>
      <c r="G122" s="141"/>
      <c r="H122" s="141"/>
      <c r="I122" s="141"/>
      <c r="J122" s="141"/>
      <c r="K122" s="141"/>
      <c r="L122" s="141"/>
      <c r="M122" s="141"/>
      <c r="N122" s="169"/>
      <c r="O122" s="141"/>
      <c r="P122" s="34"/>
      <c r="Q122" s="34"/>
      <c r="R122" s="34"/>
      <c r="S122" s="34"/>
      <c r="T122" s="34"/>
      <c r="U122" s="34"/>
      <c r="V122" s="34"/>
      <c r="W122" s="34"/>
      <c r="X122" s="34"/>
      <c r="Y122" s="34"/>
      <c r="Z122" s="34"/>
      <c r="AA122" s="34"/>
      <c r="AB122" s="34"/>
      <c r="AC122" s="34"/>
      <c r="AD122" s="34"/>
      <c r="AE122" s="34"/>
      <c r="AF122" s="34"/>
      <c r="AG122" s="34"/>
      <c r="AH122" s="34"/>
      <c r="AI122" s="34"/>
      <c r="AJ122" s="34"/>
      <c r="AK122" s="85"/>
    </row>
    <row r="123" spans="2:46">
      <c r="B123" s="146"/>
      <c r="C123" s="141" t="s">
        <v>175</v>
      </c>
      <c r="D123" s="141"/>
      <c r="E123" s="141"/>
      <c r="F123" s="141"/>
      <c r="G123" s="141"/>
      <c r="H123" s="141"/>
      <c r="I123" s="141"/>
      <c r="J123" s="141"/>
      <c r="K123" s="141"/>
      <c r="L123" s="141"/>
      <c r="M123" s="141"/>
      <c r="N123" s="215"/>
      <c r="O123" s="141"/>
      <c r="P123" s="34"/>
      <c r="Q123" s="34"/>
      <c r="R123" s="34"/>
      <c r="S123" s="34"/>
      <c r="T123" s="34"/>
      <c r="U123" s="34"/>
      <c r="V123" s="34"/>
      <c r="W123" s="34"/>
      <c r="X123" s="34"/>
      <c r="Y123" s="34"/>
      <c r="Z123" s="34"/>
      <c r="AA123" s="34"/>
      <c r="AB123" s="34"/>
      <c r="AC123" s="34"/>
      <c r="AD123" s="34"/>
      <c r="AE123" s="34"/>
      <c r="AF123" s="34"/>
      <c r="AG123" s="34"/>
      <c r="AH123" s="34"/>
      <c r="AI123" s="34"/>
      <c r="AJ123" s="34"/>
      <c r="AK123" s="85"/>
    </row>
    <row r="124" spans="2:46" ht="26.25" customHeight="1">
      <c r="B124" s="146"/>
      <c r="C124" s="34"/>
      <c r="D124" s="963" t="s">
        <v>176</v>
      </c>
      <c r="E124" s="964"/>
      <c r="F124" s="964"/>
      <c r="G124" s="964"/>
      <c r="H124" s="964"/>
      <c r="I124" s="964"/>
      <c r="J124" s="964"/>
      <c r="K124" s="964"/>
      <c r="L124" s="964"/>
      <c r="M124" s="964"/>
      <c r="N124" s="964"/>
      <c r="O124" s="965"/>
      <c r="P124" s="822"/>
      <c r="Q124" s="823"/>
      <c r="R124" s="823"/>
      <c r="S124" s="823"/>
      <c r="T124" s="823"/>
      <c r="U124" s="823"/>
      <c r="V124" s="823"/>
      <c r="W124" s="823"/>
      <c r="X124" s="824"/>
      <c r="Y124" s="666" t="s">
        <v>527</v>
      </c>
      <c r="Z124" s="667"/>
      <c r="AA124" s="667"/>
      <c r="AB124" s="668"/>
      <c r="AC124" s="34"/>
      <c r="AD124" s="34"/>
      <c r="AE124" s="34"/>
      <c r="AF124" s="34"/>
      <c r="AG124" s="34"/>
      <c r="AH124" s="34"/>
      <c r="AI124" s="34"/>
      <c r="AJ124" s="34"/>
      <c r="AK124" s="85"/>
    </row>
    <row r="125" spans="2:46" ht="26.25" customHeight="1">
      <c r="B125" s="146"/>
      <c r="C125" s="141"/>
      <c r="D125" s="968" t="s">
        <v>177</v>
      </c>
      <c r="E125" s="969"/>
      <c r="F125" s="969"/>
      <c r="G125" s="969"/>
      <c r="H125" s="969"/>
      <c r="I125" s="969"/>
      <c r="J125" s="969"/>
      <c r="K125" s="969"/>
      <c r="L125" s="969"/>
      <c r="M125" s="969"/>
      <c r="N125" s="969"/>
      <c r="O125" s="970"/>
      <c r="P125" s="971"/>
      <c r="Q125" s="971"/>
      <c r="R125" s="971"/>
      <c r="S125" s="971"/>
      <c r="T125" s="971"/>
      <c r="U125" s="971"/>
      <c r="V125" s="971"/>
      <c r="W125" s="971"/>
      <c r="X125" s="971"/>
      <c r="Y125" s="141"/>
      <c r="Z125" s="141"/>
      <c r="AA125" s="141"/>
      <c r="AB125" s="141"/>
      <c r="AC125" s="34"/>
      <c r="AD125" s="34"/>
      <c r="AE125" s="34"/>
      <c r="AF125" s="34"/>
      <c r="AG125" s="34"/>
      <c r="AH125" s="34"/>
      <c r="AI125" s="34"/>
      <c r="AJ125" s="34"/>
      <c r="AK125" s="85"/>
      <c r="AL125" s="32" t="s">
        <v>540</v>
      </c>
      <c r="AM125" s="247"/>
      <c r="AN125" s="247"/>
      <c r="AO125" s="247"/>
      <c r="AP125" s="247"/>
      <c r="AQ125" s="247"/>
      <c r="AR125" s="247"/>
      <c r="AS125" s="32"/>
    </row>
    <row r="126" spans="2:46" ht="11.25" customHeight="1">
      <c r="B126" s="146"/>
      <c r="C126" s="141"/>
      <c r="D126" s="141"/>
      <c r="E126" s="141"/>
      <c r="F126" s="141"/>
      <c r="G126" s="141"/>
      <c r="H126" s="141"/>
      <c r="I126" s="141"/>
      <c r="J126" s="141"/>
      <c r="K126" s="141"/>
      <c r="L126" s="141"/>
      <c r="M126" s="141"/>
      <c r="N126" s="141"/>
      <c r="O126" s="141"/>
      <c r="P126" s="34"/>
      <c r="Q126" s="34"/>
      <c r="R126" s="34"/>
      <c r="S126" s="34"/>
      <c r="T126" s="34"/>
      <c r="U126" s="34"/>
      <c r="V126" s="34"/>
      <c r="W126" s="34"/>
      <c r="X126" s="34"/>
      <c r="Y126" s="34"/>
      <c r="Z126" s="34"/>
      <c r="AA126" s="34"/>
      <c r="AB126" s="34"/>
      <c r="AC126" s="34"/>
      <c r="AD126" s="34"/>
      <c r="AE126" s="34"/>
      <c r="AF126" s="34"/>
      <c r="AG126" s="34"/>
      <c r="AH126" s="34"/>
      <c r="AI126" s="34"/>
      <c r="AJ126" s="34"/>
      <c r="AK126" s="85"/>
      <c r="AL126" s="32" t="s">
        <v>539</v>
      </c>
      <c r="AM126" s="247"/>
      <c r="AN126" s="247"/>
      <c r="AO126" s="247"/>
      <c r="AP126" s="247"/>
      <c r="AQ126" s="247"/>
      <c r="AR126" s="247"/>
      <c r="AS126" s="32"/>
    </row>
    <row r="127" spans="2:46">
      <c r="B127" s="146"/>
      <c r="C127" s="141" t="s">
        <v>178</v>
      </c>
      <c r="D127" s="141"/>
      <c r="E127" s="141"/>
      <c r="F127" s="141"/>
      <c r="G127" s="141"/>
      <c r="H127" s="141"/>
      <c r="I127" s="141"/>
      <c r="J127" s="141"/>
      <c r="K127" s="141"/>
      <c r="L127" s="141"/>
      <c r="M127" s="141"/>
      <c r="N127" s="141"/>
      <c r="O127" s="141"/>
      <c r="P127" s="34"/>
      <c r="Q127" s="34"/>
      <c r="R127" s="34"/>
      <c r="S127" s="34"/>
      <c r="T127" s="34"/>
      <c r="U127" s="34"/>
      <c r="V127" s="34"/>
      <c r="W127" s="34"/>
      <c r="X127" s="34"/>
      <c r="Y127" s="34"/>
      <c r="Z127" s="34"/>
      <c r="AA127" s="34"/>
      <c r="AB127" s="34"/>
      <c r="AC127" s="34"/>
      <c r="AD127" s="34"/>
      <c r="AE127" s="34"/>
      <c r="AF127" s="34"/>
      <c r="AG127" s="34"/>
      <c r="AH127" s="34"/>
      <c r="AI127" s="34"/>
      <c r="AJ127" s="34"/>
      <c r="AK127" s="85"/>
      <c r="AL127" s="32" t="s">
        <v>660</v>
      </c>
      <c r="AM127" s="247"/>
      <c r="AN127" s="247"/>
      <c r="AO127" s="247"/>
      <c r="AP127" s="247"/>
      <c r="AQ127" s="247"/>
      <c r="AR127" s="247"/>
      <c r="AS127" s="32"/>
    </row>
    <row r="128" spans="2:46" ht="26.25" customHeight="1">
      <c r="B128" s="146"/>
      <c r="C128" s="141"/>
      <c r="D128" s="752"/>
      <c r="E128" s="754"/>
      <c r="F128" s="977" t="s">
        <v>179</v>
      </c>
      <c r="G128" s="977"/>
      <c r="H128" s="977"/>
      <c r="I128" s="977"/>
      <c r="J128" s="977"/>
      <c r="K128" s="977"/>
      <c r="L128" s="978" t="s">
        <v>528</v>
      </c>
      <c r="M128" s="979"/>
      <c r="N128" s="979"/>
      <c r="O128" s="979"/>
      <c r="P128" s="979"/>
      <c r="Q128" s="979"/>
      <c r="R128" s="979"/>
      <c r="S128" s="979"/>
      <c r="T128" s="980"/>
      <c r="U128" s="34"/>
      <c r="V128" s="34"/>
      <c r="W128" s="34"/>
      <c r="X128" s="34"/>
      <c r="Y128" s="34"/>
      <c r="Z128" s="34"/>
      <c r="AA128" s="34"/>
      <c r="AB128" s="34"/>
      <c r="AC128" s="34"/>
      <c r="AD128" s="34"/>
      <c r="AE128" s="34"/>
      <c r="AF128" s="34"/>
      <c r="AG128" s="34"/>
      <c r="AH128" s="34"/>
      <c r="AI128" s="34"/>
      <c r="AJ128" s="34"/>
      <c r="AK128" s="85"/>
    </row>
    <row r="129" spans="2:45" ht="26.25" customHeight="1">
      <c r="B129" s="146"/>
      <c r="C129" s="141"/>
      <c r="D129" s="972">
        <v>1</v>
      </c>
      <c r="E129" s="972"/>
      <c r="F129" s="981"/>
      <c r="G129" s="982"/>
      <c r="H129" s="982"/>
      <c r="I129" s="982"/>
      <c r="J129" s="982"/>
      <c r="K129" s="983"/>
      <c r="L129" s="974"/>
      <c r="M129" s="975"/>
      <c r="N129" s="975"/>
      <c r="O129" s="975"/>
      <c r="P129" s="975"/>
      <c r="Q129" s="975"/>
      <c r="R129" s="975"/>
      <c r="S129" s="975"/>
      <c r="T129" s="976"/>
      <c r="U129" s="34"/>
      <c r="V129" s="34"/>
      <c r="W129" s="34"/>
      <c r="X129" s="34"/>
      <c r="Y129" s="34"/>
      <c r="Z129" s="34"/>
      <c r="AA129" s="34"/>
      <c r="AB129" s="34"/>
      <c r="AC129" s="34"/>
      <c r="AD129" s="34"/>
      <c r="AE129" s="34"/>
      <c r="AF129" s="34"/>
      <c r="AG129" s="34"/>
      <c r="AH129" s="34"/>
      <c r="AI129" s="34"/>
      <c r="AJ129" s="34"/>
      <c r="AK129" s="85"/>
      <c r="AL129" s="966" t="s">
        <v>646</v>
      </c>
      <c r="AM129" s="967"/>
      <c r="AN129" s="967"/>
      <c r="AO129" s="967"/>
      <c r="AP129" s="967"/>
      <c r="AQ129" s="967"/>
      <c r="AR129" s="967"/>
      <c r="AS129" s="967"/>
    </row>
    <row r="130" spans="2:45" ht="26.25" customHeight="1">
      <c r="B130" s="146"/>
      <c r="C130" s="141"/>
      <c r="D130" s="972">
        <v>2</v>
      </c>
      <c r="E130" s="972"/>
      <c r="F130" s="973"/>
      <c r="G130" s="973"/>
      <c r="H130" s="973"/>
      <c r="I130" s="973"/>
      <c r="J130" s="973"/>
      <c r="K130" s="973"/>
      <c r="L130" s="974"/>
      <c r="M130" s="975"/>
      <c r="N130" s="975"/>
      <c r="O130" s="975"/>
      <c r="P130" s="975"/>
      <c r="Q130" s="975"/>
      <c r="R130" s="975"/>
      <c r="S130" s="975"/>
      <c r="T130" s="976"/>
      <c r="U130" s="216"/>
      <c r="V130" s="216"/>
      <c r="W130" s="216"/>
      <c r="X130" s="216"/>
      <c r="Y130" s="216"/>
      <c r="Z130" s="216"/>
      <c r="AA130" s="216"/>
      <c r="AB130" s="216"/>
      <c r="AC130" s="216"/>
      <c r="AD130" s="216"/>
      <c r="AE130" s="216"/>
      <c r="AF130" s="216"/>
      <c r="AG130" s="216"/>
      <c r="AH130" s="216"/>
      <c r="AI130" s="216"/>
      <c r="AJ130" s="216"/>
      <c r="AK130" s="217"/>
      <c r="AL130" s="966"/>
      <c r="AM130" s="967"/>
      <c r="AN130" s="967"/>
      <c r="AO130" s="967"/>
      <c r="AP130" s="967"/>
      <c r="AQ130" s="967"/>
      <c r="AR130" s="967"/>
      <c r="AS130" s="967"/>
    </row>
    <row r="131" spans="2:45" ht="26.25" customHeight="1">
      <c r="B131" s="146"/>
      <c r="C131" s="141"/>
      <c r="D131" s="972">
        <v>3</v>
      </c>
      <c r="E131" s="972"/>
      <c r="F131" s="973"/>
      <c r="G131" s="973"/>
      <c r="H131" s="973"/>
      <c r="I131" s="973"/>
      <c r="J131" s="973"/>
      <c r="K131" s="973"/>
      <c r="L131" s="974"/>
      <c r="M131" s="975"/>
      <c r="N131" s="975"/>
      <c r="O131" s="975"/>
      <c r="P131" s="975"/>
      <c r="Q131" s="975"/>
      <c r="R131" s="975"/>
      <c r="S131" s="975"/>
      <c r="T131" s="976"/>
      <c r="U131" s="216"/>
      <c r="V131" s="216"/>
      <c r="W131" s="216"/>
      <c r="X131" s="216"/>
      <c r="Y131" s="216"/>
      <c r="Z131" s="216"/>
      <c r="AA131" s="216"/>
      <c r="AB131" s="216"/>
      <c r="AC131" s="216"/>
      <c r="AD131" s="216"/>
      <c r="AE131" s="216"/>
      <c r="AF131" s="216"/>
      <c r="AG131" s="216"/>
      <c r="AH131" s="216"/>
      <c r="AI131" s="216"/>
      <c r="AJ131" s="216"/>
      <c r="AK131" s="217"/>
      <c r="AL131" s="22"/>
      <c r="AM131" s="199"/>
      <c r="AN131" s="22"/>
      <c r="AO131" s="22"/>
      <c r="AP131" s="22"/>
    </row>
    <row r="132" spans="2:45" ht="26.25" customHeight="1">
      <c r="B132" s="146"/>
      <c r="C132" s="141"/>
      <c r="D132" s="972">
        <v>4</v>
      </c>
      <c r="E132" s="972"/>
      <c r="F132" s="973"/>
      <c r="G132" s="973"/>
      <c r="H132" s="973"/>
      <c r="I132" s="973"/>
      <c r="J132" s="973"/>
      <c r="K132" s="973"/>
      <c r="L132" s="974"/>
      <c r="M132" s="975"/>
      <c r="N132" s="975"/>
      <c r="O132" s="975"/>
      <c r="P132" s="975"/>
      <c r="Q132" s="975"/>
      <c r="R132" s="975"/>
      <c r="S132" s="975"/>
      <c r="T132" s="976"/>
      <c r="U132" s="216"/>
      <c r="V132" s="216"/>
      <c r="W132" s="216"/>
      <c r="X132" s="216"/>
      <c r="Y132" s="216"/>
      <c r="Z132" s="216"/>
      <c r="AA132" s="216"/>
      <c r="AB132" s="216"/>
      <c r="AC132" s="216"/>
      <c r="AD132" s="216"/>
      <c r="AE132" s="216"/>
      <c r="AF132" s="216"/>
      <c r="AG132" s="216"/>
      <c r="AH132" s="216"/>
      <c r="AI132" s="216"/>
      <c r="AJ132" s="216"/>
      <c r="AK132" s="217"/>
      <c r="AL132" s="22"/>
      <c r="AM132" s="199"/>
      <c r="AN132" s="22"/>
      <c r="AO132" s="22"/>
      <c r="AP132" s="22"/>
    </row>
    <row r="133" spans="2:45" ht="26.25" customHeight="1">
      <c r="B133" s="146"/>
      <c r="C133" s="141"/>
      <c r="D133" s="972">
        <v>5</v>
      </c>
      <c r="E133" s="972"/>
      <c r="F133" s="973"/>
      <c r="G133" s="973"/>
      <c r="H133" s="973"/>
      <c r="I133" s="973"/>
      <c r="J133" s="973"/>
      <c r="K133" s="973"/>
      <c r="L133" s="974"/>
      <c r="M133" s="975"/>
      <c r="N133" s="975"/>
      <c r="O133" s="975"/>
      <c r="P133" s="975"/>
      <c r="Q133" s="975"/>
      <c r="R133" s="975"/>
      <c r="S133" s="975"/>
      <c r="T133" s="976"/>
      <c r="U133" s="216"/>
      <c r="V133" s="216"/>
      <c r="W133" s="216"/>
      <c r="X133" s="216"/>
      <c r="Y133" s="216"/>
      <c r="Z133" s="216"/>
      <c r="AA133" s="216"/>
      <c r="AB133" s="216"/>
      <c r="AC133" s="216"/>
      <c r="AD133" s="216"/>
      <c r="AE133" s="216"/>
      <c r="AF133" s="216"/>
      <c r="AG133" s="216"/>
      <c r="AH133" s="216"/>
      <c r="AI133" s="216"/>
      <c r="AJ133" s="216"/>
      <c r="AK133" s="217"/>
      <c r="AL133" s="22"/>
      <c r="AM133" s="199"/>
      <c r="AN133" s="22"/>
      <c r="AO133" s="22"/>
      <c r="AP133" s="22"/>
    </row>
    <row r="134" spans="2:45" ht="11.25" customHeight="1">
      <c r="B134" s="146"/>
      <c r="C134" s="141"/>
      <c r="D134" s="141"/>
      <c r="E134" s="141"/>
      <c r="F134" s="141"/>
      <c r="G134" s="141"/>
      <c r="H134" s="141"/>
      <c r="I134" s="141"/>
      <c r="J134" s="141"/>
      <c r="K134" s="141"/>
      <c r="L134" s="141"/>
      <c r="M134" s="141"/>
      <c r="N134" s="34"/>
      <c r="O134" s="34"/>
      <c r="P134" s="34"/>
      <c r="Q134" s="34"/>
      <c r="R134" s="34"/>
      <c r="S134" s="34"/>
      <c r="T134" s="34"/>
      <c r="U134" s="34"/>
      <c r="V134" s="34"/>
      <c r="W134" s="216"/>
      <c r="X134" s="216"/>
      <c r="Y134" s="216"/>
      <c r="Z134" s="216"/>
      <c r="AA134" s="216"/>
      <c r="AB134" s="216"/>
      <c r="AC134" s="216"/>
      <c r="AD134" s="216"/>
      <c r="AE134" s="216"/>
      <c r="AF134" s="216"/>
      <c r="AG134" s="216"/>
      <c r="AH134" s="216"/>
      <c r="AI134" s="216"/>
      <c r="AJ134" s="34"/>
      <c r="AK134" s="85"/>
    </row>
    <row r="135" spans="2:45" ht="12.95" customHeight="1">
      <c r="B135" s="146"/>
      <c r="C135" s="141" t="s">
        <v>180</v>
      </c>
      <c r="D135" s="141"/>
      <c r="E135" s="141"/>
      <c r="F135" s="141"/>
      <c r="G135" s="141"/>
      <c r="H135" s="141"/>
      <c r="I135" s="141"/>
      <c r="J135" s="141"/>
      <c r="K135" s="141"/>
      <c r="L135" s="141"/>
      <c r="M135" s="141"/>
      <c r="N135" s="34"/>
      <c r="O135" s="34"/>
      <c r="P135" s="34"/>
      <c r="Q135" s="34"/>
      <c r="R135" s="34"/>
      <c r="S135" s="34"/>
      <c r="T135" s="34"/>
      <c r="U135" s="34"/>
      <c r="V135" s="34"/>
      <c r="W135" s="216"/>
      <c r="X135" s="216"/>
      <c r="Y135" s="216"/>
      <c r="Z135" s="216"/>
      <c r="AA135" s="216"/>
      <c r="AB135" s="216"/>
      <c r="AC135" s="216"/>
      <c r="AD135" s="216"/>
      <c r="AE135" s="216"/>
      <c r="AF135" s="216"/>
      <c r="AG135" s="216"/>
      <c r="AH135" s="216"/>
      <c r="AI135" s="216"/>
      <c r="AJ135" s="34"/>
      <c r="AK135" s="85"/>
    </row>
    <row r="136" spans="2:45" ht="26.25" customHeight="1">
      <c r="B136" s="146"/>
      <c r="C136" s="141"/>
      <c r="D136" s="984" t="s">
        <v>181</v>
      </c>
      <c r="E136" s="985"/>
      <c r="F136" s="985"/>
      <c r="G136" s="985"/>
      <c r="H136" s="985"/>
      <c r="I136" s="985"/>
      <c r="J136" s="986"/>
      <c r="K136" s="971"/>
      <c r="L136" s="971"/>
      <c r="M136" s="971"/>
      <c r="N136" s="971"/>
      <c r="O136" s="971"/>
      <c r="P136" s="971"/>
      <c r="Q136" s="971"/>
      <c r="R136" s="971"/>
      <c r="S136" s="971"/>
      <c r="T136" s="34"/>
      <c r="U136" s="34"/>
      <c r="V136" s="34"/>
      <c r="W136" s="216"/>
      <c r="X136" s="216"/>
      <c r="Y136" s="216"/>
      <c r="Z136" s="216"/>
      <c r="AA136" s="216"/>
      <c r="AB136" s="216"/>
      <c r="AC136" s="216"/>
      <c r="AD136" s="216"/>
      <c r="AE136" s="216"/>
      <c r="AF136" s="216"/>
      <c r="AG136" s="216"/>
      <c r="AH136" s="216"/>
      <c r="AI136" s="216"/>
      <c r="AJ136" s="34"/>
      <c r="AK136" s="85"/>
    </row>
    <row r="137" spans="2:45" ht="11.25" customHeight="1">
      <c r="B137" s="146"/>
      <c r="C137" s="141"/>
      <c r="D137" s="141"/>
      <c r="E137" s="141"/>
      <c r="F137" s="141"/>
      <c r="G137" s="141"/>
      <c r="H137" s="141"/>
      <c r="I137" s="141"/>
      <c r="J137" s="141"/>
      <c r="K137" s="141"/>
      <c r="L137" s="141"/>
      <c r="M137" s="141"/>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85"/>
    </row>
    <row r="138" spans="2:45">
      <c r="B138" s="146"/>
      <c r="C138" s="141" t="s">
        <v>182</v>
      </c>
      <c r="D138" s="141"/>
      <c r="E138" s="141"/>
      <c r="F138" s="141"/>
      <c r="G138" s="141"/>
      <c r="H138" s="141"/>
      <c r="I138" s="141"/>
      <c r="J138" s="141"/>
      <c r="K138" s="141"/>
      <c r="L138" s="141"/>
      <c r="M138" s="141"/>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85"/>
    </row>
    <row r="139" spans="2:45" ht="26.25" customHeight="1">
      <c r="B139" s="146"/>
      <c r="C139" s="141"/>
      <c r="D139" s="987">
        <v>7</v>
      </c>
      <c r="E139" s="987"/>
      <c r="F139" s="987"/>
      <c r="G139" s="987"/>
      <c r="H139" s="977" t="s">
        <v>183</v>
      </c>
      <c r="I139" s="977"/>
      <c r="J139" s="977"/>
      <c r="K139" s="977"/>
      <c r="L139" s="987">
        <v>11</v>
      </c>
      <c r="M139" s="987"/>
      <c r="N139" s="987"/>
      <c r="O139" s="987"/>
      <c r="P139" s="977" t="s">
        <v>184</v>
      </c>
      <c r="Q139" s="977"/>
      <c r="R139" s="977"/>
      <c r="S139" s="977"/>
      <c r="T139" s="141"/>
      <c r="U139" s="34"/>
      <c r="V139" s="34"/>
      <c r="W139" s="34"/>
      <c r="X139" s="34"/>
      <c r="Y139" s="34"/>
      <c r="Z139" s="34"/>
      <c r="AA139" s="34"/>
      <c r="AB139" s="34"/>
      <c r="AC139" s="34"/>
      <c r="AD139" s="34"/>
      <c r="AE139" s="34"/>
      <c r="AF139" s="34"/>
      <c r="AG139" s="34"/>
      <c r="AH139" s="34"/>
      <c r="AI139" s="34"/>
      <c r="AJ139" s="34"/>
      <c r="AK139" s="85"/>
    </row>
    <row r="140" spans="2:45" ht="11.25" customHeight="1">
      <c r="B140" s="146"/>
      <c r="C140" s="141"/>
      <c r="D140" s="141"/>
      <c r="E140" s="141"/>
      <c r="F140" s="141"/>
      <c r="G140" s="141"/>
      <c r="H140" s="141"/>
      <c r="I140" s="141"/>
      <c r="J140" s="141"/>
      <c r="K140" s="141"/>
      <c r="L140" s="141"/>
      <c r="M140" s="141"/>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85"/>
    </row>
    <row r="141" spans="2:45">
      <c r="B141" s="146"/>
      <c r="C141" s="141" t="s">
        <v>185</v>
      </c>
      <c r="D141" s="141"/>
      <c r="E141" s="141"/>
      <c r="F141" s="141"/>
      <c r="G141" s="141"/>
      <c r="H141" s="141"/>
      <c r="I141" s="141"/>
      <c r="J141" s="141"/>
      <c r="K141" s="141"/>
      <c r="L141" s="141"/>
      <c r="M141" s="141"/>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218" t="s">
        <v>529</v>
      </c>
      <c r="AK141" s="85"/>
    </row>
    <row r="142" spans="2:45" ht="30" customHeight="1">
      <c r="B142" s="146"/>
      <c r="C142" s="141"/>
      <c r="D142" s="972"/>
      <c r="E142" s="972"/>
      <c r="F142" s="972"/>
      <c r="G142" s="972"/>
      <c r="H142" s="972"/>
      <c r="I142" s="972"/>
      <c r="J142" s="972"/>
      <c r="K142" s="972"/>
      <c r="L142" s="972"/>
      <c r="M142" s="931" t="s">
        <v>530</v>
      </c>
      <c r="N142" s="977"/>
      <c r="O142" s="977"/>
      <c r="P142" s="977"/>
      <c r="Q142" s="931" t="s">
        <v>531</v>
      </c>
      <c r="R142" s="977"/>
      <c r="S142" s="977"/>
      <c r="T142" s="977"/>
      <c r="U142" s="931" t="s">
        <v>532</v>
      </c>
      <c r="V142" s="977"/>
      <c r="W142" s="977"/>
      <c r="X142" s="977"/>
      <c r="Y142" s="931" t="s">
        <v>533</v>
      </c>
      <c r="Z142" s="977"/>
      <c r="AA142" s="977"/>
      <c r="AB142" s="977"/>
      <c r="AC142" s="931" t="s">
        <v>534</v>
      </c>
      <c r="AD142" s="977"/>
      <c r="AE142" s="977"/>
      <c r="AF142" s="977"/>
      <c r="AG142" s="931" t="s">
        <v>186</v>
      </c>
      <c r="AH142" s="931"/>
      <c r="AI142" s="931"/>
      <c r="AJ142" s="931"/>
      <c r="AK142" s="85"/>
      <c r="AO142" s="201"/>
    </row>
    <row r="143" spans="2:45" ht="30" customHeight="1">
      <c r="B143" s="146"/>
      <c r="C143" s="141"/>
      <c r="D143" s="992" t="s">
        <v>187</v>
      </c>
      <c r="E143" s="992"/>
      <c r="F143" s="992"/>
      <c r="G143" s="931" t="s">
        <v>188</v>
      </c>
      <c r="H143" s="931"/>
      <c r="I143" s="931"/>
      <c r="J143" s="931"/>
      <c r="K143" s="931"/>
      <c r="L143" s="931"/>
      <c r="M143" s="993"/>
      <c r="N143" s="993"/>
      <c r="O143" s="993"/>
      <c r="P143" s="993"/>
      <c r="Q143" s="993"/>
      <c r="R143" s="993"/>
      <c r="S143" s="993"/>
      <c r="T143" s="993"/>
      <c r="U143" s="993"/>
      <c r="V143" s="993"/>
      <c r="W143" s="993"/>
      <c r="X143" s="993"/>
      <c r="Y143" s="993"/>
      <c r="Z143" s="993"/>
      <c r="AA143" s="993"/>
      <c r="AB143" s="993"/>
      <c r="AC143" s="993"/>
      <c r="AD143" s="993"/>
      <c r="AE143" s="993"/>
      <c r="AF143" s="993"/>
      <c r="AG143" s="994" t="str">
        <f>IF(SUM($M$143:$AF$143)=0,"",SUM($M$143:$AF$143))</f>
        <v/>
      </c>
      <c r="AH143" s="995"/>
      <c r="AI143" s="995"/>
      <c r="AJ143" s="996"/>
      <c r="AK143" s="85"/>
      <c r="AO143" s="201"/>
    </row>
    <row r="144" spans="2:45" ht="30" customHeight="1">
      <c r="B144" s="146"/>
      <c r="C144" s="141"/>
      <c r="D144" s="992"/>
      <c r="E144" s="992"/>
      <c r="F144" s="992"/>
      <c r="G144" s="997" t="s">
        <v>189</v>
      </c>
      <c r="H144" s="998"/>
      <c r="I144" s="998"/>
      <c r="J144" s="998"/>
      <c r="K144" s="998"/>
      <c r="L144" s="999"/>
      <c r="M144" s="988"/>
      <c r="N144" s="988"/>
      <c r="O144" s="988"/>
      <c r="P144" s="988"/>
      <c r="Q144" s="988"/>
      <c r="R144" s="988"/>
      <c r="S144" s="988"/>
      <c r="T144" s="988"/>
      <c r="U144" s="988"/>
      <c r="V144" s="988"/>
      <c r="W144" s="988"/>
      <c r="X144" s="988"/>
      <c r="Y144" s="988"/>
      <c r="Z144" s="988"/>
      <c r="AA144" s="988"/>
      <c r="AB144" s="988"/>
      <c r="AC144" s="988"/>
      <c r="AD144" s="988"/>
      <c r="AE144" s="988"/>
      <c r="AF144" s="988"/>
      <c r="AG144" s="989"/>
      <c r="AH144" s="990"/>
      <c r="AI144" s="990"/>
      <c r="AJ144" s="991"/>
      <c r="AK144" s="85"/>
      <c r="AM144" s="202"/>
      <c r="AN144" s="203"/>
      <c r="AO144" s="203"/>
      <c r="AP144" s="203"/>
      <c r="AQ144" s="203"/>
      <c r="AR144" s="203"/>
    </row>
    <row r="145" spans="2:46" ht="30" customHeight="1">
      <c r="B145" s="146"/>
      <c r="C145" s="141"/>
      <c r="D145" s="992"/>
      <c r="E145" s="992"/>
      <c r="F145" s="992"/>
      <c r="G145" s="1001" t="s">
        <v>190</v>
      </c>
      <c r="H145" s="1002"/>
      <c r="I145" s="1002"/>
      <c r="J145" s="1002"/>
      <c r="K145" s="1002"/>
      <c r="L145" s="1003"/>
      <c r="M145" s="988"/>
      <c r="N145" s="988"/>
      <c r="O145" s="988"/>
      <c r="P145" s="988"/>
      <c r="Q145" s="988"/>
      <c r="R145" s="988"/>
      <c r="S145" s="988"/>
      <c r="T145" s="988"/>
      <c r="U145" s="988"/>
      <c r="V145" s="988"/>
      <c r="W145" s="988"/>
      <c r="X145" s="988"/>
      <c r="Y145" s="988"/>
      <c r="Z145" s="988"/>
      <c r="AA145" s="988"/>
      <c r="AB145" s="988"/>
      <c r="AC145" s="988"/>
      <c r="AD145" s="988"/>
      <c r="AE145" s="988"/>
      <c r="AF145" s="988"/>
      <c r="AG145" s="989"/>
      <c r="AH145" s="990"/>
      <c r="AI145" s="990"/>
      <c r="AJ145" s="991"/>
      <c r="AK145" s="85"/>
      <c r="AM145" s="204"/>
      <c r="AN145" s="203"/>
      <c r="AO145" s="203"/>
      <c r="AP145" s="203"/>
      <c r="AQ145" s="203"/>
      <c r="AR145" s="203"/>
    </row>
    <row r="146" spans="2:46" ht="30" customHeight="1">
      <c r="B146" s="146"/>
      <c r="C146" s="141"/>
      <c r="D146" s="992"/>
      <c r="E146" s="992"/>
      <c r="F146" s="992"/>
      <c r="G146" s="977" t="s">
        <v>191</v>
      </c>
      <c r="H146" s="977"/>
      <c r="I146" s="977"/>
      <c r="J146" s="977"/>
      <c r="K146" s="977"/>
      <c r="L146" s="977"/>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989"/>
      <c r="AH146" s="990"/>
      <c r="AI146" s="990"/>
      <c r="AJ146" s="991"/>
      <c r="AK146" s="85"/>
      <c r="AM146" s="204"/>
      <c r="AN146" s="203"/>
      <c r="AO146" s="203"/>
      <c r="AP146" s="203"/>
      <c r="AQ146" s="203"/>
      <c r="AR146" s="203"/>
    </row>
    <row r="147" spans="2:46" ht="30" customHeight="1">
      <c r="B147" s="146"/>
      <c r="C147" s="141"/>
      <c r="D147" s="992"/>
      <c r="E147" s="992"/>
      <c r="F147" s="992"/>
      <c r="G147" s="931" t="s">
        <v>192</v>
      </c>
      <c r="H147" s="931"/>
      <c r="I147" s="931"/>
      <c r="J147" s="931"/>
      <c r="K147" s="931"/>
      <c r="L147" s="931"/>
      <c r="M147" s="1005"/>
      <c r="N147" s="1006"/>
      <c r="O147" s="1006"/>
      <c r="P147" s="1006"/>
      <c r="Q147" s="1006"/>
      <c r="R147" s="1006"/>
      <c r="S147" s="1006"/>
      <c r="T147" s="1006"/>
      <c r="U147" s="1006"/>
      <c r="V147" s="1006"/>
      <c r="W147" s="1006"/>
      <c r="X147" s="1006"/>
      <c r="Y147" s="1006"/>
      <c r="Z147" s="1006"/>
      <c r="AA147" s="1006"/>
      <c r="AB147" s="1006"/>
      <c r="AC147" s="1006"/>
      <c r="AD147" s="1006"/>
      <c r="AE147" s="1006"/>
      <c r="AF147" s="1007"/>
      <c r="AG147" s="994" t="str">
        <f>IF($AG$143="","",$AG$143-$AG$148)</f>
        <v/>
      </c>
      <c r="AH147" s="995"/>
      <c r="AI147" s="995"/>
      <c r="AJ147" s="996"/>
      <c r="AK147" s="85"/>
    </row>
    <row r="148" spans="2:46" ht="30" customHeight="1">
      <c r="B148" s="146"/>
      <c r="C148" s="141"/>
      <c r="D148" s="992"/>
      <c r="E148" s="992"/>
      <c r="F148" s="992"/>
      <c r="G148" s="931" t="s">
        <v>193</v>
      </c>
      <c r="H148" s="931"/>
      <c r="I148" s="931"/>
      <c r="J148" s="931"/>
      <c r="K148" s="931"/>
      <c r="L148" s="931"/>
      <c r="M148" s="1005"/>
      <c r="N148" s="1006"/>
      <c r="O148" s="1006"/>
      <c r="P148" s="1006"/>
      <c r="Q148" s="1006"/>
      <c r="R148" s="1006"/>
      <c r="S148" s="1006"/>
      <c r="T148" s="1006"/>
      <c r="U148" s="1006"/>
      <c r="V148" s="1006"/>
      <c r="W148" s="1006"/>
      <c r="X148" s="1006"/>
      <c r="Y148" s="1006"/>
      <c r="Z148" s="1006"/>
      <c r="AA148" s="1006"/>
      <c r="AB148" s="1006"/>
      <c r="AC148" s="1006"/>
      <c r="AD148" s="1006"/>
      <c r="AE148" s="1006"/>
      <c r="AF148" s="1007"/>
      <c r="AG148" s="994" t="str">
        <f>IF($AG$143="","",ROUNDUP($M$143*$M$146+$Q$143*$Q$146+$U$143*$U$146+$Y$143*$Y$146+$AC$143*$AC$146,0))</f>
        <v/>
      </c>
      <c r="AH148" s="995"/>
      <c r="AI148" s="995"/>
      <c r="AJ148" s="996"/>
      <c r="AK148" s="85"/>
    </row>
    <row r="149" spans="2:46" ht="30" customHeight="1">
      <c r="B149" s="146"/>
      <c r="C149" s="141"/>
      <c r="D149" s="992" t="s">
        <v>438</v>
      </c>
      <c r="E149" s="992"/>
      <c r="F149" s="992"/>
      <c r="G149" s="931" t="s">
        <v>468</v>
      </c>
      <c r="H149" s="931"/>
      <c r="I149" s="931"/>
      <c r="J149" s="931"/>
      <c r="K149" s="931"/>
      <c r="L149" s="931"/>
      <c r="M149" s="1004" t="str">
        <f>IF(Q$50="","",Q$50)</f>
        <v/>
      </c>
      <c r="N149" s="1004"/>
      <c r="O149" s="1004"/>
      <c r="P149" s="1004"/>
      <c r="Q149" s="1004" t="str">
        <f t="shared" ref="Q149" si="10">IF(U$50="","",U$50)</f>
        <v/>
      </c>
      <c r="R149" s="1004"/>
      <c r="S149" s="1004"/>
      <c r="T149" s="1004"/>
      <c r="U149" s="1004" t="str">
        <f t="shared" ref="U149" si="11">IF(Y$50="","",Y$50)</f>
        <v/>
      </c>
      <c r="V149" s="1004"/>
      <c r="W149" s="1004"/>
      <c r="X149" s="1004"/>
      <c r="Y149" s="1004" t="str">
        <f t="shared" ref="Y149" si="12">IF(AC$50="","",AC$50)</f>
        <v/>
      </c>
      <c r="Z149" s="1004"/>
      <c r="AA149" s="1004"/>
      <c r="AB149" s="1004"/>
      <c r="AC149" s="1004" t="str">
        <f t="shared" ref="AC149" si="13">IF(AG$50="","",AG$50)</f>
        <v/>
      </c>
      <c r="AD149" s="1004"/>
      <c r="AE149" s="1004"/>
      <c r="AF149" s="1004"/>
      <c r="AG149" s="994" t="str">
        <f>IF(SUM($M$149:$AF$149)=0,"",SUM($M$149:$AF$149))</f>
        <v/>
      </c>
      <c r="AH149" s="995"/>
      <c r="AI149" s="995"/>
      <c r="AJ149" s="996"/>
      <c r="AK149" s="85"/>
    </row>
    <row r="150" spans="2:46" ht="30" customHeight="1">
      <c r="B150" s="146"/>
      <c r="C150" s="141"/>
      <c r="D150" s="992"/>
      <c r="E150" s="992"/>
      <c r="F150" s="992"/>
      <c r="G150" s="997" t="s">
        <v>535</v>
      </c>
      <c r="H150" s="998"/>
      <c r="I150" s="998"/>
      <c r="J150" s="998"/>
      <c r="K150" s="998"/>
      <c r="L150" s="999"/>
      <c r="M150" s="1008" t="str">
        <f>IFERROR(IF(AND(M$143&gt;0,M$149&gt;0),1-M$149/M$143,""),"")</f>
        <v/>
      </c>
      <c r="N150" s="1008"/>
      <c r="O150" s="1008"/>
      <c r="P150" s="1008"/>
      <c r="Q150" s="1008" t="str">
        <f t="shared" ref="Q150" si="14">IFERROR(IF(AND(Q$143&gt;0,Q$149&gt;0),1-Q$149/Q$143,""),"")</f>
        <v/>
      </c>
      <c r="R150" s="1008"/>
      <c r="S150" s="1008"/>
      <c r="T150" s="1008"/>
      <c r="U150" s="1008" t="str">
        <f t="shared" ref="U150" si="15">IFERROR(IF(AND(U$143&gt;0,U$149&gt;0),1-U$149/U$143,""),"")</f>
        <v/>
      </c>
      <c r="V150" s="1008"/>
      <c r="W150" s="1008"/>
      <c r="X150" s="1008"/>
      <c r="Y150" s="1008" t="str">
        <f t="shared" ref="Y150" si="16">IFERROR(IF(AND(Y$143&gt;0,Y$149&gt;0),1-Y$149/Y$143,""),"")</f>
        <v/>
      </c>
      <c r="Z150" s="1008"/>
      <c r="AA150" s="1008"/>
      <c r="AB150" s="1008"/>
      <c r="AC150" s="1008" t="str">
        <f t="shared" ref="AC150" si="17">IFERROR(IF(AND(AC$143&gt;0,AC$149&gt;0),1-AC$149/AC$143,""),"")</f>
        <v/>
      </c>
      <c r="AD150" s="1008"/>
      <c r="AE150" s="1008"/>
      <c r="AF150" s="1008"/>
      <c r="AG150" s="1009" t="s">
        <v>170</v>
      </c>
      <c r="AH150" s="1010"/>
      <c r="AI150" s="1010"/>
      <c r="AJ150" s="1010"/>
      <c r="AK150" s="85"/>
    </row>
    <row r="151" spans="2:46" ht="30" customHeight="1">
      <c r="B151" s="146"/>
      <c r="C151" s="141"/>
      <c r="D151" s="992"/>
      <c r="E151" s="992"/>
      <c r="F151" s="992"/>
      <c r="G151" s="931" t="s">
        <v>194</v>
      </c>
      <c r="H151" s="931"/>
      <c r="I151" s="931"/>
      <c r="J151" s="931"/>
      <c r="K151" s="931"/>
      <c r="L151" s="931"/>
      <c r="M151" s="1004" t="str">
        <f>IFERROR(IF(AND(M$143&gt;0,M$149&gt;0),M$143-M$149,""),"")</f>
        <v/>
      </c>
      <c r="N151" s="1004"/>
      <c r="O151" s="1004"/>
      <c r="P151" s="1004"/>
      <c r="Q151" s="1004" t="str">
        <f t="shared" ref="Q151" si="18">IFERROR(IF(AND(Q$143&gt;0,Q$149&gt;0),Q$143-Q$149,""),"")</f>
        <v/>
      </c>
      <c r="R151" s="1004"/>
      <c r="S151" s="1004"/>
      <c r="T151" s="1004"/>
      <c r="U151" s="1004" t="str">
        <f t="shared" ref="U151" si="19">IFERROR(IF(AND(U$143&gt;0,U$149&gt;0),U$143-U$149,""),"")</f>
        <v/>
      </c>
      <c r="V151" s="1004"/>
      <c r="W151" s="1004"/>
      <c r="X151" s="1004"/>
      <c r="Y151" s="1004" t="str">
        <f t="shared" ref="Y151" si="20">IFERROR(IF(AND(Y$143&gt;0,Y$149&gt;0),Y$143-Y$149,""),"")</f>
        <v/>
      </c>
      <c r="Z151" s="1004"/>
      <c r="AA151" s="1004"/>
      <c r="AB151" s="1004"/>
      <c r="AC151" s="1004" t="str">
        <f t="shared" ref="AC151" si="21">IFERROR(IF(AND(AC$143&gt;0,AC$149&gt;0),AC$143-AC$149,""),"")</f>
        <v/>
      </c>
      <c r="AD151" s="1004"/>
      <c r="AE151" s="1004"/>
      <c r="AF151" s="1004"/>
      <c r="AG151" s="994" t="str">
        <f>IF(SUM($M$151:$AF$151)=0,"",SUM($M$151:$AF$151))</f>
        <v/>
      </c>
      <c r="AH151" s="995"/>
      <c r="AI151" s="995"/>
      <c r="AJ151" s="996"/>
      <c r="AK151" s="85"/>
    </row>
    <row r="152" spans="2:46" ht="30" customHeight="1">
      <c r="B152" s="146"/>
      <c r="C152" s="141"/>
      <c r="D152" s="978" t="s">
        <v>195</v>
      </c>
      <c r="E152" s="979"/>
      <c r="F152" s="979"/>
      <c r="G152" s="979"/>
      <c r="H152" s="979"/>
      <c r="I152" s="979"/>
      <c r="J152" s="979"/>
      <c r="K152" s="979"/>
      <c r="L152" s="980"/>
      <c r="M152" s="988"/>
      <c r="N152" s="988"/>
      <c r="O152" s="988"/>
      <c r="P152" s="988"/>
      <c r="Q152" s="988"/>
      <c r="R152" s="988"/>
      <c r="S152" s="988"/>
      <c r="T152" s="988"/>
      <c r="U152" s="988"/>
      <c r="V152" s="988"/>
      <c r="W152" s="988"/>
      <c r="X152" s="988"/>
      <c r="Y152" s="988"/>
      <c r="Z152" s="988"/>
      <c r="AA152" s="988"/>
      <c r="AB152" s="988"/>
      <c r="AC152" s="988"/>
      <c r="AD152" s="988"/>
      <c r="AE152" s="988"/>
      <c r="AF152" s="988"/>
      <c r="AG152" s="989"/>
      <c r="AH152" s="990"/>
      <c r="AI152" s="990"/>
      <c r="AJ152" s="991"/>
      <c r="AK152" s="85"/>
      <c r="AL152" s="11" t="s">
        <v>634</v>
      </c>
      <c r="AM152" s="189"/>
    </row>
    <row r="153" spans="2:46" ht="11.25" customHeight="1">
      <c r="B153" s="225"/>
      <c r="C153" s="142"/>
      <c r="D153" s="142"/>
      <c r="E153" s="142"/>
      <c r="F153" s="142"/>
      <c r="G153" s="142"/>
      <c r="H153" s="142"/>
      <c r="I153" s="142"/>
      <c r="J153" s="142"/>
      <c r="K153" s="142"/>
      <c r="L153" s="142"/>
      <c r="M153" s="142"/>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2"/>
    </row>
    <row r="154" spans="2:46">
      <c r="B154" s="141"/>
      <c r="C154" s="34"/>
      <c r="D154" s="141"/>
      <c r="E154" s="254"/>
      <c r="F154" s="254"/>
      <c r="G154" s="254"/>
      <c r="H154" s="254"/>
      <c r="I154" s="254"/>
      <c r="J154" s="254"/>
      <c r="K154" s="254"/>
      <c r="L154" s="254"/>
      <c r="M154" s="141"/>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211" t="s">
        <v>73</v>
      </c>
      <c r="AK154" s="34"/>
    </row>
    <row r="155" spans="2:46" s="9" customForma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613" t="s">
        <v>78</v>
      </c>
      <c r="Z155" s="613"/>
      <c r="AA155" s="613"/>
      <c r="AB155" s="613"/>
      <c r="AC155" s="614" t="str">
        <f>IF($AC$4="","",$AC$4)</f>
        <v/>
      </c>
      <c r="AD155" s="614"/>
      <c r="AE155" s="614"/>
      <c r="AF155" s="614"/>
      <c r="AG155" s="614"/>
      <c r="AH155" s="614"/>
      <c r="AI155" s="614"/>
      <c r="AJ155" s="614"/>
      <c r="AK155" s="34"/>
      <c r="AL155" s="8"/>
      <c r="AM155" s="188"/>
      <c r="AN155" s="8"/>
      <c r="AO155" s="8"/>
      <c r="AP155" s="8"/>
      <c r="AQ155" s="8"/>
      <c r="AR155" s="8"/>
      <c r="AS155" s="8"/>
    </row>
    <row r="156" spans="2:46">
      <c r="B156" s="141"/>
      <c r="C156" s="209" t="s">
        <v>151</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34"/>
      <c r="Z156" s="34"/>
      <c r="AA156" s="34"/>
      <c r="AB156" s="34"/>
      <c r="AC156" s="34"/>
      <c r="AD156" s="34"/>
      <c r="AE156" s="34"/>
      <c r="AF156" s="184" t="str">
        <f>IF($E$10="B","B事業所（５） ",IF($E$10="C","C事業所（５）",""))</f>
        <v/>
      </c>
      <c r="AG156" s="34"/>
      <c r="AH156" s="34"/>
      <c r="AI156" s="34"/>
      <c r="AJ156" s="34"/>
      <c r="AK156" s="34"/>
      <c r="AT156" s="9"/>
    </row>
    <row r="157" spans="2:46" ht="8.25" customHeight="1">
      <c r="B157" s="144"/>
      <c r="C157" s="145"/>
      <c r="D157" s="145"/>
      <c r="E157" s="145"/>
      <c r="F157" s="145"/>
      <c r="G157" s="145"/>
      <c r="H157" s="145"/>
      <c r="I157" s="145"/>
      <c r="J157" s="145"/>
      <c r="K157" s="145"/>
      <c r="L157" s="145"/>
      <c r="M157" s="145"/>
      <c r="N157" s="145"/>
      <c r="O157" s="145"/>
      <c r="P157" s="145"/>
      <c r="Q157" s="145"/>
      <c r="R157" s="145"/>
      <c r="S157" s="145"/>
      <c r="T157" s="145"/>
      <c r="U157" s="145"/>
      <c r="V157" s="97"/>
      <c r="W157" s="97"/>
      <c r="X157" s="97"/>
      <c r="Y157" s="97"/>
      <c r="Z157" s="97"/>
      <c r="AA157" s="97"/>
      <c r="AB157" s="97"/>
      <c r="AC157" s="97"/>
      <c r="AD157" s="97"/>
      <c r="AE157" s="97"/>
      <c r="AF157" s="97"/>
      <c r="AG157" s="97"/>
      <c r="AH157" s="97"/>
      <c r="AI157" s="97"/>
      <c r="AJ157" s="97"/>
      <c r="AK157" s="98"/>
      <c r="AT157" s="9"/>
    </row>
    <row r="158" spans="2:46" s="9" customFormat="1" ht="21" customHeight="1">
      <c r="B158" s="109"/>
      <c r="C158" s="34" t="s">
        <v>152</v>
      </c>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85"/>
      <c r="AL158" s="8"/>
      <c r="AM158" s="188"/>
      <c r="AN158" s="8"/>
      <c r="AO158" s="8"/>
      <c r="AP158" s="8"/>
      <c r="AQ158" s="8"/>
      <c r="AR158" s="8"/>
      <c r="AS158" s="8"/>
    </row>
    <row r="159" spans="2:46" s="9" customFormat="1">
      <c r="B159" s="109"/>
      <c r="C159" s="34"/>
      <c r="D159" s="34"/>
      <c r="E159" s="34"/>
      <c r="F159" s="34"/>
      <c r="G159" s="34"/>
      <c r="H159" s="220"/>
      <c r="I159" s="220"/>
      <c r="J159" s="220"/>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85"/>
      <c r="AL159" s="8"/>
      <c r="AM159" s="188"/>
      <c r="AN159" s="8"/>
      <c r="AO159" s="8"/>
      <c r="AP159" s="8"/>
      <c r="AQ159" s="8"/>
      <c r="AR159" s="8"/>
      <c r="AS159" s="8"/>
    </row>
    <row r="160" spans="2:46" s="9" customFormat="1" ht="10.5" customHeight="1">
      <c r="B160" s="109"/>
      <c r="C160" s="639" t="s">
        <v>153</v>
      </c>
      <c r="D160" s="640"/>
      <c r="E160" s="645" t="s">
        <v>154</v>
      </c>
      <c r="F160" s="646"/>
      <c r="G160" s="646"/>
      <c r="H160" s="646"/>
      <c r="I160" s="646"/>
      <c r="J160" s="646"/>
      <c r="K160" s="646"/>
      <c r="L160" s="646"/>
      <c r="M160" s="646"/>
      <c r="N160" s="646"/>
      <c r="O160" s="646"/>
      <c r="P160" s="646"/>
      <c r="Q160" s="647"/>
      <c r="R160" s="639" t="s">
        <v>437</v>
      </c>
      <c r="S160" s="654"/>
      <c r="T160" s="654"/>
      <c r="U160" s="654"/>
      <c r="V160" s="654"/>
      <c r="W160" s="654"/>
      <c r="X160" s="654"/>
      <c r="Y160" s="654"/>
      <c r="Z160" s="654"/>
      <c r="AA160" s="654"/>
      <c r="AB160" s="654"/>
      <c r="AC160" s="640"/>
      <c r="AD160" s="627" t="s">
        <v>155</v>
      </c>
      <c r="AE160" s="627"/>
      <c r="AF160" s="1013" t="s">
        <v>196</v>
      </c>
      <c r="AG160" s="1013"/>
      <c r="AH160" s="628" t="s">
        <v>541</v>
      </c>
      <c r="AI160" s="628"/>
      <c r="AJ160" s="628"/>
      <c r="AK160" s="85"/>
      <c r="AL160" s="8"/>
      <c r="AM160" s="188"/>
      <c r="AN160" s="8"/>
      <c r="AO160" s="8"/>
      <c r="AP160" s="8"/>
      <c r="AQ160" s="8"/>
      <c r="AR160" s="8"/>
      <c r="AS160" s="8"/>
    </row>
    <row r="161" spans="2:45" s="9" customFormat="1" ht="10.5" customHeight="1">
      <c r="B161" s="109"/>
      <c r="C161" s="641"/>
      <c r="D161" s="642"/>
      <c r="E161" s="648"/>
      <c r="F161" s="649"/>
      <c r="G161" s="649"/>
      <c r="H161" s="649"/>
      <c r="I161" s="649"/>
      <c r="J161" s="649"/>
      <c r="K161" s="649"/>
      <c r="L161" s="649"/>
      <c r="M161" s="649"/>
      <c r="N161" s="649"/>
      <c r="O161" s="649"/>
      <c r="P161" s="649"/>
      <c r="Q161" s="650"/>
      <c r="R161" s="641"/>
      <c r="S161" s="310"/>
      <c r="T161" s="310"/>
      <c r="U161" s="310"/>
      <c r="V161" s="310"/>
      <c r="W161" s="310"/>
      <c r="X161" s="310"/>
      <c r="Y161" s="310"/>
      <c r="Z161" s="310"/>
      <c r="AA161" s="310"/>
      <c r="AB161" s="310"/>
      <c r="AC161" s="642"/>
      <c r="AD161" s="627"/>
      <c r="AE161" s="627"/>
      <c r="AF161" s="1013"/>
      <c r="AG161" s="1013"/>
      <c r="AH161" s="628"/>
      <c r="AI161" s="628"/>
      <c r="AJ161" s="628"/>
      <c r="AK161" s="85"/>
      <c r="AL161" s="8"/>
      <c r="AM161" s="188"/>
      <c r="AN161" s="8"/>
      <c r="AO161" s="8"/>
      <c r="AP161" s="8"/>
      <c r="AQ161" s="8"/>
      <c r="AR161" s="8"/>
      <c r="AS161" s="8"/>
    </row>
    <row r="162" spans="2:45" s="9" customFormat="1" ht="10.5" customHeight="1">
      <c r="B162" s="109"/>
      <c r="C162" s="641"/>
      <c r="D162" s="642"/>
      <c r="E162" s="651"/>
      <c r="F162" s="652"/>
      <c r="G162" s="652"/>
      <c r="H162" s="652"/>
      <c r="I162" s="652"/>
      <c r="J162" s="652"/>
      <c r="K162" s="652"/>
      <c r="L162" s="652"/>
      <c r="M162" s="652"/>
      <c r="N162" s="652"/>
      <c r="O162" s="652"/>
      <c r="P162" s="652"/>
      <c r="Q162" s="653"/>
      <c r="R162" s="641"/>
      <c r="S162" s="310"/>
      <c r="T162" s="310"/>
      <c r="U162" s="310"/>
      <c r="V162" s="310"/>
      <c r="W162" s="310"/>
      <c r="X162" s="310"/>
      <c r="Y162" s="310"/>
      <c r="Z162" s="310"/>
      <c r="AA162" s="310"/>
      <c r="AB162" s="310"/>
      <c r="AC162" s="642"/>
      <c r="AD162" s="627"/>
      <c r="AE162" s="627"/>
      <c r="AF162" s="1013"/>
      <c r="AG162" s="1013"/>
      <c r="AH162" s="628"/>
      <c r="AI162" s="628"/>
      <c r="AJ162" s="628"/>
      <c r="AK162" s="85"/>
      <c r="AL162" s="8"/>
      <c r="AM162" s="188"/>
      <c r="AN162" s="8"/>
      <c r="AO162" s="8"/>
      <c r="AP162" s="8"/>
      <c r="AQ162" s="8"/>
      <c r="AR162" s="8"/>
      <c r="AS162" s="8"/>
    </row>
    <row r="163" spans="2:45" s="9" customFormat="1" ht="27.75" customHeight="1">
      <c r="B163" s="109"/>
      <c r="C163" s="641"/>
      <c r="D163" s="642"/>
      <c r="E163" s="1014" t="s">
        <v>157</v>
      </c>
      <c r="F163" s="1015"/>
      <c r="G163" s="1016"/>
      <c r="H163" s="635" t="s">
        <v>158</v>
      </c>
      <c r="I163" s="636"/>
      <c r="J163" s="636"/>
      <c r="K163" s="636"/>
      <c r="L163" s="636"/>
      <c r="M163" s="636"/>
      <c r="N163" s="636"/>
      <c r="O163" s="636"/>
      <c r="P163" s="636"/>
      <c r="Q163" s="637"/>
      <c r="R163" s="641"/>
      <c r="S163" s="310"/>
      <c r="T163" s="310"/>
      <c r="U163" s="310"/>
      <c r="V163" s="310"/>
      <c r="W163" s="310"/>
      <c r="X163" s="310"/>
      <c r="Y163" s="310"/>
      <c r="Z163" s="310"/>
      <c r="AA163" s="310"/>
      <c r="AB163" s="310"/>
      <c r="AC163" s="642"/>
      <c r="AD163" s="627"/>
      <c r="AE163" s="627"/>
      <c r="AF163" s="1013"/>
      <c r="AG163" s="1013"/>
      <c r="AH163" s="628"/>
      <c r="AI163" s="628"/>
      <c r="AJ163" s="628"/>
      <c r="AK163" s="85"/>
      <c r="AL163" s="8"/>
      <c r="AM163" s="188"/>
      <c r="AN163" s="8"/>
      <c r="AO163" s="8"/>
      <c r="AP163" s="8"/>
      <c r="AQ163" s="8"/>
      <c r="AR163" s="8"/>
      <c r="AS163" s="8"/>
    </row>
    <row r="164" spans="2:45" s="9" customFormat="1" ht="27.75" customHeight="1">
      <c r="B164" s="109"/>
      <c r="C164" s="643"/>
      <c r="D164" s="644"/>
      <c r="E164" s="1017"/>
      <c r="F164" s="1018"/>
      <c r="G164" s="1019"/>
      <c r="H164" s="635" t="s">
        <v>159</v>
      </c>
      <c r="I164" s="636"/>
      <c r="J164" s="636"/>
      <c r="K164" s="637"/>
      <c r="L164" s="635" t="s">
        <v>160</v>
      </c>
      <c r="M164" s="636"/>
      <c r="N164" s="636"/>
      <c r="O164" s="636"/>
      <c r="P164" s="636"/>
      <c r="Q164" s="637"/>
      <c r="R164" s="643"/>
      <c r="S164" s="655"/>
      <c r="T164" s="655"/>
      <c r="U164" s="655"/>
      <c r="V164" s="655"/>
      <c r="W164" s="655"/>
      <c r="X164" s="655"/>
      <c r="Y164" s="655"/>
      <c r="Z164" s="655"/>
      <c r="AA164" s="655"/>
      <c r="AB164" s="655"/>
      <c r="AC164" s="644"/>
      <c r="AD164" s="627"/>
      <c r="AE164" s="627"/>
      <c r="AF164" s="1013"/>
      <c r="AG164" s="1013"/>
      <c r="AH164" s="628"/>
      <c r="AI164" s="628"/>
      <c r="AJ164" s="628"/>
      <c r="AK164" s="85"/>
      <c r="AL164" s="8"/>
      <c r="AM164" s="188"/>
      <c r="AN164" s="8"/>
      <c r="AO164" s="8"/>
      <c r="AP164" s="8"/>
      <c r="AQ164" s="8"/>
      <c r="AR164" s="8"/>
      <c r="AS164" s="8"/>
    </row>
    <row r="165" spans="2:45" s="9" customFormat="1" ht="42" customHeight="1">
      <c r="B165" s="109"/>
      <c r="C165" s="615">
        <v>1</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1011"/>
      <c r="M165" s="1012"/>
      <c r="N165" s="1012"/>
      <c r="O165" s="1012"/>
      <c r="P165" s="1012"/>
      <c r="Q165" s="101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1020" t="s">
        <v>635</v>
      </c>
      <c r="AM165" s="962"/>
      <c r="AN165" s="962"/>
      <c r="AO165" s="962"/>
      <c r="AP165" s="962"/>
      <c r="AQ165" s="962"/>
      <c r="AR165" s="962"/>
      <c r="AS165" s="962"/>
    </row>
    <row r="166" spans="2:45" s="9" customFormat="1" ht="42" customHeight="1">
      <c r="B166" s="109"/>
      <c r="C166" s="615">
        <v>2</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1011"/>
      <c r="M166" s="1012"/>
      <c r="N166" s="1012"/>
      <c r="O166" s="1012"/>
      <c r="P166" s="1012"/>
      <c r="Q166" s="101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1020"/>
      <c r="AM166" s="962"/>
      <c r="AN166" s="962"/>
      <c r="AO166" s="962"/>
      <c r="AP166" s="962"/>
      <c r="AQ166" s="962"/>
      <c r="AR166" s="962"/>
      <c r="AS166" s="962"/>
    </row>
    <row r="167" spans="2:45" s="9" customFormat="1" ht="42" customHeight="1">
      <c r="B167" s="109"/>
      <c r="C167" s="615">
        <v>3</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1011"/>
      <c r="M167" s="1012"/>
      <c r="N167" s="1012"/>
      <c r="O167" s="1012"/>
      <c r="P167" s="1012"/>
      <c r="Q167" s="101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c r="AM167" s="188"/>
      <c r="AN167" s="8"/>
      <c r="AO167" s="8"/>
      <c r="AP167" s="8"/>
      <c r="AQ167" s="8"/>
      <c r="AR167" s="8"/>
      <c r="AS167" s="8"/>
    </row>
    <row r="168" spans="2:45" s="9" customFormat="1" ht="42" customHeight="1">
      <c r="B168" s="109"/>
      <c r="C168" s="615">
        <v>4</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1011"/>
      <c r="M168" s="1012"/>
      <c r="N168" s="1012"/>
      <c r="O168" s="1012"/>
      <c r="P168" s="1012"/>
      <c r="Q168" s="101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c r="AM168" s="188"/>
      <c r="AN168" s="8"/>
      <c r="AO168" s="8"/>
      <c r="AP168" s="8"/>
      <c r="AQ168" s="8"/>
      <c r="AR168" s="8"/>
      <c r="AS168" s="8"/>
    </row>
    <row r="169" spans="2:45" s="9" customFormat="1" ht="42" customHeight="1">
      <c r="B169" s="109"/>
      <c r="C169" s="615">
        <v>5</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1011"/>
      <c r="M169" s="1012"/>
      <c r="N169" s="1012"/>
      <c r="O169" s="1012"/>
      <c r="P169" s="1012"/>
      <c r="Q169" s="101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c r="AM169" s="188"/>
      <c r="AN169" s="8"/>
      <c r="AO169" s="8"/>
      <c r="AP169" s="8"/>
      <c r="AQ169" s="8"/>
      <c r="AR169" s="8"/>
      <c r="AS169" s="8"/>
    </row>
    <row r="170" spans="2:45" s="9" customFormat="1" ht="42" customHeight="1">
      <c r="B170" s="109"/>
      <c r="C170" s="615">
        <v>6</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1011"/>
      <c r="M170" s="1012"/>
      <c r="N170" s="1012"/>
      <c r="O170" s="1012"/>
      <c r="P170" s="1012"/>
      <c r="Q170" s="101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c r="AM170" s="188"/>
      <c r="AN170" s="8"/>
      <c r="AO170" s="8"/>
      <c r="AP170" s="8"/>
      <c r="AQ170" s="8"/>
      <c r="AR170" s="8"/>
      <c r="AS170" s="8"/>
    </row>
    <row r="171" spans="2:45" s="9" customFormat="1" ht="42" customHeight="1">
      <c r="B171" s="109"/>
      <c r="C171" s="615">
        <v>7</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1011"/>
      <c r="M171" s="1012"/>
      <c r="N171" s="1012"/>
      <c r="O171" s="1012"/>
      <c r="P171" s="1012"/>
      <c r="Q171" s="101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c r="AM171" s="188"/>
      <c r="AN171" s="8"/>
      <c r="AO171" s="8"/>
      <c r="AP171" s="8"/>
      <c r="AQ171" s="8"/>
      <c r="AR171" s="8"/>
      <c r="AS171" s="8"/>
    </row>
    <row r="172" spans="2:45" s="9" customFormat="1" ht="42" customHeight="1">
      <c r="B172" s="109"/>
      <c r="C172" s="615">
        <v>8</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1011"/>
      <c r="M172" s="1012"/>
      <c r="N172" s="1012"/>
      <c r="O172" s="1012"/>
      <c r="P172" s="1012"/>
      <c r="Q172" s="101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c r="AM172" s="188"/>
      <c r="AN172" s="8"/>
      <c r="AO172" s="8"/>
      <c r="AP172" s="8"/>
      <c r="AQ172" s="8"/>
      <c r="AR172" s="8"/>
      <c r="AS172" s="8"/>
    </row>
    <row r="173" spans="2:45" s="9" customFormat="1" ht="42" customHeight="1">
      <c r="B173" s="109"/>
      <c r="C173" s="615">
        <v>9</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1011"/>
      <c r="M173" s="1012"/>
      <c r="N173" s="1012"/>
      <c r="O173" s="1012"/>
      <c r="P173" s="1012"/>
      <c r="Q173" s="101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c r="AM173" s="188"/>
      <c r="AN173" s="8"/>
      <c r="AO173" s="8"/>
      <c r="AP173" s="8"/>
      <c r="AQ173" s="8"/>
      <c r="AR173" s="8"/>
      <c r="AS173" s="8"/>
    </row>
    <row r="174" spans="2:45" s="9" customFormat="1" ht="42" customHeight="1">
      <c r="B174" s="109"/>
      <c r="C174" s="615">
        <v>10</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1011"/>
      <c r="M174" s="1012"/>
      <c r="N174" s="1012"/>
      <c r="O174" s="1012"/>
      <c r="P174" s="1012"/>
      <c r="Q174" s="101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c r="AM174" s="188"/>
      <c r="AN174" s="8"/>
      <c r="AO174" s="8"/>
      <c r="AP174" s="8"/>
      <c r="AQ174" s="8"/>
      <c r="AR174" s="8"/>
      <c r="AS174" s="8"/>
    </row>
    <row r="175" spans="2:45" s="9" customFormat="1" ht="42" customHeight="1">
      <c r="B175" s="109"/>
      <c r="C175" s="615">
        <v>11</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1011"/>
      <c r="M175" s="1012"/>
      <c r="N175" s="1012"/>
      <c r="O175" s="1012"/>
      <c r="P175" s="1012"/>
      <c r="Q175" s="101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c r="AM175" s="188"/>
      <c r="AN175" s="8"/>
      <c r="AO175" s="8"/>
      <c r="AP175" s="8"/>
      <c r="AQ175" s="8"/>
      <c r="AR175" s="8"/>
      <c r="AS175" s="8"/>
    </row>
    <row r="176" spans="2:45" s="9" customFormat="1" ht="42" customHeight="1">
      <c r="B176" s="109"/>
      <c r="C176" s="615">
        <v>12</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1011"/>
      <c r="M176" s="1012"/>
      <c r="N176" s="1012"/>
      <c r="O176" s="1012"/>
      <c r="P176" s="1012"/>
      <c r="Q176" s="101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188"/>
      <c r="AN176" s="8"/>
      <c r="AO176" s="8"/>
      <c r="AP176" s="8"/>
      <c r="AQ176" s="8"/>
      <c r="AR176" s="8"/>
      <c r="AS176" s="8"/>
    </row>
    <row r="177" spans="2:46" s="9" customFormat="1" ht="42" customHeight="1">
      <c r="B177" s="109"/>
      <c r="C177" s="615">
        <v>13</v>
      </c>
      <c r="D177" s="616"/>
      <c r="E177" s="496" t="str" cm="1">
        <f t="array" aca="1" ref="E177" ca="1">IFERROR(INDIRECT("Tbl!"&amp;ADDRESS(MATCH($L177,Tbl!$AC:$AC,0),27)),"")</f>
        <v/>
      </c>
      <c r="F177" s="497"/>
      <c r="G177" s="498"/>
      <c r="H177" s="617" t="str" cm="1">
        <f t="array" aca="1" ref="H177" ca="1">IFERROR(INDIRECT("Tbl!"&amp;ADDRESS(MATCH($L177,Tbl!$AC:$AC,0),28)),"")</f>
        <v/>
      </c>
      <c r="I177" s="618"/>
      <c r="J177" s="618"/>
      <c r="K177" s="619"/>
      <c r="L177" s="1011"/>
      <c r="M177" s="1012"/>
      <c r="N177" s="1012"/>
      <c r="O177" s="1012"/>
      <c r="P177" s="1012"/>
      <c r="Q177" s="1012"/>
      <c r="R177" s="623"/>
      <c r="S177" s="624"/>
      <c r="T177" s="624"/>
      <c r="U177" s="624"/>
      <c r="V177" s="624"/>
      <c r="W177" s="624"/>
      <c r="X177" s="624"/>
      <c r="Y177" s="624"/>
      <c r="Z177" s="624"/>
      <c r="AA177" s="624"/>
      <c r="AB177" s="624"/>
      <c r="AC177" s="624"/>
      <c r="AD177" s="608"/>
      <c r="AE177" s="608"/>
      <c r="AF177" s="608"/>
      <c r="AG177" s="608"/>
      <c r="AH177" s="609"/>
      <c r="AI177" s="610"/>
      <c r="AJ177" s="611"/>
      <c r="AK177" s="85"/>
      <c r="AL177" s="8"/>
      <c r="AM177" s="188"/>
      <c r="AN177" s="8"/>
      <c r="AO177" s="8"/>
      <c r="AP177" s="8"/>
      <c r="AQ177" s="8"/>
      <c r="AR177" s="8"/>
      <c r="AS177" s="8"/>
      <c r="AT177" s="8"/>
    </row>
    <row r="178" spans="2:46" s="9" customFormat="1" ht="42" customHeight="1">
      <c r="B178" s="109"/>
      <c r="C178" s="615">
        <v>14</v>
      </c>
      <c r="D178" s="616"/>
      <c r="E178" s="496" t="str" cm="1">
        <f t="array" aca="1" ref="E178" ca="1">IFERROR(INDIRECT("Tbl!"&amp;ADDRESS(MATCH($L178,Tbl!$AC:$AC,0),27)),"")</f>
        <v/>
      </c>
      <c r="F178" s="497"/>
      <c r="G178" s="498"/>
      <c r="H178" s="617" t="str" cm="1">
        <f t="array" aca="1" ref="H178" ca="1">IFERROR(INDIRECT("Tbl!"&amp;ADDRESS(MATCH($L178,Tbl!$AC:$AC,0),28)),"")</f>
        <v/>
      </c>
      <c r="I178" s="618"/>
      <c r="J178" s="618"/>
      <c r="K178" s="619"/>
      <c r="L178" s="1011"/>
      <c r="M178" s="1012"/>
      <c r="N178" s="1012"/>
      <c r="O178" s="1012"/>
      <c r="P178" s="1012"/>
      <c r="Q178" s="1012"/>
      <c r="R178" s="623"/>
      <c r="S178" s="624"/>
      <c r="T178" s="624"/>
      <c r="U178" s="624"/>
      <c r="V178" s="624"/>
      <c r="W178" s="624"/>
      <c r="X178" s="624"/>
      <c r="Y178" s="624"/>
      <c r="Z178" s="624"/>
      <c r="AA178" s="624"/>
      <c r="AB178" s="624"/>
      <c r="AC178" s="624"/>
      <c r="AD178" s="608"/>
      <c r="AE178" s="608"/>
      <c r="AF178" s="608"/>
      <c r="AG178" s="608"/>
      <c r="AH178" s="609"/>
      <c r="AI178" s="610"/>
      <c r="AJ178" s="611"/>
      <c r="AK178" s="85"/>
      <c r="AL178" s="8"/>
      <c r="AM178" s="188"/>
      <c r="AN178" s="8"/>
      <c r="AO178" s="8"/>
      <c r="AP178" s="8"/>
      <c r="AQ178" s="8"/>
      <c r="AR178" s="8"/>
      <c r="AS178" s="8"/>
    </row>
    <row r="179" spans="2:46" s="9" customFormat="1" ht="42" customHeight="1">
      <c r="B179" s="109"/>
      <c r="C179" s="615">
        <v>15</v>
      </c>
      <c r="D179" s="616"/>
      <c r="E179" s="496" t="str" cm="1">
        <f t="array" aca="1" ref="E179" ca="1">IFERROR(INDIRECT("Tbl!"&amp;ADDRESS(MATCH($L179,Tbl!$AC:$AC,0),27)),"")</f>
        <v/>
      </c>
      <c r="F179" s="497"/>
      <c r="G179" s="498"/>
      <c r="H179" s="617" t="str" cm="1">
        <f t="array" aca="1" ref="H179" ca="1">IFERROR(INDIRECT("Tbl!"&amp;ADDRESS(MATCH($L179,Tbl!$AC:$AC,0),28)),"")</f>
        <v/>
      </c>
      <c r="I179" s="618"/>
      <c r="J179" s="618"/>
      <c r="K179" s="619"/>
      <c r="L179" s="1011"/>
      <c r="M179" s="1012"/>
      <c r="N179" s="1012"/>
      <c r="O179" s="1012"/>
      <c r="P179" s="1012"/>
      <c r="Q179" s="1012"/>
      <c r="R179" s="623"/>
      <c r="S179" s="624"/>
      <c r="T179" s="624"/>
      <c r="U179" s="624"/>
      <c r="V179" s="624"/>
      <c r="W179" s="624"/>
      <c r="X179" s="624"/>
      <c r="Y179" s="624"/>
      <c r="Z179" s="624"/>
      <c r="AA179" s="624"/>
      <c r="AB179" s="624"/>
      <c r="AC179" s="624"/>
      <c r="AD179" s="608"/>
      <c r="AE179" s="608"/>
      <c r="AF179" s="608"/>
      <c r="AG179" s="608"/>
      <c r="AH179" s="609"/>
      <c r="AI179" s="610"/>
      <c r="AJ179" s="611"/>
      <c r="AK179" s="85"/>
      <c r="AL179" s="8"/>
      <c r="AM179" s="598"/>
      <c r="AN179" s="598"/>
      <c r="AO179" s="598"/>
      <c r="AP179" s="598"/>
      <c r="AQ179" s="598"/>
      <c r="AR179" s="598"/>
      <c r="AS179" s="598"/>
      <c r="AT179" s="598"/>
    </row>
    <row r="180" spans="2:46" s="9" customFormat="1" ht="13.5" customHeight="1">
      <c r="B180" s="110"/>
      <c r="C180" s="597" t="s">
        <v>663</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7"/>
      <c r="AJ180" s="597"/>
      <c r="AK180" s="112"/>
      <c r="AL180" s="8"/>
      <c r="AM180" s="252"/>
      <c r="AN180" s="252"/>
      <c r="AO180" s="252"/>
      <c r="AP180" s="252"/>
      <c r="AQ180" s="252"/>
      <c r="AR180" s="252"/>
      <c r="AS180" s="252"/>
      <c r="AT180" s="252"/>
    </row>
    <row r="181" spans="2:46" ht="18" customHeight="1">
      <c r="B181" s="34"/>
      <c r="C181" s="221"/>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58" t="s">
        <v>73</v>
      </c>
      <c r="AK181" s="34"/>
    </row>
    <row r="182" spans="2:46" s="9" customForma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613" t="s">
        <v>78</v>
      </c>
      <c r="Z182" s="613"/>
      <c r="AA182" s="613"/>
      <c r="AB182" s="613"/>
      <c r="AC182" s="614" t="str">
        <f>IF($AC$4="","",$AC$4)</f>
        <v/>
      </c>
      <c r="AD182" s="614"/>
      <c r="AE182" s="614"/>
      <c r="AF182" s="614"/>
      <c r="AG182" s="614"/>
      <c r="AH182" s="614"/>
      <c r="AI182" s="614"/>
      <c r="AJ182" s="614"/>
      <c r="AK182" s="34"/>
      <c r="AL182" s="8"/>
      <c r="AM182" s="188"/>
      <c r="AN182" s="8"/>
      <c r="AO182" s="8"/>
      <c r="AP182" s="8"/>
      <c r="AQ182" s="8"/>
      <c r="AR182" s="8"/>
      <c r="AS182" s="8"/>
    </row>
    <row r="183" spans="2:46">
      <c r="B183" s="141"/>
      <c r="C183" s="209" t="s">
        <v>151</v>
      </c>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34"/>
      <c r="Z183" s="34"/>
      <c r="AA183" s="34"/>
      <c r="AB183" s="34"/>
      <c r="AC183" s="34"/>
      <c r="AD183" s="34"/>
      <c r="AE183" s="34"/>
      <c r="AF183" s="184" t="str">
        <f>IF($E$10="B","B事業所（６）",IF($E$10="C","C事業所（６）",""))</f>
        <v/>
      </c>
      <c r="AG183" s="34"/>
      <c r="AH183" s="34"/>
      <c r="AI183" s="34"/>
      <c r="AJ183" s="34"/>
      <c r="AK183" s="34"/>
      <c r="AT183" s="9"/>
    </row>
    <row r="184" spans="2:46" ht="8.25" customHeight="1">
      <c r="B184" s="144"/>
      <c r="C184" s="145"/>
      <c r="D184" s="145"/>
      <c r="E184" s="145"/>
      <c r="F184" s="145"/>
      <c r="G184" s="145"/>
      <c r="H184" s="145"/>
      <c r="I184" s="145"/>
      <c r="J184" s="145"/>
      <c r="K184" s="145"/>
      <c r="L184" s="145"/>
      <c r="M184" s="145"/>
      <c r="N184" s="145"/>
      <c r="O184" s="145"/>
      <c r="P184" s="145"/>
      <c r="Q184" s="145"/>
      <c r="R184" s="145"/>
      <c r="S184" s="145"/>
      <c r="T184" s="145"/>
      <c r="U184" s="145"/>
      <c r="V184" s="97"/>
      <c r="W184" s="97"/>
      <c r="X184" s="97"/>
      <c r="Y184" s="97"/>
      <c r="Z184" s="97"/>
      <c r="AA184" s="97"/>
      <c r="AB184" s="97"/>
      <c r="AC184" s="97"/>
      <c r="AD184" s="97"/>
      <c r="AE184" s="97"/>
      <c r="AF184" s="97"/>
      <c r="AG184" s="97"/>
      <c r="AH184" s="97"/>
      <c r="AI184" s="97"/>
      <c r="AJ184" s="97"/>
      <c r="AK184" s="98"/>
      <c r="AT184" s="9"/>
    </row>
    <row r="185" spans="2:46" s="9" customFormat="1">
      <c r="B185" s="109"/>
      <c r="C185" s="34" t="s">
        <v>161</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8"/>
      <c r="AM185" s="188"/>
      <c r="AN185" s="8"/>
      <c r="AO185" s="8"/>
      <c r="AP185" s="8"/>
      <c r="AQ185" s="8"/>
      <c r="AR185" s="8"/>
      <c r="AS185" s="8"/>
    </row>
    <row r="186" spans="2:46" s="9" customFormat="1">
      <c r="B186" s="109"/>
      <c r="C186" s="284" t="s">
        <v>162</v>
      </c>
      <c r="D186" s="284"/>
      <c r="E186" s="284"/>
      <c r="F186" s="284"/>
      <c r="G186" s="284"/>
      <c r="H186" s="284"/>
      <c r="I186" s="284"/>
      <c r="J186" s="284"/>
      <c r="K186" s="284"/>
      <c r="L186" s="284"/>
      <c r="M186" s="28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85"/>
      <c r="AL186" s="8"/>
      <c r="AM186" s="188"/>
      <c r="AN186" s="8"/>
      <c r="AO186" s="8"/>
      <c r="AP186" s="8"/>
      <c r="AQ186" s="8"/>
      <c r="AR186" s="8"/>
      <c r="AS186" s="8"/>
    </row>
    <row r="187" spans="2:46" s="9" customFormat="1">
      <c r="B187" s="109"/>
      <c r="C187" s="34"/>
      <c r="D187" s="34"/>
      <c r="E187" s="34"/>
      <c r="F187" s="34"/>
      <c r="G187" s="34"/>
      <c r="H187" s="185"/>
      <c r="I187" s="34"/>
      <c r="J187" s="186"/>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85"/>
      <c r="AL187" s="8"/>
      <c r="AM187" s="188"/>
      <c r="AN187" s="8"/>
      <c r="AO187" s="8"/>
      <c r="AP187" s="8"/>
      <c r="AQ187" s="8"/>
      <c r="AR187" s="8"/>
      <c r="AS187" s="8"/>
    </row>
    <row r="188" spans="2:46" s="9" customFormat="1">
      <c r="B188" s="109"/>
      <c r="C188" s="34" t="s">
        <v>163</v>
      </c>
      <c r="D188" s="34"/>
      <c r="E188" s="34"/>
      <c r="F188" s="34"/>
      <c r="G188" s="34"/>
      <c r="H188" s="185"/>
      <c r="I188" s="34"/>
      <c r="J188" s="186"/>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85"/>
      <c r="AL188" s="11" t="s">
        <v>636</v>
      </c>
      <c r="AM188" s="11"/>
      <c r="AN188" s="8"/>
      <c r="AO188" s="8"/>
      <c r="AP188" s="8"/>
      <c r="AQ188" s="8"/>
      <c r="AR188" s="8"/>
      <c r="AS188" s="8"/>
    </row>
    <row r="189" spans="2:46" s="9" customFormat="1" ht="14.45" customHeight="1">
      <c r="B189" s="109"/>
      <c r="C189" s="599"/>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c r="AB189" s="600"/>
      <c r="AC189" s="600"/>
      <c r="AD189" s="600"/>
      <c r="AE189" s="600"/>
      <c r="AF189" s="600"/>
      <c r="AG189" s="600"/>
      <c r="AH189" s="600"/>
      <c r="AI189" s="600"/>
      <c r="AJ189" s="601"/>
      <c r="AK189" s="85"/>
      <c r="AL189" s="8"/>
      <c r="AM189" s="189"/>
      <c r="AN189" s="8"/>
      <c r="AO189" s="8"/>
      <c r="AP189" s="8"/>
      <c r="AQ189" s="8"/>
      <c r="AR189" s="8"/>
      <c r="AS189" s="8"/>
    </row>
    <row r="190" spans="2:46" s="9" customFormat="1" ht="14.45" customHeight="1">
      <c r="B190" s="109"/>
      <c r="C190" s="1021"/>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c r="AM190" s="188"/>
      <c r="AN190" s="8"/>
      <c r="AO190" s="8"/>
      <c r="AP190" s="8"/>
      <c r="AQ190" s="8"/>
      <c r="AR190" s="8"/>
      <c r="AS190" s="8"/>
    </row>
    <row r="191" spans="2:46" s="9" customFormat="1" ht="14.45" customHeight="1">
      <c r="B191" s="109"/>
      <c r="C191" s="1021"/>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c r="AM191" s="188"/>
      <c r="AN191" s="8"/>
      <c r="AO191" s="8"/>
      <c r="AP191" s="8"/>
      <c r="AQ191" s="8"/>
      <c r="AR191" s="8"/>
      <c r="AS191" s="8"/>
    </row>
    <row r="192" spans="2:46" s="9" customFormat="1" ht="14.45" customHeight="1">
      <c r="B192" s="109"/>
      <c r="C192" s="1021"/>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c r="AM192" s="188"/>
      <c r="AN192" s="8"/>
      <c r="AO192" s="8"/>
      <c r="AP192" s="8"/>
      <c r="AQ192" s="8"/>
      <c r="AR192" s="8"/>
      <c r="AS192" s="8"/>
    </row>
    <row r="193" spans="2:45" s="9" customFormat="1" ht="14.45" customHeight="1">
      <c r="B193" s="109"/>
      <c r="C193" s="1021"/>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c r="AM193" s="188"/>
      <c r="AN193" s="8"/>
      <c r="AO193" s="8"/>
      <c r="AP193" s="8"/>
      <c r="AQ193" s="8"/>
      <c r="AR193" s="8"/>
      <c r="AS193" s="8"/>
    </row>
    <row r="194" spans="2:45" s="9" customFormat="1" ht="14.45" customHeight="1">
      <c r="B194" s="109"/>
      <c r="C194" s="1021"/>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c r="AM194" s="188"/>
      <c r="AN194" s="8"/>
      <c r="AO194" s="8"/>
      <c r="AP194" s="8"/>
      <c r="AQ194" s="8"/>
      <c r="AR194" s="8"/>
      <c r="AS194" s="8"/>
    </row>
    <row r="195" spans="2:45" s="9" customFormat="1" ht="14.45" customHeight="1">
      <c r="B195" s="109"/>
      <c r="C195" s="1021"/>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c r="AM195" s="188"/>
      <c r="AN195" s="8"/>
      <c r="AO195" s="8"/>
      <c r="AP195" s="8"/>
      <c r="AQ195" s="8"/>
      <c r="AR195" s="8"/>
      <c r="AS195" s="8"/>
    </row>
    <row r="196" spans="2:45" s="9" customFormat="1" ht="14.45" customHeight="1">
      <c r="B196" s="109"/>
      <c r="C196" s="1021"/>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c r="AM196" s="188"/>
      <c r="AN196" s="8"/>
      <c r="AO196" s="8"/>
      <c r="AP196" s="8"/>
      <c r="AQ196" s="8"/>
      <c r="AR196" s="8"/>
      <c r="AS196" s="8"/>
    </row>
    <row r="197" spans="2:45" s="9" customFormat="1" ht="14.45" customHeight="1">
      <c r="B197" s="109"/>
      <c r="C197" s="1021"/>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c r="AM197" s="188"/>
      <c r="AN197" s="8"/>
      <c r="AO197" s="8"/>
      <c r="AP197" s="8"/>
      <c r="AQ197" s="8"/>
      <c r="AR197" s="8"/>
      <c r="AS197" s="8"/>
    </row>
    <row r="198" spans="2:45" s="9" customFormat="1" ht="14.45" customHeight="1">
      <c r="B198" s="109"/>
      <c r="C198" s="1021"/>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c r="AM198" s="188"/>
      <c r="AN198" s="8"/>
      <c r="AO198" s="8"/>
      <c r="AP198" s="8"/>
      <c r="AQ198" s="8"/>
      <c r="AR198" s="8"/>
      <c r="AS198" s="8"/>
    </row>
    <row r="199" spans="2:45" s="9" customFormat="1" ht="14.45" customHeight="1">
      <c r="B199" s="109"/>
      <c r="C199" s="1021"/>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c r="AM199" s="188"/>
      <c r="AN199" s="8"/>
      <c r="AO199" s="8"/>
      <c r="AP199" s="8"/>
      <c r="AQ199" s="8"/>
      <c r="AR199" s="8"/>
      <c r="AS199" s="8"/>
    </row>
    <row r="200" spans="2:45" s="9" customFormat="1" ht="14.45" customHeight="1">
      <c r="B200" s="109"/>
      <c r="C200" s="1021"/>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c r="AM200" s="188"/>
      <c r="AN200" s="8"/>
      <c r="AO200" s="8"/>
      <c r="AP200" s="8"/>
      <c r="AQ200" s="8"/>
      <c r="AR200" s="8"/>
      <c r="AS200" s="8"/>
    </row>
    <row r="201" spans="2:45" s="9" customFormat="1" ht="14.45" customHeight="1">
      <c r="B201" s="109"/>
      <c r="C201" s="1021"/>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c r="AM201" s="188"/>
      <c r="AN201" s="8"/>
      <c r="AO201" s="8"/>
      <c r="AP201" s="8"/>
      <c r="AQ201" s="8"/>
      <c r="AR201" s="8"/>
      <c r="AS201" s="8"/>
    </row>
    <row r="202" spans="2:45" s="9" customFormat="1" ht="14.45" customHeight="1">
      <c r="B202" s="109"/>
      <c r="C202" s="1021"/>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c r="AM202" s="188"/>
      <c r="AN202" s="8"/>
      <c r="AO202" s="8"/>
      <c r="AP202" s="8"/>
      <c r="AQ202" s="8"/>
      <c r="AR202" s="8"/>
      <c r="AS202" s="8"/>
    </row>
    <row r="203" spans="2:45" s="9" customFormat="1" ht="14.45" customHeight="1">
      <c r="B203" s="109"/>
      <c r="C203" s="1021"/>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c r="AM203" s="188"/>
      <c r="AN203" s="8"/>
      <c r="AO203" s="8"/>
      <c r="AP203" s="8"/>
      <c r="AQ203" s="8"/>
      <c r="AR203" s="8"/>
      <c r="AS203" s="8"/>
    </row>
    <row r="204" spans="2:45" s="9" customFormat="1" ht="14.45" customHeight="1">
      <c r="B204" s="109"/>
      <c r="C204" s="1021"/>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c r="AM204" s="188"/>
      <c r="AN204" s="8"/>
      <c r="AO204" s="8"/>
      <c r="AP204" s="8"/>
      <c r="AQ204" s="8"/>
      <c r="AR204" s="8"/>
      <c r="AS204" s="8"/>
    </row>
    <row r="205" spans="2:45" s="9" customFormat="1" ht="14.45" customHeight="1">
      <c r="B205" s="109"/>
      <c r="C205" s="1021"/>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c r="AM205" s="188"/>
      <c r="AN205" s="8"/>
      <c r="AO205" s="8"/>
      <c r="AP205" s="8"/>
      <c r="AQ205" s="8"/>
      <c r="AR205" s="8"/>
      <c r="AS205" s="8"/>
    </row>
    <row r="206" spans="2:45" s="9" customFormat="1" ht="14.45" customHeight="1">
      <c r="B206" s="109"/>
      <c r="C206" s="1021"/>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c r="AM206" s="188"/>
      <c r="AN206" s="8"/>
      <c r="AO206" s="8"/>
      <c r="AP206" s="8"/>
      <c r="AQ206" s="8"/>
      <c r="AR206" s="8"/>
      <c r="AS206" s="8"/>
    </row>
    <row r="207" spans="2:45" s="9" customFormat="1" ht="14.45" customHeight="1">
      <c r="B207" s="109"/>
      <c r="C207" s="1021"/>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c r="AM207" s="188"/>
      <c r="AN207" s="8"/>
      <c r="AO207" s="8"/>
      <c r="AP207" s="8"/>
      <c r="AQ207" s="8"/>
      <c r="AR207" s="8"/>
      <c r="AS207" s="8"/>
    </row>
    <row r="208" spans="2:45" s="9" customFormat="1" ht="14.45" customHeight="1">
      <c r="B208" s="109"/>
      <c r="C208" s="1021"/>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c r="AM208" s="188"/>
      <c r="AN208" s="8"/>
      <c r="AO208" s="8"/>
      <c r="AP208" s="8"/>
      <c r="AQ208" s="8"/>
      <c r="AR208" s="8"/>
      <c r="AS208" s="8"/>
    </row>
    <row r="209" spans="2:45" s="9" customFormat="1" ht="14.45" customHeight="1">
      <c r="B209" s="109"/>
      <c r="C209" s="1021"/>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c r="AM209" s="188"/>
      <c r="AN209" s="8"/>
      <c r="AO209" s="8"/>
      <c r="AP209" s="8"/>
      <c r="AQ209" s="8"/>
      <c r="AR209" s="8"/>
      <c r="AS209" s="8"/>
    </row>
    <row r="210" spans="2:45" s="9" customFormat="1" ht="14.45" customHeight="1">
      <c r="B210" s="109"/>
      <c r="C210" s="1021"/>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c r="AM210" s="188"/>
      <c r="AN210" s="8"/>
      <c r="AO210" s="8"/>
      <c r="AP210" s="8"/>
      <c r="AQ210" s="8"/>
      <c r="AR210" s="8"/>
      <c r="AS210" s="8"/>
    </row>
    <row r="211" spans="2:45" s="9" customFormat="1" ht="14.45" customHeight="1">
      <c r="B211" s="109"/>
      <c r="C211" s="1021"/>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c r="AM211" s="188"/>
      <c r="AN211" s="8"/>
      <c r="AO211" s="8"/>
      <c r="AP211" s="8"/>
      <c r="AQ211" s="8"/>
      <c r="AR211" s="8"/>
      <c r="AS211" s="8"/>
    </row>
    <row r="212" spans="2:45" s="9" customFormat="1" ht="14.45" customHeight="1">
      <c r="B212" s="109"/>
      <c r="C212" s="1021"/>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c r="AM212" s="188"/>
      <c r="AN212" s="8"/>
      <c r="AO212" s="8"/>
      <c r="AP212" s="8"/>
      <c r="AQ212" s="8"/>
      <c r="AR212" s="8"/>
      <c r="AS212" s="8"/>
    </row>
    <row r="213" spans="2:45" s="9" customFormat="1" ht="14.45" customHeight="1">
      <c r="B213" s="109"/>
      <c r="C213" s="1021"/>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c r="AM213" s="188"/>
      <c r="AN213" s="8"/>
      <c r="AO213" s="8"/>
      <c r="AP213" s="8"/>
      <c r="AQ213" s="8"/>
      <c r="AR213" s="8"/>
      <c r="AS213" s="8"/>
    </row>
    <row r="214" spans="2:45" s="9" customFormat="1" ht="14.45" customHeight="1">
      <c r="B214" s="109"/>
      <c r="C214" s="1021"/>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c r="AM214" s="188"/>
      <c r="AN214" s="8"/>
      <c r="AO214" s="8"/>
      <c r="AP214" s="8"/>
      <c r="AQ214" s="8"/>
      <c r="AR214" s="8"/>
      <c r="AS214" s="8"/>
    </row>
    <row r="215" spans="2:45" s="9" customFormat="1" ht="14.45" customHeight="1">
      <c r="B215" s="109"/>
      <c r="C215" s="1021"/>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c r="AM215" s="188"/>
      <c r="AN215" s="8"/>
      <c r="AO215" s="8"/>
      <c r="AP215" s="8"/>
      <c r="AQ215" s="8"/>
      <c r="AR215" s="8"/>
      <c r="AS215" s="8"/>
    </row>
    <row r="216" spans="2:45" s="9" customFormat="1" ht="14.45" customHeight="1">
      <c r="B216" s="109"/>
      <c r="C216" s="1021"/>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c r="AM216" s="188"/>
      <c r="AN216" s="8"/>
      <c r="AO216" s="8"/>
      <c r="AP216" s="8"/>
      <c r="AQ216" s="8"/>
      <c r="AR216" s="8"/>
      <c r="AS216" s="8"/>
    </row>
    <row r="217" spans="2:45" s="9" customFormat="1" ht="14.45" customHeight="1">
      <c r="B217" s="109"/>
      <c r="C217" s="1021"/>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c r="AM217" s="188"/>
      <c r="AN217" s="8"/>
      <c r="AO217" s="8"/>
      <c r="AP217" s="8"/>
      <c r="AQ217" s="8"/>
      <c r="AR217" s="8"/>
      <c r="AS217" s="8"/>
    </row>
    <row r="218" spans="2:45" s="9" customFormat="1" ht="14.45" customHeight="1">
      <c r="B218" s="109"/>
      <c r="C218" s="1021"/>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c r="AM218" s="188"/>
      <c r="AN218" s="8"/>
      <c r="AO218" s="8"/>
      <c r="AP218" s="8"/>
      <c r="AQ218" s="8"/>
      <c r="AR218" s="8"/>
      <c r="AS218" s="8"/>
    </row>
    <row r="219" spans="2:45" s="9" customFormat="1" ht="14.45" customHeight="1">
      <c r="B219" s="109"/>
      <c r="C219" s="1021"/>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c r="AM219" s="188"/>
      <c r="AN219" s="8"/>
      <c r="AO219" s="8"/>
      <c r="AP219" s="8"/>
      <c r="AQ219" s="8"/>
      <c r="AR219" s="8"/>
      <c r="AS219" s="8"/>
    </row>
    <row r="220" spans="2:45" s="9" customFormat="1" ht="14.45" customHeight="1">
      <c r="B220" s="109"/>
      <c r="C220" s="1021"/>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c r="AM220" s="188"/>
      <c r="AN220" s="8"/>
      <c r="AO220" s="8"/>
      <c r="AP220" s="8"/>
      <c r="AQ220" s="8"/>
      <c r="AR220" s="8"/>
      <c r="AS220" s="8"/>
    </row>
    <row r="221" spans="2:45" s="9" customFormat="1" ht="14.45" customHeight="1">
      <c r="B221" s="109"/>
      <c r="C221" s="1021"/>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c r="AM221" s="188"/>
      <c r="AN221" s="8"/>
      <c r="AO221" s="8"/>
      <c r="AP221" s="8"/>
      <c r="AQ221" s="8"/>
      <c r="AR221" s="8"/>
      <c r="AS221" s="8"/>
    </row>
    <row r="222" spans="2:45" s="9" customFormat="1" ht="14.45" customHeight="1">
      <c r="B222" s="109"/>
      <c r="C222" s="1021"/>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c r="AM222" s="188"/>
      <c r="AN222" s="8"/>
      <c r="AO222" s="8"/>
      <c r="AP222" s="8"/>
      <c r="AQ222" s="8"/>
      <c r="AR222" s="8"/>
      <c r="AS222" s="8"/>
    </row>
    <row r="223" spans="2:45" s="9" customFormat="1" ht="14.45" customHeight="1">
      <c r="B223" s="109"/>
      <c r="C223" s="1021"/>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c r="AM223" s="188"/>
      <c r="AN223" s="8"/>
      <c r="AO223" s="15"/>
      <c r="AP223" s="8"/>
      <c r="AQ223" s="8"/>
      <c r="AR223" s="8"/>
      <c r="AS223" s="8"/>
    </row>
    <row r="224" spans="2:45" s="9" customFormat="1" ht="14.45" customHeight="1">
      <c r="B224" s="109"/>
      <c r="C224" s="1021"/>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c r="AM224" s="188"/>
      <c r="AN224" s="8"/>
      <c r="AO224" s="8"/>
      <c r="AP224" s="8"/>
      <c r="AQ224" s="8"/>
      <c r="AR224" s="8"/>
      <c r="AS224" s="8"/>
    </row>
    <row r="225" spans="2:46" s="9" customFormat="1" ht="14.45" customHeight="1">
      <c r="B225" s="109"/>
      <c r="C225" s="1021"/>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c r="AM225" s="188"/>
      <c r="AN225" s="8"/>
      <c r="AO225" s="8"/>
      <c r="AP225" s="8"/>
      <c r="AQ225" s="8"/>
      <c r="AR225" s="8"/>
      <c r="AS225" s="8"/>
    </row>
    <row r="226" spans="2:46" s="9" customFormat="1" ht="14.45" customHeight="1">
      <c r="B226" s="109"/>
      <c r="C226" s="1021"/>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c r="AM226" s="188"/>
      <c r="AN226" s="8"/>
      <c r="AO226" s="8"/>
      <c r="AP226" s="8"/>
      <c r="AQ226" s="8"/>
      <c r="AR226" s="8"/>
      <c r="AS226" s="8"/>
    </row>
    <row r="227" spans="2:46" s="9" customFormat="1" ht="14.45" customHeight="1">
      <c r="B227" s="109"/>
      <c r="C227" s="1021"/>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c r="AM227" s="188"/>
      <c r="AN227" s="8"/>
      <c r="AO227" s="8"/>
      <c r="AP227" s="8"/>
      <c r="AQ227" s="8"/>
      <c r="AR227" s="8"/>
      <c r="AS227" s="8"/>
    </row>
    <row r="228" spans="2:46" s="9" customFormat="1" ht="14.45" customHeight="1">
      <c r="B228" s="109"/>
      <c r="C228" s="1021"/>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c r="AM228" s="188"/>
      <c r="AN228" s="8"/>
      <c r="AO228" s="8"/>
      <c r="AP228" s="8"/>
      <c r="AQ228" s="8"/>
      <c r="AR228" s="8"/>
      <c r="AS228" s="8"/>
    </row>
    <row r="229" spans="2:46" s="9" customFormat="1" ht="14.45" customHeight="1">
      <c r="B229" s="109"/>
      <c r="C229" s="1021"/>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c r="AM229" s="188"/>
      <c r="AN229" s="8"/>
      <c r="AO229" s="8"/>
      <c r="AP229" s="8"/>
      <c r="AQ229" s="8"/>
      <c r="AR229" s="8"/>
      <c r="AS229" s="8"/>
    </row>
    <row r="230" spans="2:46" s="9" customFormat="1" ht="14.45" customHeight="1">
      <c r="B230" s="109"/>
      <c r="C230" s="1021"/>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c r="AM230" s="188"/>
      <c r="AN230" s="8"/>
      <c r="AO230" s="8"/>
      <c r="AP230" s="8"/>
      <c r="AQ230" s="8"/>
      <c r="AR230" s="8"/>
      <c r="AS230" s="8"/>
    </row>
    <row r="231" spans="2:46" s="9" customFormat="1" ht="14.45" customHeight="1">
      <c r="B231" s="109"/>
      <c r="C231" s="1021"/>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c r="AM231" s="188"/>
      <c r="AN231" s="8"/>
      <c r="AO231" s="8"/>
      <c r="AP231" s="8"/>
      <c r="AQ231" s="8"/>
      <c r="AR231" s="8"/>
      <c r="AS231" s="8"/>
    </row>
    <row r="232" spans="2:46" s="9" customFormat="1" ht="14.45" customHeight="1">
      <c r="B232" s="109"/>
      <c r="C232" s="1021"/>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c r="AM232" s="188"/>
      <c r="AN232" s="8"/>
      <c r="AO232" s="8"/>
      <c r="AP232" s="8"/>
      <c r="AQ232" s="8"/>
      <c r="AR232" s="8"/>
      <c r="AS232" s="8"/>
    </row>
    <row r="233" spans="2:46" s="9" customFormat="1" ht="14.45" customHeight="1">
      <c r="B233" s="109"/>
      <c r="C233" s="1021"/>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c r="AM233" s="188"/>
      <c r="AN233" s="8"/>
      <c r="AO233" s="8"/>
      <c r="AP233" s="8"/>
      <c r="AQ233" s="8"/>
      <c r="AR233" s="8"/>
      <c r="AS233" s="8"/>
    </row>
    <row r="234" spans="2:46" s="9" customFormat="1" ht="14.45" customHeight="1">
      <c r="B234" s="109"/>
      <c r="C234" s="1021"/>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c r="AM234" s="188"/>
      <c r="AN234" s="8"/>
      <c r="AO234" s="8"/>
      <c r="AP234" s="8"/>
      <c r="AQ234" s="8"/>
      <c r="AR234" s="8"/>
      <c r="AS234" s="8"/>
    </row>
    <row r="235" spans="2:46" s="9" customFormat="1" ht="14.45" customHeight="1">
      <c r="B235" s="109"/>
      <c r="C235" s="1021"/>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4"/>
      <c r="AK235" s="85"/>
      <c r="AL235" s="8"/>
      <c r="AM235" s="188"/>
      <c r="AN235" s="8"/>
      <c r="AO235" s="8"/>
      <c r="AP235" s="8"/>
      <c r="AQ235" s="8"/>
      <c r="AR235" s="8"/>
      <c r="AS235" s="8"/>
    </row>
    <row r="236" spans="2:46" s="9" customFormat="1" ht="14.45" customHeight="1">
      <c r="B236" s="109"/>
      <c r="C236" s="605"/>
      <c r="D236" s="606"/>
      <c r="E236" s="606"/>
      <c r="F236" s="606"/>
      <c r="G236" s="606"/>
      <c r="H236" s="606"/>
      <c r="I236" s="606"/>
      <c r="J236" s="606"/>
      <c r="K236" s="606"/>
      <c r="L236" s="606"/>
      <c r="M236" s="606"/>
      <c r="N236" s="606"/>
      <c r="O236" s="606"/>
      <c r="P236" s="606"/>
      <c r="Q236" s="606"/>
      <c r="R236" s="606"/>
      <c r="S236" s="606"/>
      <c r="T236" s="606"/>
      <c r="U236" s="606"/>
      <c r="V236" s="606"/>
      <c r="W236" s="606"/>
      <c r="X236" s="606"/>
      <c r="Y236" s="606"/>
      <c r="Z236" s="606"/>
      <c r="AA236" s="606"/>
      <c r="AB236" s="606"/>
      <c r="AC236" s="606"/>
      <c r="AD236" s="606"/>
      <c r="AE236" s="606"/>
      <c r="AF236" s="606"/>
      <c r="AG236" s="606"/>
      <c r="AH236" s="606"/>
      <c r="AI236" s="606"/>
      <c r="AJ236" s="607"/>
      <c r="AK236" s="85"/>
      <c r="AL236" s="8"/>
      <c r="AM236" s="188"/>
      <c r="AN236" s="8"/>
      <c r="AO236" s="8"/>
      <c r="AP236" s="8"/>
      <c r="AQ236" s="8"/>
      <c r="AR236" s="8"/>
      <c r="AS236" s="8"/>
      <c r="AT236" s="8"/>
    </row>
    <row r="237" spans="2:46" s="9" customFormat="1" ht="6" customHeight="1">
      <c r="B237" s="110"/>
      <c r="C237" s="187"/>
      <c r="D237" s="187"/>
      <c r="E237" s="187"/>
      <c r="F237" s="187"/>
      <c r="G237" s="187"/>
      <c r="H237" s="187"/>
      <c r="I237" s="187"/>
      <c r="J237" s="187"/>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2"/>
      <c r="AL237" s="8"/>
      <c r="AM237" s="188"/>
      <c r="AN237" s="8"/>
      <c r="AO237" s="8"/>
      <c r="AP237" s="8"/>
      <c r="AQ237" s="8"/>
      <c r="AR237" s="8"/>
      <c r="AS237" s="8"/>
      <c r="AT237" s="8"/>
    </row>
    <row r="238" spans="2:46" s="9" customFormat="1">
      <c r="B238" s="34"/>
      <c r="C238" s="34"/>
      <c r="D238" s="34"/>
      <c r="E238" s="34"/>
      <c r="F238" s="34"/>
      <c r="G238" s="34"/>
      <c r="H238" s="34"/>
      <c r="I238" s="182"/>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58" t="s">
        <v>73</v>
      </c>
      <c r="AK238" s="34"/>
      <c r="AL238" s="8"/>
      <c r="AM238" s="188"/>
      <c r="AN238" s="8"/>
      <c r="AO238" s="8"/>
      <c r="AP238" s="8"/>
      <c r="AQ238" s="8"/>
      <c r="AR238" s="205"/>
      <c r="AS238" s="206"/>
      <c r="AT238" s="24"/>
    </row>
    <row r="239" spans="2:46">
      <c r="AR239" s="205"/>
      <c r="AS239" s="206"/>
      <c r="AT239" s="25"/>
    </row>
    <row r="240" spans="2:46">
      <c r="AR240" s="205"/>
      <c r="AS240" s="206"/>
      <c r="AT240" s="25"/>
    </row>
    <row r="241" spans="44:46" ht="14.25" customHeight="1">
      <c r="AR241" s="205"/>
      <c r="AS241" s="206"/>
      <c r="AT241" s="25"/>
    </row>
    <row r="242" spans="44:46" ht="14.25" customHeight="1">
      <c r="AR242" s="205"/>
      <c r="AS242" s="206"/>
      <c r="AT242" s="25"/>
    </row>
    <row r="243" spans="44:46" ht="14.25" customHeight="1">
      <c r="AR243" s="205"/>
      <c r="AS243" s="206"/>
      <c r="AT243" s="25"/>
    </row>
    <row r="244" spans="44:46" ht="14.25" customHeight="1">
      <c r="AR244" s="205"/>
      <c r="AS244" s="206"/>
      <c r="AT244" s="25"/>
    </row>
    <row r="245" spans="44:46" ht="14.25" customHeight="1">
      <c r="AR245" s="205"/>
      <c r="AS245" s="206"/>
      <c r="AT245" s="25"/>
    </row>
    <row r="246" spans="44:46" ht="14.25" customHeight="1">
      <c r="AR246" s="205"/>
      <c r="AS246" s="206"/>
      <c r="AT246" s="25"/>
    </row>
    <row r="247" spans="44:46" ht="14.25" customHeight="1">
      <c r="AR247" s="205"/>
      <c r="AS247" s="206"/>
      <c r="AT247" s="25"/>
    </row>
    <row r="248" spans="44:46" ht="14.25" customHeight="1">
      <c r="AR248" s="205"/>
      <c r="AS248" s="206"/>
      <c r="AT248" s="25"/>
    </row>
    <row r="249" spans="44:46" ht="14.25" customHeight="1">
      <c r="AR249" s="205"/>
      <c r="AS249" s="206"/>
      <c r="AT249" s="25"/>
    </row>
    <row r="250" spans="44:46" ht="14.25" customHeight="1">
      <c r="AR250" s="205"/>
      <c r="AS250" s="206"/>
      <c r="AT250" s="25"/>
    </row>
    <row r="251" spans="44:46" ht="14.25" customHeight="1">
      <c r="AR251" s="205"/>
      <c r="AS251" s="206"/>
      <c r="AT251" s="25"/>
    </row>
    <row r="252" spans="44:46" ht="14.25" customHeight="1">
      <c r="AR252" s="205"/>
      <c r="AS252" s="206"/>
      <c r="AT252" s="25"/>
    </row>
    <row r="253" spans="44:46" ht="14.25" customHeight="1">
      <c r="AR253" s="205"/>
      <c r="AS253" s="206"/>
      <c r="AT253" s="25"/>
    </row>
    <row r="254" spans="44:46" ht="14.25" customHeight="1">
      <c r="AR254" s="205"/>
      <c r="AS254" s="206"/>
      <c r="AT254" s="25"/>
    </row>
    <row r="255" spans="44:46" ht="14.25" customHeight="1">
      <c r="AR255" s="205"/>
      <c r="AS255" s="206"/>
      <c r="AT255" s="25"/>
    </row>
    <row r="256" spans="44:46" ht="14.25" customHeight="1">
      <c r="AR256" s="205"/>
      <c r="AS256" s="206"/>
      <c r="AT256" s="25"/>
    </row>
    <row r="257" spans="44:46" ht="14.25" customHeight="1">
      <c r="AR257" s="205"/>
      <c r="AS257" s="206"/>
      <c r="AT257" s="25"/>
    </row>
    <row r="258" spans="44:46" ht="14.25" customHeight="1">
      <c r="AR258" s="205"/>
      <c r="AS258" s="206"/>
      <c r="AT258" s="25"/>
    </row>
    <row r="259" spans="44:46" ht="14.25" customHeight="1">
      <c r="AR259" s="205"/>
      <c r="AS259" s="206"/>
      <c r="AT259" s="25"/>
    </row>
    <row r="260" spans="44:46" ht="14.25" customHeight="1">
      <c r="AR260" s="205"/>
      <c r="AS260" s="206"/>
      <c r="AT260" s="25"/>
    </row>
    <row r="261" spans="44:46" ht="14.25" customHeight="1">
      <c r="AR261" s="205"/>
      <c r="AS261" s="206"/>
      <c r="AT261" s="25"/>
    </row>
    <row r="262" spans="44:46" ht="14.25" customHeight="1">
      <c r="AR262" s="205"/>
      <c r="AS262" s="206"/>
      <c r="AT262" s="25"/>
    </row>
    <row r="263" spans="44:46" ht="14.25" customHeight="1">
      <c r="AR263" s="205"/>
      <c r="AS263" s="206"/>
      <c r="AT263" s="25"/>
    </row>
    <row r="264" spans="44:46" ht="14.25" customHeight="1">
      <c r="AR264" s="205"/>
      <c r="AS264" s="206"/>
      <c r="AT264" s="25"/>
    </row>
    <row r="265" spans="44:46" ht="14.25" customHeight="1">
      <c r="AR265" s="205"/>
      <c r="AS265" s="206"/>
      <c r="AT265" s="25"/>
    </row>
    <row r="266" spans="44:46" ht="14.25" customHeight="1">
      <c r="AR266" s="205"/>
      <c r="AS266" s="206"/>
      <c r="AT266" s="23"/>
    </row>
    <row r="267" spans="44:46" ht="14.25" customHeight="1">
      <c r="AR267" s="205"/>
      <c r="AS267" s="206"/>
      <c r="AT267" s="23"/>
    </row>
    <row r="268" spans="44:46" ht="14.25" customHeight="1">
      <c r="AR268" s="205"/>
      <c r="AS268" s="206"/>
      <c r="AT268" s="23"/>
    </row>
    <row r="269" spans="44:46" ht="14.25" customHeight="1">
      <c r="AR269" s="205"/>
      <c r="AS269" s="206"/>
      <c r="AT269" s="23"/>
    </row>
    <row r="270" spans="44:46" ht="14.25" customHeight="1">
      <c r="AR270" s="205"/>
      <c r="AS270" s="206"/>
      <c r="AT270" s="23"/>
    </row>
    <row r="271" spans="44:46" ht="14.25" customHeight="1">
      <c r="AR271" s="205"/>
      <c r="AS271" s="206"/>
      <c r="AT271" s="26"/>
    </row>
    <row r="272" spans="44:46" ht="14.25" customHeight="1">
      <c r="AR272" s="205"/>
      <c r="AS272" s="206"/>
      <c r="AT272" s="26"/>
    </row>
    <row r="273" spans="44:46" ht="14.25" customHeight="1">
      <c r="AR273" s="205"/>
      <c r="AS273" s="206"/>
      <c r="AT273" s="26"/>
    </row>
    <row r="274" spans="44:46" ht="14.25" customHeight="1">
      <c r="AR274" s="205"/>
      <c r="AS274" s="206"/>
      <c r="AT274" s="27"/>
    </row>
    <row r="275" spans="44:46" ht="14.25" customHeight="1">
      <c r="AR275" s="205"/>
      <c r="AS275" s="206"/>
      <c r="AT275" s="27"/>
    </row>
    <row r="276" spans="44:46" ht="14.25" customHeight="1">
      <c r="AR276" s="205"/>
      <c r="AS276" s="206"/>
      <c r="AT276" s="23"/>
    </row>
    <row r="277" spans="44:46" ht="14.25" customHeight="1">
      <c r="AR277" s="205"/>
      <c r="AS277" s="206"/>
      <c r="AT277" s="23"/>
    </row>
    <row r="278" spans="44:46" ht="14.25" customHeight="1">
      <c r="AR278" s="205"/>
      <c r="AS278" s="206"/>
      <c r="AT278" s="23"/>
    </row>
    <row r="279" spans="44:46" ht="14.25" customHeight="1">
      <c r="AR279" s="205"/>
      <c r="AS279" s="206"/>
      <c r="AT279" s="23"/>
    </row>
    <row r="280" spans="44:46" ht="14.25" customHeight="1">
      <c r="AR280" s="205"/>
      <c r="AS280" s="206"/>
      <c r="AT280" s="23"/>
    </row>
    <row r="281" spans="44:46" ht="14.25" customHeight="1">
      <c r="AR281" s="205"/>
      <c r="AS281" s="206"/>
      <c r="AT281" s="23"/>
    </row>
    <row r="282" spans="44:46" ht="14.25" customHeight="1">
      <c r="AR282" s="205"/>
      <c r="AS282" s="206"/>
      <c r="AT282" s="23"/>
    </row>
    <row r="283" spans="44:46" ht="14.25" customHeight="1">
      <c r="AR283" s="205"/>
      <c r="AS283" s="206"/>
      <c r="AT283" s="23"/>
    </row>
    <row r="284" spans="44:46" ht="14.25" customHeight="1">
      <c r="AR284" s="205"/>
      <c r="AS284" s="206"/>
      <c r="AT284" s="23"/>
    </row>
    <row r="285" spans="44:46" ht="14.25" customHeight="1">
      <c r="AR285" s="205"/>
      <c r="AS285" s="206"/>
      <c r="AT285" s="23"/>
    </row>
    <row r="286" spans="44:46" ht="14.25" customHeight="1">
      <c r="AR286" s="205"/>
      <c r="AS286" s="206"/>
      <c r="AT286" s="23"/>
    </row>
    <row r="287" spans="44:46" ht="14.25" customHeight="1"/>
    <row r="288" spans="44:46" ht="14.25" customHeight="1"/>
    <row r="289" ht="14.25" customHeight="1"/>
  </sheetData>
  <sheetProtection algorithmName="SHA-512" hashValue="nhDcpH1MhuKA8xZGiDB0zt7iGRvbPNin6XTAeHgeINoP3/ZxBYuXEBnd7ShnZ1i5DizChMi+rsM1FTBBfwp3Xw==" saltValue="1fNXxxPGPSlMQHx/Jv2ogw==" spinCount="100000" sheet="1" objects="1" scenarios="1"/>
  <mergeCells count="485">
    <mergeCell ref="C186:M186"/>
    <mergeCell ref="C189:AJ236"/>
    <mergeCell ref="AF179:AG179"/>
    <mergeCell ref="AH179:AJ179"/>
    <mergeCell ref="AM179:AT179"/>
    <mergeCell ref="C180:AJ180"/>
    <mergeCell ref="Y182:AB182"/>
    <mergeCell ref="AC182:AJ182"/>
    <mergeCell ref="C179:D179"/>
    <mergeCell ref="E179:G179"/>
    <mergeCell ref="H179:K179"/>
    <mergeCell ref="L179:Q179"/>
    <mergeCell ref="R179:AC179"/>
    <mergeCell ref="AD179:AE179"/>
    <mergeCell ref="AF177:AG177"/>
    <mergeCell ref="AH177:AJ177"/>
    <mergeCell ref="C178:D178"/>
    <mergeCell ref="E178:G178"/>
    <mergeCell ref="H178:K178"/>
    <mergeCell ref="L178:Q178"/>
    <mergeCell ref="R178:AC178"/>
    <mergeCell ref="AD178:AE178"/>
    <mergeCell ref="AF178:AG178"/>
    <mergeCell ref="AH178:AJ178"/>
    <mergeCell ref="C177:D177"/>
    <mergeCell ref="E177:G177"/>
    <mergeCell ref="H177:K177"/>
    <mergeCell ref="L177:Q177"/>
    <mergeCell ref="R177:AC177"/>
    <mergeCell ref="AD177:AE177"/>
    <mergeCell ref="AF175:AG175"/>
    <mergeCell ref="AH175:AJ175"/>
    <mergeCell ref="C176:D176"/>
    <mergeCell ref="E176:G176"/>
    <mergeCell ref="H176:K176"/>
    <mergeCell ref="L176:Q176"/>
    <mergeCell ref="R176:AC176"/>
    <mergeCell ref="AD176:AE176"/>
    <mergeCell ref="AF176:AG176"/>
    <mergeCell ref="AH176:AJ176"/>
    <mergeCell ref="C175:D175"/>
    <mergeCell ref="E175:G175"/>
    <mergeCell ref="H175:K175"/>
    <mergeCell ref="L175:Q175"/>
    <mergeCell ref="R175:AC175"/>
    <mergeCell ref="AD175:AE175"/>
    <mergeCell ref="AF173:AG173"/>
    <mergeCell ref="AH173:AJ173"/>
    <mergeCell ref="C174:D174"/>
    <mergeCell ref="E174:G174"/>
    <mergeCell ref="H174:K174"/>
    <mergeCell ref="L174:Q174"/>
    <mergeCell ref="R174:AC174"/>
    <mergeCell ref="AD174:AE174"/>
    <mergeCell ref="AF174:AG174"/>
    <mergeCell ref="AH174:AJ174"/>
    <mergeCell ref="C173:D173"/>
    <mergeCell ref="E173:G173"/>
    <mergeCell ref="H173:K173"/>
    <mergeCell ref="L173:Q173"/>
    <mergeCell ref="R173:AC173"/>
    <mergeCell ref="AD173:AE173"/>
    <mergeCell ref="AF171:AG171"/>
    <mergeCell ref="AH171:AJ171"/>
    <mergeCell ref="C172:D172"/>
    <mergeCell ref="E172:G172"/>
    <mergeCell ref="H172:K172"/>
    <mergeCell ref="L172:Q172"/>
    <mergeCell ref="R172:AC172"/>
    <mergeCell ref="AD172:AE172"/>
    <mergeCell ref="AF172:AG172"/>
    <mergeCell ref="AH172:AJ172"/>
    <mergeCell ref="C171:D171"/>
    <mergeCell ref="E171:G171"/>
    <mergeCell ref="H171:K171"/>
    <mergeCell ref="L171:Q171"/>
    <mergeCell ref="R171:AC171"/>
    <mergeCell ref="AD171:AE171"/>
    <mergeCell ref="AF169:AG169"/>
    <mergeCell ref="AH169:AJ169"/>
    <mergeCell ref="C170:D170"/>
    <mergeCell ref="E170:G170"/>
    <mergeCell ref="H170:K170"/>
    <mergeCell ref="L170:Q170"/>
    <mergeCell ref="R170:AC170"/>
    <mergeCell ref="AD170:AE170"/>
    <mergeCell ref="AF170:AG170"/>
    <mergeCell ref="AH170:AJ170"/>
    <mergeCell ref="C169:D169"/>
    <mergeCell ref="E169:G169"/>
    <mergeCell ref="H169:K169"/>
    <mergeCell ref="L169:Q169"/>
    <mergeCell ref="R169:AC169"/>
    <mergeCell ref="AD169:AE169"/>
    <mergeCell ref="C167:D167"/>
    <mergeCell ref="E167:G167"/>
    <mergeCell ref="H167:K167"/>
    <mergeCell ref="L167:Q167"/>
    <mergeCell ref="R167:AC167"/>
    <mergeCell ref="AD167:AE167"/>
    <mergeCell ref="AF167:AG167"/>
    <mergeCell ref="AH167:AJ167"/>
    <mergeCell ref="C168:D168"/>
    <mergeCell ref="E168:G168"/>
    <mergeCell ref="H168:K168"/>
    <mergeCell ref="L168:Q168"/>
    <mergeCell ref="R168:AC168"/>
    <mergeCell ref="AD168:AE168"/>
    <mergeCell ref="AF168:AG168"/>
    <mergeCell ref="AH168:AJ168"/>
    <mergeCell ref="AL165:AS166"/>
    <mergeCell ref="C166:D166"/>
    <mergeCell ref="E166:G166"/>
    <mergeCell ref="H166:K166"/>
    <mergeCell ref="L166:Q166"/>
    <mergeCell ref="R166:AC166"/>
    <mergeCell ref="AD166:AE166"/>
    <mergeCell ref="AF166:AG166"/>
    <mergeCell ref="AH166:AJ166"/>
    <mergeCell ref="H164:K164"/>
    <mergeCell ref="L164:Q164"/>
    <mergeCell ref="C165:D165"/>
    <mergeCell ref="E165:G165"/>
    <mergeCell ref="H165:K165"/>
    <mergeCell ref="L165:Q165"/>
    <mergeCell ref="Y155:AB155"/>
    <mergeCell ref="AC155:AJ155"/>
    <mergeCell ref="C160:D164"/>
    <mergeCell ref="E160:Q162"/>
    <mergeCell ref="R160:AC164"/>
    <mergeCell ref="AD160:AE164"/>
    <mergeCell ref="AF160:AG164"/>
    <mergeCell ref="AH160:AJ164"/>
    <mergeCell ref="E163:G164"/>
    <mergeCell ref="H163:Q163"/>
    <mergeCell ref="R165:AC165"/>
    <mergeCell ref="AD165:AE165"/>
    <mergeCell ref="AF165:AG165"/>
    <mergeCell ref="AH165:AJ165"/>
    <mergeCell ref="Y151:AB151"/>
    <mergeCell ref="AC151:AF151"/>
    <mergeCell ref="AG151:AJ151"/>
    <mergeCell ref="D152:L152"/>
    <mergeCell ref="M152:P152"/>
    <mergeCell ref="Q152:T152"/>
    <mergeCell ref="U152:X152"/>
    <mergeCell ref="Y152:AB152"/>
    <mergeCell ref="AC152:AF152"/>
    <mergeCell ref="AG152:AJ152"/>
    <mergeCell ref="D149:F151"/>
    <mergeCell ref="G151:L151"/>
    <mergeCell ref="M151:P151"/>
    <mergeCell ref="Q151:T151"/>
    <mergeCell ref="U151:X151"/>
    <mergeCell ref="AC149:AF149"/>
    <mergeCell ref="AG149:AJ149"/>
    <mergeCell ref="G150:L150"/>
    <mergeCell ref="M150:P150"/>
    <mergeCell ref="Q150:T150"/>
    <mergeCell ref="U150:X150"/>
    <mergeCell ref="Y150:AB150"/>
    <mergeCell ref="AC150:AF150"/>
    <mergeCell ref="AG150:AJ150"/>
    <mergeCell ref="G149:L149"/>
    <mergeCell ref="M149:P149"/>
    <mergeCell ref="Q149:T149"/>
    <mergeCell ref="U149:X149"/>
    <mergeCell ref="Y149:AB149"/>
    <mergeCell ref="AG147:AJ147"/>
    <mergeCell ref="G148:L148"/>
    <mergeCell ref="M148:P148"/>
    <mergeCell ref="Q148:T148"/>
    <mergeCell ref="U148:X148"/>
    <mergeCell ref="Y148:AB148"/>
    <mergeCell ref="AC148:AF148"/>
    <mergeCell ref="AG148:AJ148"/>
    <mergeCell ref="G147:L147"/>
    <mergeCell ref="M147:P147"/>
    <mergeCell ref="Q147:T147"/>
    <mergeCell ref="U147:X147"/>
    <mergeCell ref="Y147:AB147"/>
    <mergeCell ref="AC147:AF147"/>
    <mergeCell ref="M146:P146"/>
    <mergeCell ref="Q146:T146"/>
    <mergeCell ref="U146:X146"/>
    <mergeCell ref="Y146:AB146"/>
    <mergeCell ref="AC146:AF146"/>
    <mergeCell ref="AG146:AJ146"/>
    <mergeCell ref="G145:L145"/>
    <mergeCell ref="M145:P145"/>
    <mergeCell ref="Q145:T145"/>
    <mergeCell ref="U145:X145"/>
    <mergeCell ref="Y145:AB145"/>
    <mergeCell ref="AC145:AF145"/>
    <mergeCell ref="M144:P144"/>
    <mergeCell ref="Q144:T144"/>
    <mergeCell ref="U144:X144"/>
    <mergeCell ref="Y144:AB144"/>
    <mergeCell ref="AC144:AF144"/>
    <mergeCell ref="AG144:AJ144"/>
    <mergeCell ref="AG142:AJ142"/>
    <mergeCell ref="D143:F148"/>
    <mergeCell ref="G143:L143"/>
    <mergeCell ref="M143:P143"/>
    <mergeCell ref="Q143:T143"/>
    <mergeCell ref="U143:X143"/>
    <mergeCell ref="Y143:AB143"/>
    <mergeCell ref="AC143:AF143"/>
    <mergeCell ref="AG143:AJ143"/>
    <mergeCell ref="G144:L144"/>
    <mergeCell ref="D142:L142"/>
    <mergeCell ref="M142:P142"/>
    <mergeCell ref="Q142:T142"/>
    <mergeCell ref="U142:X142"/>
    <mergeCell ref="Y142:AB142"/>
    <mergeCell ref="AC142:AF142"/>
    <mergeCell ref="AG145:AJ145"/>
    <mergeCell ref="G146:L146"/>
    <mergeCell ref="D136:J136"/>
    <mergeCell ref="K136:S136"/>
    <mergeCell ref="D139:G139"/>
    <mergeCell ref="H139:K139"/>
    <mergeCell ref="L139:O139"/>
    <mergeCell ref="P139:S139"/>
    <mergeCell ref="D132:E132"/>
    <mergeCell ref="F132:K132"/>
    <mergeCell ref="L132:T132"/>
    <mergeCell ref="D133:E133"/>
    <mergeCell ref="F133:K133"/>
    <mergeCell ref="L133:T133"/>
    <mergeCell ref="AL129:AS130"/>
    <mergeCell ref="D130:E130"/>
    <mergeCell ref="F130:K130"/>
    <mergeCell ref="L130:T130"/>
    <mergeCell ref="D131:E131"/>
    <mergeCell ref="F131:K131"/>
    <mergeCell ref="L131:T131"/>
    <mergeCell ref="D128:E128"/>
    <mergeCell ref="F128:K128"/>
    <mergeCell ref="L128:T128"/>
    <mergeCell ref="D129:E129"/>
    <mergeCell ref="F129:K129"/>
    <mergeCell ref="L129:T129"/>
    <mergeCell ref="Y118:AB118"/>
    <mergeCell ref="AC118:AJ118"/>
    <mergeCell ref="D124:O124"/>
    <mergeCell ref="P124:X124"/>
    <mergeCell ref="Y124:AB124"/>
    <mergeCell ref="D125:O125"/>
    <mergeCell ref="P125:X125"/>
    <mergeCell ref="AI108:AJ108"/>
    <mergeCell ref="H109:J111"/>
    <mergeCell ref="K109:AJ111"/>
    <mergeCell ref="AL109:AT115"/>
    <mergeCell ref="H112:J115"/>
    <mergeCell ref="K112:AJ115"/>
    <mergeCell ref="D108:G115"/>
    <mergeCell ref="H108:P108"/>
    <mergeCell ref="Q108:R108"/>
    <mergeCell ref="S108:Y108"/>
    <mergeCell ref="Z108:AA108"/>
    <mergeCell ref="AB108:AH108"/>
    <mergeCell ref="AI100:AJ100"/>
    <mergeCell ref="H101:J103"/>
    <mergeCell ref="K101:AJ103"/>
    <mergeCell ref="AL101:AT107"/>
    <mergeCell ref="H104:J107"/>
    <mergeCell ref="K104:AJ107"/>
    <mergeCell ref="D100:G107"/>
    <mergeCell ref="H100:P100"/>
    <mergeCell ref="Q100:R100"/>
    <mergeCell ref="S100:Y100"/>
    <mergeCell ref="Z100:AA100"/>
    <mergeCell ref="AB100:AH100"/>
    <mergeCell ref="AI92:AJ92"/>
    <mergeCell ref="H93:J95"/>
    <mergeCell ref="K93:AJ95"/>
    <mergeCell ref="AL93:AT99"/>
    <mergeCell ref="H96:J99"/>
    <mergeCell ref="K96:AJ99"/>
    <mergeCell ref="D92:G99"/>
    <mergeCell ref="H92:P92"/>
    <mergeCell ref="Q92:R92"/>
    <mergeCell ref="S92:Y92"/>
    <mergeCell ref="Z92:AA92"/>
    <mergeCell ref="AB92:AH92"/>
    <mergeCell ref="AI84:AJ84"/>
    <mergeCell ref="H85:J87"/>
    <mergeCell ref="K85:AJ87"/>
    <mergeCell ref="AL85:AT91"/>
    <mergeCell ref="H88:J91"/>
    <mergeCell ref="K88:AJ91"/>
    <mergeCell ref="D84:G91"/>
    <mergeCell ref="H84:P84"/>
    <mergeCell ref="Q84:R84"/>
    <mergeCell ref="S84:Y84"/>
    <mergeCell ref="Z84:AA84"/>
    <mergeCell ref="AB84:AH84"/>
    <mergeCell ref="AB76:AH76"/>
    <mergeCell ref="AI76:AJ76"/>
    <mergeCell ref="H77:J79"/>
    <mergeCell ref="K77:AJ79"/>
    <mergeCell ref="AL77:AT83"/>
    <mergeCell ref="H80:J83"/>
    <mergeCell ref="K80:AJ83"/>
    <mergeCell ref="AG68:AJ69"/>
    <mergeCell ref="D69:L69"/>
    <mergeCell ref="M69:P69"/>
    <mergeCell ref="Y72:AB72"/>
    <mergeCell ref="AC72:AJ72"/>
    <mergeCell ref="D76:G83"/>
    <mergeCell ref="H76:P76"/>
    <mergeCell ref="Q76:R76"/>
    <mergeCell ref="S76:Y76"/>
    <mergeCell ref="Z76:AA76"/>
    <mergeCell ref="D68:L68"/>
    <mergeCell ref="M68:P68"/>
    <mergeCell ref="Q68:T69"/>
    <mergeCell ref="U68:X69"/>
    <mergeCell ref="Y68:AB69"/>
    <mergeCell ref="AC68:AF69"/>
    <mergeCell ref="E67:P67"/>
    <mergeCell ref="Q67:T67"/>
    <mergeCell ref="U67:X67"/>
    <mergeCell ref="Y67:AB67"/>
    <mergeCell ref="AC67:AF67"/>
    <mergeCell ref="AG67:AJ67"/>
    <mergeCell ref="D66:P66"/>
    <mergeCell ref="Q66:T66"/>
    <mergeCell ref="U66:X66"/>
    <mergeCell ref="Y66:AB66"/>
    <mergeCell ref="AC66:AF66"/>
    <mergeCell ref="AG66:AJ66"/>
    <mergeCell ref="Y62:AJ62"/>
    <mergeCell ref="D63:P65"/>
    <mergeCell ref="Q63:AJ63"/>
    <mergeCell ref="Q64:T65"/>
    <mergeCell ref="U64:X65"/>
    <mergeCell ref="Y64:AB65"/>
    <mergeCell ref="AC64:AF65"/>
    <mergeCell ref="AG64:AJ65"/>
    <mergeCell ref="D59:P59"/>
    <mergeCell ref="Q59:T59"/>
    <mergeCell ref="U59:X59"/>
    <mergeCell ref="Y59:AB59"/>
    <mergeCell ref="AC59:AF59"/>
    <mergeCell ref="AG59:AJ59"/>
    <mergeCell ref="AG54:AJ54"/>
    <mergeCell ref="E55:P55"/>
    <mergeCell ref="Q55:T55"/>
    <mergeCell ref="U55:X55"/>
    <mergeCell ref="Y55:AB55"/>
    <mergeCell ref="AC55:AF55"/>
    <mergeCell ref="AG55:AJ55"/>
    <mergeCell ref="E58:P58"/>
    <mergeCell ref="Q58:T58"/>
    <mergeCell ref="U58:X58"/>
    <mergeCell ref="Y58:AB58"/>
    <mergeCell ref="AC58:AF58"/>
    <mergeCell ref="AG58:AJ58"/>
    <mergeCell ref="E57:P57"/>
    <mergeCell ref="Q57:T57"/>
    <mergeCell ref="U57:X57"/>
    <mergeCell ref="Y57:AB57"/>
    <mergeCell ref="AC57:AF57"/>
    <mergeCell ref="AG57:AJ57"/>
    <mergeCell ref="AG52:AJ52"/>
    <mergeCell ref="E53:P53"/>
    <mergeCell ref="Q53:T53"/>
    <mergeCell ref="U53:X53"/>
    <mergeCell ref="Y53:AB53"/>
    <mergeCell ref="AC53:AF53"/>
    <mergeCell ref="AG53:AJ53"/>
    <mergeCell ref="D52:D58"/>
    <mergeCell ref="E52:P52"/>
    <mergeCell ref="Q52:T52"/>
    <mergeCell ref="U52:X52"/>
    <mergeCell ref="Y52:AB52"/>
    <mergeCell ref="AC52:AF52"/>
    <mergeCell ref="E54:P54"/>
    <mergeCell ref="Q54:T54"/>
    <mergeCell ref="U54:X54"/>
    <mergeCell ref="Y54:AB54"/>
    <mergeCell ref="E56:P56"/>
    <mergeCell ref="Q56:T56"/>
    <mergeCell ref="U56:X56"/>
    <mergeCell ref="Y56:AB56"/>
    <mergeCell ref="AC56:AF56"/>
    <mergeCell ref="AG56:AJ56"/>
    <mergeCell ref="AC54:AF54"/>
    <mergeCell ref="E51:P51"/>
    <mergeCell ref="Q51:T51"/>
    <mergeCell ref="U51:X51"/>
    <mergeCell ref="Y51:AB51"/>
    <mergeCell ref="AC51:AF51"/>
    <mergeCell ref="AG51:AJ51"/>
    <mergeCell ref="D50:P50"/>
    <mergeCell ref="Q50:T50"/>
    <mergeCell ref="U50:X50"/>
    <mergeCell ref="Y50:AB50"/>
    <mergeCell ref="AC50:AF50"/>
    <mergeCell ref="AG50:AJ50"/>
    <mergeCell ref="D47:P49"/>
    <mergeCell ref="Q47:AJ47"/>
    <mergeCell ref="Q48:T49"/>
    <mergeCell ref="U48:X49"/>
    <mergeCell ref="Y48:AB49"/>
    <mergeCell ref="AC48:AF49"/>
    <mergeCell ref="AG48:AJ49"/>
    <mergeCell ref="D43:P43"/>
    <mergeCell ref="Q43:T43"/>
    <mergeCell ref="U43:X43"/>
    <mergeCell ref="Y43:AB43"/>
    <mergeCell ref="AC43:AF43"/>
    <mergeCell ref="AG43:AJ43"/>
    <mergeCell ref="D42:P42"/>
    <mergeCell ref="Q42:T42"/>
    <mergeCell ref="U42:X42"/>
    <mergeCell ref="Y42:AB42"/>
    <mergeCell ref="AC42:AF42"/>
    <mergeCell ref="AG42:AJ42"/>
    <mergeCell ref="Q40:AJ40"/>
    <mergeCell ref="Q41:T41"/>
    <mergeCell ref="U41:X41"/>
    <mergeCell ref="Y41:AB41"/>
    <mergeCell ref="AC41:AF41"/>
    <mergeCell ref="AG41:AJ41"/>
    <mergeCell ref="D30:D31"/>
    <mergeCell ref="E30:N30"/>
    <mergeCell ref="O30:AJ30"/>
    <mergeCell ref="E31:N31"/>
    <mergeCell ref="O31:AJ31"/>
    <mergeCell ref="Y34:AB34"/>
    <mergeCell ref="AC34:AJ34"/>
    <mergeCell ref="D29:N29"/>
    <mergeCell ref="O29:R29"/>
    <mergeCell ref="S29:V29"/>
    <mergeCell ref="W29:Z29"/>
    <mergeCell ref="AA29:AD29"/>
    <mergeCell ref="AE29:AH29"/>
    <mergeCell ref="I26:N26"/>
    <mergeCell ref="O26:U26"/>
    <mergeCell ref="V26:Y26"/>
    <mergeCell ref="Z26:AD26"/>
    <mergeCell ref="AE26:AJ26"/>
    <mergeCell ref="D28:S28"/>
    <mergeCell ref="D23:D24"/>
    <mergeCell ref="E23:N23"/>
    <mergeCell ref="O23:AJ23"/>
    <mergeCell ref="E24:N24"/>
    <mergeCell ref="O24:AJ24"/>
    <mergeCell ref="D25:H26"/>
    <mergeCell ref="I25:N25"/>
    <mergeCell ref="O25:U25"/>
    <mergeCell ref="V25:Y25"/>
    <mergeCell ref="Z25:AJ25"/>
    <mergeCell ref="E13:N13"/>
    <mergeCell ref="O13:AJ13"/>
    <mergeCell ref="E14:N15"/>
    <mergeCell ref="O14:R14"/>
    <mergeCell ref="S14:AJ14"/>
    <mergeCell ref="O15:R15"/>
    <mergeCell ref="S15:AJ15"/>
    <mergeCell ref="D22:N22"/>
    <mergeCell ref="O22:R22"/>
    <mergeCell ref="S22:V22"/>
    <mergeCell ref="W22:Z22"/>
    <mergeCell ref="AA22:AD22"/>
    <mergeCell ref="AE22:AH22"/>
    <mergeCell ref="E16:N16"/>
    <mergeCell ref="O16:AJ16"/>
    <mergeCell ref="E17:N17"/>
    <mergeCell ref="O17:AJ17"/>
    <mergeCell ref="E18:N18"/>
    <mergeCell ref="O18:R18"/>
    <mergeCell ref="S18:AJ18"/>
    <mergeCell ref="E4:G4"/>
    <mergeCell ref="S4:U4"/>
    <mergeCell ref="V4:Y4"/>
    <mergeCell ref="Z4:AB4"/>
    <mergeCell ref="AC4:AJ4"/>
    <mergeCell ref="C6:AH6"/>
    <mergeCell ref="E9:I9"/>
    <mergeCell ref="J9:AJ10"/>
    <mergeCell ref="E10:I10"/>
  </mergeCells>
  <phoneticPr fontId="2"/>
  <conditionalFormatting sqref="B118:AK146 B149:AK154 B147:M148 AG147:AK148 AC147:AC148 Y147:Y148 U147:U148 Q147:Q148">
    <cfRule type="expression" dxfId="7" priority="7">
      <formula>$E$10="B"</formula>
    </cfRule>
  </conditionalFormatting>
  <conditionalFormatting sqref="D132:D133">
    <cfRule type="expression" dxfId="6" priority="8">
      <formula>$E$10="B"</formula>
    </cfRule>
  </conditionalFormatting>
  <conditionalFormatting sqref="Q43:AJ43">
    <cfRule type="expression" dxfId="5" priority="6">
      <formula>$E$10="A"</formula>
    </cfRule>
  </conditionalFormatting>
  <conditionalFormatting sqref="M142:P152">
    <cfRule type="expression" dxfId="4" priority="5">
      <formula>$D$139&gt;7</formula>
    </cfRule>
  </conditionalFormatting>
  <conditionalFormatting sqref="Q142:T152">
    <cfRule type="expression" dxfId="3" priority="4">
      <formula>OR($D$139&gt;8,$L$139&lt;8)</formula>
    </cfRule>
  </conditionalFormatting>
  <conditionalFormatting sqref="U142:X152">
    <cfRule type="expression" dxfId="2" priority="3">
      <formula>OR($D$139&gt;9,$L$139&lt;9)</formula>
    </cfRule>
  </conditionalFormatting>
  <conditionalFormatting sqref="Y142:AB152">
    <cfRule type="expression" dxfId="1" priority="2">
      <formula>OR($D$139&gt;10,$L$139&lt;10)</formula>
    </cfRule>
  </conditionalFormatting>
  <conditionalFormatting sqref="AC142:AF152">
    <cfRule type="expression" dxfId="0" priority="1">
      <formula>$L$139&lt;11</formula>
    </cfRule>
  </conditionalFormatting>
  <dataValidations count="23">
    <dataValidation type="list" imeMode="disabled" allowBlank="1" showInputMessage="1" showErrorMessage="1" sqref="AD165:AG179" xr:uid="{622D7919-A5D8-4F13-B5D0-69561E8D240F}">
      <formula1>pldn14</formula1>
    </dataValidation>
    <dataValidation type="list" imeMode="disabled" allowBlank="1" showInputMessage="1" showErrorMessage="1" sqref="L165:Q179" xr:uid="{662F3357-9F66-4468-9348-597DCB74EE5D}">
      <formula1>pldn13</formula1>
    </dataValidation>
    <dataValidation type="decimal" imeMode="disabled" operator="greaterThanOrEqual" allowBlank="1" showInputMessage="1" showErrorMessage="1" sqref="M146:AF146" xr:uid="{626E2AA4-0DE8-4B9D-B38E-747E3417CD21}">
      <formula1>0.01</formula1>
    </dataValidation>
    <dataValidation type="whole" imeMode="disabled" operator="greaterThan" allowBlank="1" showInputMessage="1" showErrorMessage="1" sqref="M143:AF143" xr:uid="{3487E467-0626-411D-8959-099A8D29DF28}">
      <formula1>1</formula1>
    </dataValidation>
    <dataValidation type="list" imeMode="disabled" allowBlank="1" showInputMessage="1" showErrorMessage="1" sqref="Q76:R76 Z76:AA76 AI76:AJ76 AI84:AJ84 Z84:AA84 Q84:R84 Q92:R92 Z92:AA92 AI92:AJ92 AI100:AJ100 Z100:AA100 Q100:R100 Q108:R108 Z108:AA108 AI108:AJ108" xr:uid="{B1E186B7-5123-426D-86E0-67C6FFD23C6F}">
      <formula1>pldn15</formula1>
    </dataValidation>
    <dataValidation type="whole" imeMode="disabled" operator="greaterThanOrEqual" allowBlank="1" showInputMessage="1" showErrorMessage="1" sqref="P124:X124" xr:uid="{7E257031-2EE0-4C49-B13C-CF75B1B1CC0F}">
      <formula1>1</formula1>
    </dataValidation>
    <dataValidation type="whole" imeMode="disabled" operator="greaterThanOrEqual" allowBlank="1" showInputMessage="1" showErrorMessage="1" sqref="Q52:AJ58" xr:uid="{49B44FC5-9B83-46BB-B7C2-435FF1C740FC}">
      <formula1>0</formula1>
    </dataValidation>
    <dataValidation type="list" imeMode="disabled" allowBlank="1" showInputMessage="1" showErrorMessage="1" sqref="AA29:AD29 O29:R29" xr:uid="{F16042A0-08C4-4F77-9D6C-66334B411718}">
      <formula1>pldn12</formula1>
    </dataValidation>
    <dataValidation imeMode="on" allowBlank="1" showInputMessage="1" showErrorMessage="1" sqref="S18:AJ18 O23:AJ24 O30:AJ31 H109 K80 K88 K96 K104 H80 K77 H77 K112 K85 H88 K93 H85 H96 K101 H93 H104 H116:AJ116 K109 H101 H112 R165:AC179" xr:uid="{30E0751F-7CD7-409C-A2FB-54D430F14151}"/>
    <dataValidation type="list" imeMode="disabled" allowBlank="1" showInputMessage="1" showErrorMessage="1" sqref="O16:AJ16" xr:uid="{FFDF2ABF-7093-4435-9042-9A1372E292E8}">
      <formula1>pldn4</formula1>
    </dataValidation>
    <dataValidation type="list" imeMode="disabled" allowBlank="1" showInputMessage="1" showErrorMessage="1" sqref="M152:AF152 P125:X125" xr:uid="{E63D4906-D3D5-4260-8E96-A2295C4C390D}">
      <formula1>pldn16</formula1>
    </dataValidation>
    <dataValidation type="list" imeMode="disabled" allowBlank="1" showInputMessage="1" showErrorMessage="1" sqref="D139:G139 L139:O139 AA22:AD22 O22:R22" xr:uid="{4947E2E9-45E5-4A40-BE9B-2C3408B377DD}">
      <formula1>pldn11</formula1>
    </dataValidation>
    <dataValidation type="list" imeMode="disabled" allowBlank="1" showInputMessage="1" showErrorMessage="1" sqref="M144:AF144" xr:uid="{48D67450-4C65-40AC-A4D0-116F0CBF0924}">
      <formula1>pldn18</formula1>
    </dataValidation>
    <dataValidation imeMode="disabled" allowBlank="1" showInputMessage="1" showErrorMessage="1" sqref="AC4:AJ4 U51 AG51 Q51 Y51 AC51" xr:uid="{B1708E10-F1DF-41D8-A59F-9284167E5F0C}"/>
    <dataValidation type="list" imeMode="disabled" allowBlank="1" showInputMessage="1" showErrorMessage="1" sqref="E10:I10" xr:uid="{D59F55DB-5618-493E-8FE2-3B210601D88F}">
      <formula1>pldn10</formula1>
    </dataValidation>
    <dataValidation type="list" imeMode="disabled" allowBlank="1" showInputMessage="1" showErrorMessage="1" sqref="K136:S136" xr:uid="{CA9874F9-AC61-4382-8F77-0D9829FC655D}">
      <formula1>pldn17</formula1>
    </dataValidation>
    <dataValidation type="list" imeMode="disabled" allowBlank="1" showInputMessage="1" showErrorMessage="1" sqref="M145:AF145" xr:uid="{A600B644-8A95-4345-AA5C-7F8A636A27BF}">
      <formula1>pldn19</formula1>
    </dataValidation>
    <dataValidation type="list" imeMode="disabled" allowBlank="1" showInputMessage="1" showErrorMessage="1" sqref="F129:K133" xr:uid="{C418BBA1-3706-4DAA-B00B-44CA631BE755}">
      <formula1>pldn20</formula1>
    </dataValidation>
    <dataValidation imeMode="disabled" operator="greaterThanOrEqual" allowBlank="1" showInputMessage="1" showErrorMessage="1" sqref="L129:T133" xr:uid="{F5531559-3A3E-4C40-B192-07663938763C}"/>
    <dataValidation type="whole" operator="greaterThanOrEqual" allowBlank="1" showInputMessage="1" showErrorMessage="1" sqref="Q42:AJ43" xr:uid="{FFC2AB0D-A696-4B8A-8DBF-AB2B5E10F33C}">
      <formula1>0</formula1>
    </dataValidation>
    <dataValidation type="custom" allowBlank="1" showInputMessage="1" showErrorMessage="1" sqref="Q50:AJ50" xr:uid="{E6833934-9D96-46C3-877F-0B925157E854}">
      <formula1>OR(Q50="",AND(ISNUMBER(Q50),INT(Q50)=Q50))</formula1>
    </dataValidation>
    <dataValidation type="custom" imeMode="disabled" operator="greaterThanOrEqual" allowBlank="1" showInputMessage="1" showErrorMessage="1" sqref="Q68:AJ70" xr:uid="{95BFA90A-FF40-4671-AE08-C5D412FC22C6}">
      <formula1>OR(Q68="",ISNUMBER(Q68))</formula1>
    </dataValidation>
    <dataValidation type="custom" imeMode="disabled" allowBlank="1" showInputMessage="1" showErrorMessage="1" sqref="AH165:AJ179" xr:uid="{94FC81CA-4BE8-480E-81A9-1EC45F727176}">
      <formula1>OR(AH165="",ISNUMBER(AH165))</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3" min="1" max="36" man="1"/>
    <brk id="71" min="1" max="36" man="1"/>
    <brk id="117" min="1" max="34" man="1"/>
    <brk id="154" min="1" max="36" man="1"/>
    <brk id="181" min="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24257" r:id="rId4" name="Group Box 1">
              <controlPr defaultSize="0" autoFill="0" autoPict="0">
                <anchor moveWithCells="1">
                  <from>
                    <xdr:col>8</xdr:col>
                    <xdr:colOff>9525</xdr:colOff>
                    <xdr:row>68</xdr:row>
                    <xdr:rowOff>0</xdr:rowOff>
                  </from>
                  <to>
                    <xdr:col>10</xdr:col>
                    <xdr:colOff>9525</xdr:colOff>
                    <xdr:row>75</xdr:row>
                    <xdr:rowOff>114300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theme="0" tint="-0.499984740745262"/>
  </sheetPr>
  <dimension ref="A1:BB100"/>
  <sheetViews>
    <sheetView topLeftCell="T1" zoomScaleNormal="100" workbookViewId="0">
      <selection activeCell="AE8" sqref="AE8"/>
    </sheetView>
  </sheetViews>
  <sheetFormatPr defaultRowHeight="13.5" customHeight="1"/>
  <cols>
    <col min="17" max="17" width="11.875" customWidth="1"/>
    <col min="29" max="29" width="47.625" customWidth="1"/>
    <col min="47" max="47" width="37.25" customWidth="1"/>
    <col min="54" max="54" width="9.25" bestFit="1" customWidth="1"/>
  </cols>
  <sheetData>
    <row r="1" spans="1:54" ht="18.75">
      <c r="A1" t="s">
        <v>197</v>
      </c>
      <c r="C1" t="s">
        <v>198</v>
      </c>
      <c r="E1" t="s">
        <v>199</v>
      </c>
      <c r="G1" t="s">
        <v>200</v>
      </c>
      <c r="I1" t="s">
        <v>201</v>
      </c>
      <c r="K1" t="s">
        <v>202</v>
      </c>
      <c r="M1" t="s">
        <v>203</v>
      </c>
      <c r="O1" t="s">
        <v>204</v>
      </c>
      <c r="Q1" t="s">
        <v>205</v>
      </c>
      <c r="S1" t="s">
        <v>206</v>
      </c>
      <c r="U1" t="s">
        <v>207</v>
      </c>
      <c r="W1" t="s">
        <v>208</v>
      </c>
      <c r="Y1" t="s">
        <v>209</v>
      </c>
      <c r="AC1" t="s">
        <v>210</v>
      </c>
      <c r="AE1" t="s">
        <v>211</v>
      </c>
      <c r="AG1" t="s">
        <v>212</v>
      </c>
      <c r="AI1" t="s">
        <v>213</v>
      </c>
      <c r="AK1" t="s">
        <v>214</v>
      </c>
      <c r="AM1" t="s">
        <v>215</v>
      </c>
      <c r="AO1" t="s">
        <v>216</v>
      </c>
      <c r="AQ1" t="s">
        <v>413</v>
      </c>
      <c r="AS1" t="s">
        <v>439</v>
      </c>
      <c r="AU1" t="s">
        <v>475</v>
      </c>
    </row>
    <row r="2" spans="1:54" ht="13.5" customHeight="1">
      <c r="A2" t="s">
        <v>217</v>
      </c>
      <c r="C2" t="s">
        <v>218</v>
      </c>
      <c r="E2">
        <v>8</v>
      </c>
      <c r="G2" t="s">
        <v>219</v>
      </c>
      <c r="I2" t="s">
        <v>220</v>
      </c>
      <c r="K2" t="s">
        <v>221</v>
      </c>
      <c r="M2" t="s">
        <v>222</v>
      </c>
      <c r="O2" t="s">
        <v>223</v>
      </c>
      <c r="Q2" s="7" t="s">
        <v>518</v>
      </c>
      <c r="S2" t="s">
        <v>224</v>
      </c>
      <c r="U2" t="s">
        <v>225</v>
      </c>
      <c r="W2">
        <v>7</v>
      </c>
      <c r="Y2">
        <v>12</v>
      </c>
      <c r="AA2" s="2">
        <v>110100</v>
      </c>
      <c r="AB2" s="3" t="s">
        <v>226</v>
      </c>
      <c r="AC2" s="1" t="s">
        <v>227</v>
      </c>
      <c r="AE2" t="s">
        <v>500</v>
      </c>
      <c r="AG2" t="s">
        <v>228</v>
      </c>
      <c r="AI2" t="s">
        <v>229</v>
      </c>
      <c r="AK2" t="s">
        <v>230</v>
      </c>
      <c r="AM2" t="s">
        <v>231</v>
      </c>
      <c r="AO2" t="s">
        <v>232</v>
      </c>
      <c r="AQ2" t="s">
        <v>454</v>
      </c>
      <c r="AS2" t="s">
        <v>442</v>
      </c>
      <c r="AU2" t="s">
        <v>477</v>
      </c>
      <c r="BB2" s="10"/>
    </row>
    <row r="3" spans="1:54" ht="13.5" customHeight="1">
      <c r="A3" t="s">
        <v>233</v>
      </c>
      <c r="C3" t="s">
        <v>234</v>
      </c>
      <c r="E3">
        <v>9</v>
      </c>
      <c r="G3" t="s">
        <v>235</v>
      </c>
      <c r="I3" t="s">
        <v>236</v>
      </c>
      <c r="K3" t="s">
        <v>237</v>
      </c>
      <c r="O3" t="s">
        <v>238</v>
      </c>
      <c r="Q3" s="7" t="s">
        <v>519</v>
      </c>
      <c r="S3" t="s">
        <v>239</v>
      </c>
      <c r="U3" t="s">
        <v>240</v>
      </c>
      <c r="W3">
        <v>8</v>
      </c>
      <c r="Y3">
        <v>13</v>
      </c>
      <c r="AA3" s="2">
        <v>110200</v>
      </c>
      <c r="AB3" s="4" t="s">
        <v>226</v>
      </c>
      <c r="AC3" s="1" t="s">
        <v>241</v>
      </c>
      <c r="AE3" t="s">
        <v>659</v>
      </c>
      <c r="AG3" t="s">
        <v>242</v>
      </c>
      <c r="AI3" t="s">
        <v>243</v>
      </c>
      <c r="AK3" t="s">
        <v>244</v>
      </c>
      <c r="AM3" t="s">
        <v>245</v>
      </c>
      <c r="AO3" t="s">
        <v>246</v>
      </c>
      <c r="AQ3" t="s">
        <v>455</v>
      </c>
      <c r="AU3" t="s">
        <v>478</v>
      </c>
      <c r="BB3" s="10"/>
    </row>
    <row r="4" spans="1:54" ht="13.5" customHeight="1">
      <c r="E4">
        <v>10</v>
      </c>
      <c r="G4" t="s">
        <v>247</v>
      </c>
      <c r="I4" t="s">
        <v>248</v>
      </c>
      <c r="Q4" s="7" t="s">
        <v>520</v>
      </c>
      <c r="W4">
        <v>9</v>
      </c>
      <c r="Y4">
        <v>14</v>
      </c>
      <c r="AA4" s="2">
        <v>110300</v>
      </c>
      <c r="AB4" s="4" t="s">
        <v>226</v>
      </c>
      <c r="AC4" s="1" t="s">
        <v>249</v>
      </c>
      <c r="AE4" t="s">
        <v>501</v>
      </c>
      <c r="AK4" t="s">
        <v>250</v>
      </c>
      <c r="AM4" t="s">
        <v>633</v>
      </c>
      <c r="AQ4" t="s">
        <v>456</v>
      </c>
      <c r="AU4" t="s">
        <v>479</v>
      </c>
    </row>
    <row r="5" spans="1:54" ht="13.5" customHeight="1">
      <c r="E5">
        <v>11</v>
      </c>
      <c r="G5" t="s">
        <v>251</v>
      </c>
      <c r="I5" t="s">
        <v>252</v>
      </c>
      <c r="Q5" s="7" t="s">
        <v>521</v>
      </c>
      <c r="W5">
        <v>10</v>
      </c>
      <c r="Y5">
        <v>15</v>
      </c>
      <c r="AA5" s="2">
        <v>110400</v>
      </c>
      <c r="AB5" s="4" t="s">
        <v>226</v>
      </c>
      <c r="AC5" s="1" t="s">
        <v>253</v>
      </c>
      <c r="AE5" t="s">
        <v>502</v>
      </c>
      <c r="AQ5" t="s">
        <v>457</v>
      </c>
      <c r="AU5" t="s">
        <v>480</v>
      </c>
    </row>
    <row r="6" spans="1:54" ht="13.5" customHeight="1">
      <c r="E6">
        <v>12</v>
      </c>
      <c r="G6" t="s">
        <v>254</v>
      </c>
      <c r="Q6" s="7" t="s">
        <v>522</v>
      </c>
      <c r="W6">
        <v>11</v>
      </c>
      <c r="Y6">
        <v>16</v>
      </c>
      <c r="AA6" s="2">
        <v>120100</v>
      </c>
      <c r="AB6" s="4" t="s">
        <v>255</v>
      </c>
      <c r="AC6" s="1" t="s">
        <v>256</v>
      </c>
      <c r="AE6" t="s">
        <v>503</v>
      </c>
      <c r="AQ6" t="s">
        <v>458</v>
      </c>
      <c r="AU6" t="s">
        <v>481</v>
      </c>
    </row>
    <row r="7" spans="1:54" ht="13.5" customHeight="1">
      <c r="G7" t="s">
        <v>257</v>
      </c>
      <c r="AA7" s="2">
        <v>120200</v>
      </c>
      <c r="AB7" s="4" t="s">
        <v>255</v>
      </c>
      <c r="AC7" s="1" t="s">
        <v>258</v>
      </c>
      <c r="AE7" t="s">
        <v>504</v>
      </c>
      <c r="AU7" t="s">
        <v>482</v>
      </c>
    </row>
    <row r="8" spans="1:54" ht="13.5" customHeight="1">
      <c r="G8" t="s">
        <v>259</v>
      </c>
      <c r="AA8" s="2">
        <v>120300</v>
      </c>
      <c r="AB8" s="4" t="s">
        <v>255</v>
      </c>
      <c r="AC8" s="1" t="s">
        <v>260</v>
      </c>
      <c r="AE8" t="s">
        <v>661</v>
      </c>
      <c r="AU8" t="s">
        <v>483</v>
      </c>
    </row>
    <row r="9" spans="1:54" ht="13.5" customHeight="1">
      <c r="G9" t="s">
        <v>261</v>
      </c>
      <c r="AA9" s="2">
        <v>120400</v>
      </c>
      <c r="AB9" s="4" t="s">
        <v>255</v>
      </c>
      <c r="AC9" s="1" t="s">
        <v>262</v>
      </c>
      <c r="AU9" t="s">
        <v>484</v>
      </c>
    </row>
    <row r="10" spans="1:54" ht="13.5" customHeight="1">
      <c r="G10" t="s">
        <v>263</v>
      </c>
      <c r="AA10" s="2">
        <v>120500</v>
      </c>
      <c r="AB10" s="4" t="s">
        <v>255</v>
      </c>
      <c r="AC10" s="1" t="s">
        <v>264</v>
      </c>
      <c r="AU10" t="s">
        <v>485</v>
      </c>
    </row>
    <row r="11" spans="1:54" ht="13.5" customHeight="1">
      <c r="G11" t="s">
        <v>265</v>
      </c>
      <c r="AA11" s="2">
        <v>120600</v>
      </c>
      <c r="AB11" s="4" t="s">
        <v>255</v>
      </c>
      <c r="AC11" s="1" t="s">
        <v>266</v>
      </c>
      <c r="AU11" t="s">
        <v>486</v>
      </c>
    </row>
    <row r="12" spans="1:54" ht="13.5" customHeight="1">
      <c r="G12" t="s">
        <v>267</v>
      </c>
      <c r="AA12" s="2">
        <v>120700</v>
      </c>
      <c r="AB12" s="4" t="s">
        <v>255</v>
      </c>
      <c r="AC12" s="1" t="s">
        <v>268</v>
      </c>
      <c r="AU12" t="s">
        <v>487</v>
      </c>
    </row>
    <row r="13" spans="1:54" ht="13.5" customHeight="1">
      <c r="G13" t="s">
        <v>269</v>
      </c>
      <c r="AA13" s="2">
        <v>120800</v>
      </c>
      <c r="AB13" s="4" t="s">
        <v>255</v>
      </c>
      <c r="AC13" s="1" t="s">
        <v>270</v>
      </c>
      <c r="AU13" t="s">
        <v>488</v>
      </c>
    </row>
    <row r="14" spans="1:54" ht="13.5" customHeight="1">
      <c r="G14" t="s">
        <v>271</v>
      </c>
      <c r="AA14" s="2">
        <v>130100</v>
      </c>
      <c r="AB14" s="4" t="s">
        <v>272</v>
      </c>
      <c r="AC14" s="1" t="s">
        <v>273</v>
      </c>
      <c r="AU14" t="s">
        <v>489</v>
      </c>
    </row>
    <row r="15" spans="1:54" ht="13.5" customHeight="1">
      <c r="G15" t="s">
        <v>274</v>
      </c>
      <c r="AA15" s="2">
        <v>130200</v>
      </c>
      <c r="AB15" s="4" t="s">
        <v>272</v>
      </c>
      <c r="AC15" s="1" t="s">
        <v>275</v>
      </c>
      <c r="AU15" t="s">
        <v>490</v>
      </c>
    </row>
    <row r="16" spans="1:54" ht="13.5" customHeight="1">
      <c r="G16" t="s">
        <v>276</v>
      </c>
      <c r="AA16" s="2">
        <v>130300</v>
      </c>
      <c r="AB16" s="4" t="s">
        <v>272</v>
      </c>
      <c r="AC16" s="1" t="s">
        <v>277</v>
      </c>
      <c r="AU16" t="s">
        <v>476</v>
      </c>
    </row>
    <row r="17" spans="7:29" ht="13.5" customHeight="1">
      <c r="G17" t="s">
        <v>278</v>
      </c>
      <c r="AA17" s="2">
        <v>140100</v>
      </c>
      <c r="AB17" s="4" t="s">
        <v>655</v>
      </c>
      <c r="AC17" s="1" t="s">
        <v>279</v>
      </c>
    </row>
    <row r="18" spans="7:29" ht="13.5" customHeight="1">
      <c r="G18" t="s">
        <v>280</v>
      </c>
      <c r="AA18" s="2">
        <v>140200</v>
      </c>
      <c r="AB18" s="4" t="s">
        <v>655</v>
      </c>
      <c r="AC18" s="1" t="s">
        <v>281</v>
      </c>
    </row>
    <row r="19" spans="7:29" ht="13.5" customHeight="1">
      <c r="G19" t="s">
        <v>282</v>
      </c>
      <c r="AA19" s="2">
        <v>140300</v>
      </c>
      <c r="AB19" s="4" t="s">
        <v>655</v>
      </c>
      <c r="AC19" s="1" t="s">
        <v>283</v>
      </c>
    </row>
    <row r="20" spans="7:29" ht="13.5" customHeight="1">
      <c r="G20" t="s">
        <v>284</v>
      </c>
      <c r="AA20" s="2">
        <v>150100</v>
      </c>
      <c r="AB20" s="4" t="s">
        <v>285</v>
      </c>
      <c r="AC20" s="1" t="s">
        <v>286</v>
      </c>
    </row>
    <row r="21" spans="7:29" ht="13.5" customHeight="1">
      <c r="G21" t="s">
        <v>287</v>
      </c>
      <c r="AA21" s="2">
        <v>150200</v>
      </c>
      <c r="AB21" s="4" t="s">
        <v>285</v>
      </c>
      <c r="AC21" s="1" t="s">
        <v>288</v>
      </c>
    </row>
    <row r="22" spans="7:29" ht="13.5" customHeight="1">
      <c r="G22" t="s">
        <v>289</v>
      </c>
      <c r="AA22" s="2">
        <v>150300</v>
      </c>
      <c r="AB22" s="4" t="s">
        <v>285</v>
      </c>
      <c r="AC22" s="1" t="s">
        <v>290</v>
      </c>
    </row>
    <row r="23" spans="7:29" ht="13.5" customHeight="1">
      <c r="G23" t="s">
        <v>291</v>
      </c>
      <c r="AA23" s="2">
        <v>160100</v>
      </c>
      <c r="AB23" s="4" t="s">
        <v>292</v>
      </c>
      <c r="AC23" s="1" t="s">
        <v>293</v>
      </c>
    </row>
    <row r="24" spans="7:29" ht="13.5" customHeight="1">
      <c r="G24" t="s">
        <v>294</v>
      </c>
      <c r="AA24" s="2">
        <v>160200</v>
      </c>
      <c r="AB24" s="4" t="s">
        <v>292</v>
      </c>
      <c r="AC24" s="1" t="s">
        <v>295</v>
      </c>
    </row>
    <row r="25" spans="7:29" ht="13.5" customHeight="1">
      <c r="G25" t="s">
        <v>296</v>
      </c>
      <c r="AA25" s="2">
        <v>170100</v>
      </c>
      <c r="AB25" s="4" t="s">
        <v>297</v>
      </c>
      <c r="AC25" s="1" t="s">
        <v>298</v>
      </c>
    </row>
    <row r="26" spans="7:29" ht="13.5" customHeight="1">
      <c r="G26" t="s">
        <v>299</v>
      </c>
      <c r="AA26" s="2">
        <v>170200</v>
      </c>
      <c r="AB26" s="4" t="s">
        <v>297</v>
      </c>
      <c r="AC26" s="1" t="s">
        <v>300</v>
      </c>
    </row>
    <row r="27" spans="7:29" ht="13.5" customHeight="1">
      <c r="G27" t="s">
        <v>301</v>
      </c>
      <c r="AA27" s="2">
        <v>170300</v>
      </c>
      <c r="AB27" s="4" t="s">
        <v>297</v>
      </c>
      <c r="AC27" s="1" t="s">
        <v>302</v>
      </c>
    </row>
    <row r="28" spans="7:29" ht="13.5" customHeight="1">
      <c r="G28" t="s">
        <v>303</v>
      </c>
      <c r="AA28" s="2">
        <v>180100</v>
      </c>
      <c r="AB28" s="4" t="s">
        <v>304</v>
      </c>
      <c r="AC28" s="1" t="s">
        <v>305</v>
      </c>
    </row>
    <row r="29" spans="7:29" ht="13.5" customHeight="1">
      <c r="G29" t="s">
        <v>306</v>
      </c>
      <c r="AA29" s="2">
        <v>180200</v>
      </c>
      <c r="AB29" s="4" t="s">
        <v>304</v>
      </c>
      <c r="AC29" s="1" t="s">
        <v>307</v>
      </c>
    </row>
    <row r="30" spans="7:29" ht="13.5" customHeight="1">
      <c r="G30" t="s">
        <v>308</v>
      </c>
      <c r="AA30" s="2">
        <v>310100</v>
      </c>
      <c r="AB30" s="1" t="s">
        <v>309</v>
      </c>
      <c r="AC30" s="1" t="s">
        <v>310</v>
      </c>
    </row>
    <row r="31" spans="7:29" ht="13.5" customHeight="1">
      <c r="G31" t="s">
        <v>311</v>
      </c>
      <c r="AA31" s="2">
        <v>310200</v>
      </c>
      <c r="AB31" s="1" t="s">
        <v>309</v>
      </c>
      <c r="AC31" s="1" t="s">
        <v>312</v>
      </c>
    </row>
    <row r="32" spans="7:29" ht="13.5" customHeight="1">
      <c r="G32" t="s">
        <v>313</v>
      </c>
      <c r="AA32" s="2">
        <v>310300</v>
      </c>
      <c r="AB32" s="1" t="s">
        <v>309</v>
      </c>
      <c r="AC32" s="1" t="s">
        <v>314</v>
      </c>
    </row>
    <row r="33" spans="7:29" ht="13.5" customHeight="1">
      <c r="G33" t="s">
        <v>315</v>
      </c>
      <c r="AA33" s="2">
        <v>310400</v>
      </c>
      <c r="AB33" s="1" t="s">
        <v>309</v>
      </c>
      <c r="AC33" s="1" t="s">
        <v>316</v>
      </c>
    </row>
    <row r="34" spans="7:29" ht="13.5" customHeight="1">
      <c r="G34" t="s">
        <v>317</v>
      </c>
      <c r="AA34" s="2">
        <v>310500</v>
      </c>
      <c r="AB34" s="1" t="s">
        <v>309</v>
      </c>
      <c r="AC34" s="1" t="s">
        <v>318</v>
      </c>
    </row>
    <row r="35" spans="7:29" ht="13.5" customHeight="1">
      <c r="G35" t="s">
        <v>319</v>
      </c>
      <c r="AA35" s="2">
        <v>320100</v>
      </c>
      <c r="AB35" s="5" t="s">
        <v>657</v>
      </c>
      <c r="AC35" s="1" t="s">
        <v>321</v>
      </c>
    </row>
    <row r="36" spans="7:29" ht="13.5" customHeight="1">
      <c r="G36" t="s">
        <v>322</v>
      </c>
      <c r="AA36" s="2">
        <v>320200</v>
      </c>
      <c r="AB36" s="5" t="s">
        <v>657</v>
      </c>
      <c r="AC36" s="1" t="s">
        <v>323</v>
      </c>
    </row>
    <row r="37" spans="7:29" ht="13.5" customHeight="1">
      <c r="G37" t="s">
        <v>324</v>
      </c>
      <c r="AA37" s="2">
        <v>320300</v>
      </c>
      <c r="AB37" s="5" t="s">
        <v>657</v>
      </c>
      <c r="AC37" s="1" t="s">
        <v>325</v>
      </c>
    </row>
    <row r="38" spans="7:29" ht="13.5" customHeight="1">
      <c r="G38" t="s">
        <v>326</v>
      </c>
      <c r="AA38" s="2">
        <v>320400</v>
      </c>
      <c r="AB38" s="6" t="s">
        <v>327</v>
      </c>
      <c r="AC38" s="1" t="s">
        <v>328</v>
      </c>
    </row>
    <row r="39" spans="7:29" ht="13.5" customHeight="1">
      <c r="G39" t="s">
        <v>329</v>
      </c>
      <c r="AA39" s="2">
        <v>329900</v>
      </c>
      <c r="AB39" s="6" t="s">
        <v>320</v>
      </c>
      <c r="AC39" s="1" t="s">
        <v>330</v>
      </c>
    </row>
    <row r="40" spans="7:29" ht="13.5" customHeight="1">
      <c r="G40" t="s">
        <v>331</v>
      </c>
      <c r="AA40" s="2">
        <v>330200</v>
      </c>
      <c r="AB40" s="1" t="s">
        <v>332</v>
      </c>
      <c r="AC40" s="1" t="s">
        <v>333</v>
      </c>
    </row>
    <row r="41" spans="7:29" ht="13.5" customHeight="1">
      <c r="G41" t="s">
        <v>334</v>
      </c>
      <c r="AA41" s="2">
        <v>340500</v>
      </c>
      <c r="AB41" s="1" t="s">
        <v>335</v>
      </c>
      <c r="AC41" s="1" t="s">
        <v>336</v>
      </c>
    </row>
    <row r="42" spans="7:29" ht="13.5" customHeight="1">
      <c r="G42" t="s">
        <v>337</v>
      </c>
      <c r="AA42" s="2">
        <v>350600</v>
      </c>
      <c r="AB42" s="1" t="s">
        <v>338</v>
      </c>
      <c r="AC42" s="1" t="s">
        <v>339</v>
      </c>
    </row>
    <row r="43" spans="7:29" ht="13.5" customHeight="1">
      <c r="G43" t="s">
        <v>340</v>
      </c>
      <c r="AA43" s="2">
        <v>360700</v>
      </c>
      <c r="AB43" s="1" t="s">
        <v>341</v>
      </c>
      <c r="AC43" s="1" t="s">
        <v>342</v>
      </c>
    </row>
    <row r="44" spans="7:29" ht="13.5" customHeight="1">
      <c r="G44" t="s">
        <v>343</v>
      </c>
      <c r="AA44" s="2">
        <v>370700</v>
      </c>
      <c r="AB44" s="1" t="s">
        <v>344</v>
      </c>
      <c r="AC44" s="1" t="s">
        <v>345</v>
      </c>
    </row>
    <row r="45" spans="7:29" ht="13.5" customHeight="1">
      <c r="G45" t="s">
        <v>346</v>
      </c>
      <c r="AA45" s="2">
        <v>380700</v>
      </c>
      <c r="AB45" s="1" t="s">
        <v>347</v>
      </c>
      <c r="AC45" s="1" t="s">
        <v>348</v>
      </c>
    </row>
    <row r="46" spans="7:29" ht="13.5" customHeight="1">
      <c r="G46" t="s">
        <v>349</v>
      </c>
      <c r="AA46" s="2">
        <v>390700</v>
      </c>
      <c r="AB46" s="1" t="s">
        <v>350</v>
      </c>
      <c r="AC46" s="1" t="s">
        <v>351</v>
      </c>
    </row>
    <row r="47" spans="7:29" ht="13.5" customHeight="1">
      <c r="G47" t="s">
        <v>352</v>
      </c>
      <c r="AA47" s="2">
        <v>400200</v>
      </c>
      <c r="AB47" s="1" t="s">
        <v>353</v>
      </c>
      <c r="AC47" s="1" t="s">
        <v>354</v>
      </c>
    </row>
    <row r="48" spans="7:29" ht="13.5" customHeight="1">
      <c r="G48" t="s">
        <v>355</v>
      </c>
      <c r="AA48" s="2">
        <v>410700</v>
      </c>
      <c r="AB48" s="1" t="s">
        <v>356</v>
      </c>
      <c r="AC48" s="1" t="s">
        <v>357</v>
      </c>
    </row>
    <row r="49" spans="7:29" ht="13.5" customHeight="1">
      <c r="G49" t="s">
        <v>358</v>
      </c>
      <c r="AA49" s="2">
        <v>490100</v>
      </c>
      <c r="AB49" s="1" t="s">
        <v>359</v>
      </c>
      <c r="AC49" s="1" t="s">
        <v>360</v>
      </c>
    </row>
    <row r="50" spans="7:29" ht="13.5" customHeight="1">
      <c r="G50" t="s">
        <v>361</v>
      </c>
      <c r="AA50" s="2">
        <v>490200</v>
      </c>
      <c r="AB50" s="1" t="s">
        <v>359</v>
      </c>
      <c r="AC50" s="1" t="s">
        <v>362</v>
      </c>
    </row>
    <row r="51" spans="7:29" ht="13.5" customHeight="1">
      <c r="G51" t="s">
        <v>363</v>
      </c>
    </row>
    <row r="52" spans="7:29" ht="13.5" customHeight="1">
      <c r="G52" t="s">
        <v>364</v>
      </c>
    </row>
    <row r="53" spans="7:29" ht="13.5" customHeight="1">
      <c r="G53" t="s">
        <v>365</v>
      </c>
    </row>
    <row r="54" spans="7:29" ht="13.5" customHeight="1">
      <c r="G54" t="s">
        <v>366</v>
      </c>
    </row>
    <row r="55" spans="7:29" ht="13.5" customHeight="1">
      <c r="G55" t="s">
        <v>367</v>
      </c>
    </row>
    <row r="56" spans="7:29" ht="13.5" customHeight="1">
      <c r="G56" t="s">
        <v>368</v>
      </c>
    </row>
    <row r="57" spans="7:29" ht="13.5" customHeight="1">
      <c r="G57" t="s">
        <v>369</v>
      </c>
    </row>
    <row r="58" spans="7:29" ht="13.5" customHeight="1">
      <c r="G58" t="s">
        <v>370</v>
      </c>
    </row>
    <row r="59" spans="7:29" ht="13.5" customHeight="1">
      <c r="G59" t="s">
        <v>371</v>
      </c>
    </row>
    <row r="60" spans="7:29" ht="13.5" customHeight="1">
      <c r="G60" t="s">
        <v>372</v>
      </c>
    </row>
    <row r="61" spans="7:29" ht="13.5" customHeight="1">
      <c r="G61" t="s">
        <v>373</v>
      </c>
    </row>
    <row r="62" spans="7:29" ht="13.5" customHeight="1">
      <c r="G62" t="s">
        <v>374</v>
      </c>
    </row>
    <row r="63" spans="7:29" ht="13.5" customHeight="1">
      <c r="G63" t="s">
        <v>375</v>
      </c>
    </row>
    <row r="64" spans="7:29" ht="13.5" customHeight="1">
      <c r="G64" t="s">
        <v>376</v>
      </c>
    </row>
    <row r="65" spans="7:7" ht="13.5" customHeight="1">
      <c r="G65" t="s">
        <v>377</v>
      </c>
    </row>
    <row r="66" spans="7:7" ht="13.5" customHeight="1">
      <c r="G66" t="s">
        <v>378</v>
      </c>
    </row>
    <row r="67" spans="7:7" ht="13.5" customHeight="1">
      <c r="G67" t="s">
        <v>379</v>
      </c>
    </row>
    <row r="68" spans="7:7" ht="13.5" customHeight="1">
      <c r="G68" t="s">
        <v>380</v>
      </c>
    </row>
    <row r="69" spans="7:7" ht="13.5" customHeight="1">
      <c r="G69" t="s">
        <v>381</v>
      </c>
    </row>
    <row r="70" spans="7:7" ht="13.5" customHeight="1">
      <c r="G70" t="s">
        <v>382</v>
      </c>
    </row>
    <row r="71" spans="7:7" ht="13.5" customHeight="1">
      <c r="G71" t="s">
        <v>383</v>
      </c>
    </row>
    <row r="72" spans="7:7" ht="13.5" customHeight="1">
      <c r="G72" t="s">
        <v>384</v>
      </c>
    </row>
    <row r="73" spans="7:7" ht="13.5" customHeight="1">
      <c r="G73" t="s">
        <v>385</v>
      </c>
    </row>
    <row r="74" spans="7:7" ht="13.5" customHeight="1">
      <c r="G74" t="s">
        <v>386</v>
      </c>
    </row>
    <row r="75" spans="7:7" ht="13.5" customHeight="1">
      <c r="G75" t="s">
        <v>387</v>
      </c>
    </row>
    <row r="76" spans="7:7" ht="13.5" customHeight="1">
      <c r="G76" t="s">
        <v>388</v>
      </c>
    </row>
    <row r="77" spans="7:7" ht="13.5" customHeight="1">
      <c r="G77" t="s">
        <v>389</v>
      </c>
    </row>
    <row r="78" spans="7:7" ht="13.5" customHeight="1">
      <c r="G78" t="s">
        <v>390</v>
      </c>
    </row>
    <row r="79" spans="7:7" ht="13.5" customHeight="1">
      <c r="G79" t="s">
        <v>391</v>
      </c>
    </row>
    <row r="80" spans="7:7" ht="13.5" customHeight="1">
      <c r="G80" t="s">
        <v>392</v>
      </c>
    </row>
    <row r="81" spans="7:7" ht="13.5" customHeight="1">
      <c r="G81" t="s">
        <v>393</v>
      </c>
    </row>
    <row r="82" spans="7:7" ht="13.5" customHeight="1">
      <c r="G82" t="s">
        <v>394</v>
      </c>
    </row>
    <row r="83" spans="7:7" ht="13.5" customHeight="1">
      <c r="G83" t="s">
        <v>395</v>
      </c>
    </row>
    <row r="84" spans="7:7" ht="13.5" customHeight="1">
      <c r="G84" t="s">
        <v>396</v>
      </c>
    </row>
    <row r="85" spans="7:7" ht="13.5" customHeight="1">
      <c r="G85" t="s">
        <v>397</v>
      </c>
    </row>
    <row r="86" spans="7:7" ht="13.5" customHeight="1">
      <c r="G86" t="s">
        <v>398</v>
      </c>
    </row>
    <row r="87" spans="7:7" ht="13.5" customHeight="1">
      <c r="G87" t="s">
        <v>399</v>
      </c>
    </row>
    <row r="88" spans="7:7" ht="13.5" customHeight="1">
      <c r="G88" t="s">
        <v>400</v>
      </c>
    </row>
    <row r="89" spans="7:7" ht="13.5" customHeight="1">
      <c r="G89" t="s">
        <v>401</v>
      </c>
    </row>
    <row r="90" spans="7:7" ht="13.5" customHeight="1">
      <c r="G90" t="s">
        <v>402</v>
      </c>
    </row>
    <row r="91" spans="7:7" ht="13.5" customHeight="1">
      <c r="G91" t="s">
        <v>403</v>
      </c>
    </row>
    <row r="92" spans="7:7" ht="13.5" customHeight="1">
      <c r="G92" t="s">
        <v>404</v>
      </c>
    </row>
    <row r="93" spans="7:7" ht="13.5" customHeight="1">
      <c r="G93" t="s">
        <v>405</v>
      </c>
    </row>
    <row r="94" spans="7:7" ht="13.5" customHeight="1">
      <c r="G94" t="s">
        <v>406</v>
      </c>
    </row>
    <row r="95" spans="7:7" ht="13.5" customHeight="1">
      <c r="G95" t="s">
        <v>407</v>
      </c>
    </row>
    <row r="96" spans="7:7" ht="13.5" customHeight="1">
      <c r="G96" t="s">
        <v>408</v>
      </c>
    </row>
    <row r="97" spans="7:7" ht="13.5" customHeight="1">
      <c r="G97" t="s">
        <v>409</v>
      </c>
    </row>
    <row r="98" spans="7:7" ht="13.5" customHeight="1">
      <c r="G98" t="s">
        <v>410</v>
      </c>
    </row>
    <row r="99" spans="7:7" ht="13.5" customHeight="1">
      <c r="G99" t="s">
        <v>411</v>
      </c>
    </row>
    <row r="100" spans="7:7" ht="13.5" customHeight="1">
      <c r="G100" t="s">
        <v>412</v>
      </c>
    </row>
  </sheetData>
  <phoneticPr fontId="2"/>
  <pageMargins left="0.7" right="0.7" top="0.75" bottom="0.75" header="0.3" footer="0.3"/>
  <pageSetup paperSize="9" orientation="landscape" horizontalDpi="4294967292"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0" tint="-0.499984740745262"/>
  </sheetPr>
  <dimension ref="B2:AB48"/>
  <sheetViews>
    <sheetView topLeftCell="A4" zoomScaleNormal="100" workbookViewId="0">
      <selection activeCell="I45" sqref="I45"/>
    </sheetView>
  </sheetViews>
  <sheetFormatPr defaultRowHeight="18.75"/>
  <cols>
    <col min="2" max="2" width="25.375" bestFit="1" customWidth="1"/>
    <col min="9" max="9" width="25.375" bestFit="1" customWidth="1"/>
    <col min="16" max="16" width="13" bestFit="1" customWidth="1"/>
    <col min="23" max="23" width="19.25" customWidth="1"/>
    <col min="24" max="24" width="9.375" bestFit="1" customWidth="1"/>
  </cols>
  <sheetData>
    <row r="2" spans="2:28">
      <c r="B2" s="237" t="s">
        <v>568</v>
      </c>
      <c r="C2" s="237" t="s">
        <v>562</v>
      </c>
      <c r="D2" s="237" t="s">
        <v>564</v>
      </c>
      <c r="E2" s="237" t="s">
        <v>565</v>
      </c>
      <c r="F2" s="237" t="s">
        <v>566</v>
      </c>
      <c r="G2" s="237" t="s">
        <v>567</v>
      </c>
      <c r="I2" s="237" t="s">
        <v>568</v>
      </c>
      <c r="J2" s="237" t="s">
        <v>570</v>
      </c>
      <c r="K2" s="237" t="s">
        <v>571</v>
      </c>
      <c r="L2" s="237" t="s">
        <v>572</v>
      </c>
      <c r="M2" s="237" t="s">
        <v>573</v>
      </c>
      <c r="N2" s="237" t="s">
        <v>574</v>
      </c>
      <c r="P2" s="237" t="s">
        <v>568</v>
      </c>
      <c r="Q2" s="237" t="s">
        <v>577</v>
      </c>
      <c r="R2" s="237" t="s">
        <v>578</v>
      </c>
      <c r="S2" s="237" t="s">
        <v>579</v>
      </c>
      <c r="T2" s="237" t="s">
        <v>580</v>
      </c>
      <c r="U2" s="237" t="s">
        <v>581</v>
      </c>
      <c r="W2" s="237" t="s">
        <v>568</v>
      </c>
      <c r="X2" s="237" t="s">
        <v>582</v>
      </c>
      <c r="Y2" s="237" t="s">
        <v>583</v>
      </c>
      <c r="Z2" s="237" t="s">
        <v>584</v>
      </c>
      <c r="AA2" s="237" t="s">
        <v>585</v>
      </c>
      <c r="AB2" s="237" t="s">
        <v>586</v>
      </c>
    </row>
    <row r="3" spans="2:28">
      <c r="B3" s="33" t="s">
        <v>563</v>
      </c>
      <c r="C3" s="33">
        <v>7</v>
      </c>
      <c r="D3" s="33">
        <v>8</v>
      </c>
      <c r="E3" s="33">
        <v>9</v>
      </c>
      <c r="F3" s="33">
        <v>10</v>
      </c>
      <c r="G3" s="33">
        <v>11</v>
      </c>
      <c r="I3" s="33" t="s">
        <v>569</v>
      </c>
      <c r="J3" s="33">
        <v>7</v>
      </c>
      <c r="K3" s="33">
        <v>8</v>
      </c>
      <c r="L3" s="33">
        <v>9</v>
      </c>
      <c r="M3" s="33">
        <v>10</v>
      </c>
      <c r="N3" s="33">
        <v>11</v>
      </c>
      <c r="P3" s="33" t="s">
        <v>470</v>
      </c>
      <c r="Q3" s="33">
        <v>7</v>
      </c>
      <c r="R3" s="33">
        <v>8</v>
      </c>
      <c r="S3" s="33">
        <v>9</v>
      </c>
      <c r="T3" s="33">
        <v>10</v>
      </c>
      <c r="U3" s="33">
        <v>11</v>
      </c>
      <c r="W3" s="33" t="s">
        <v>576</v>
      </c>
      <c r="X3" s="33">
        <v>7</v>
      </c>
      <c r="Y3" s="33">
        <v>8</v>
      </c>
      <c r="Z3" s="33">
        <v>9</v>
      </c>
      <c r="AA3" s="33">
        <v>10</v>
      </c>
      <c r="AB3" s="33">
        <v>11</v>
      </c>
    </row>
    <row r="4" spans="2:28">
      <c r="B4" s="33" t="s">
        <v>542</v>
      </c>
      <c r="C4" s="33" t="str">
        <f ca="1">IF(ISERROR(INDIRECT($B4&amp;"!"&amp;"A1")),"",IF(INDIRECT($B4&amp;"!"&amp;C$2)="","",INDIRECT($B4&amp;"!"&amp;C$2)))</f>
        <v/>
      </c>
      <c r="D4" s="33" t="str">
        <f t="shared" ref="D4:G23" ca="1" si="0">IF(ISERROR(INDIRECT($B4&amp;"!"&amp;"A1")),"",IF(INDIRECT($B4&amp;"!"&amp;D$2)="","",INDIRECT($B4&amp;"!"&amp;D$2)))</f>
        <v/>
      </c>
      <c r="E4" s="33" t="str">
        <f t="shared" ca="1" si="0"/>
        <v/>
      </c>
      <c r="F4" s="33" t="str">
        <f t="shared" ca="1" si="0"/>
        <v/>
      </c>
      <c r="G4" s="33" t="str">
        <f t="shared" ca="1" si="0"/>
        <v/>
      </c>
      <c r="I4" s="33" t="s">
        <v>542</v>
      </c>
      <c r="J4" s="33" t="str">
        <f ca="1">IF(ISERROR(INDIRECT($I4&amp;"!"&amp;"A1")),"",IF(INDIRECT($I4&amp;"!"&amp;"$E$10")="A","",IF(INDIRECT($I4&amp;"!"&amp;J$2)="","",INDIRECT($I4&amp;"!"&amp;J$2))))</f>
        <v/>
      </c>
      <c r="K4" s="33" t="str">
        <f t="shared" ref="K4:N23" ca="1" si="1">IF(ISERROR(INDIRECT($I4&amp;"!"&amp;"A1")),"",IF(INDIRECT($I4&amp;"!"&amp;"$E$10")="A","",IF(INDIRECT($I4&amp;"!"&amp;K$2)="","",INDIRECT($I4&amp;"!"&amp;K$2))))</f>
        <v/>
      </c>
      <c r="L4" s="33" t="str">
        <f t="shared" ca="1" si="1"/>
        <v/>
      </c>
      <c r="M4" s="33" t="str">
        <f t="shared" ca="1" si="1"/>
        <v/>
      </c>
      <c r="N4" s="33" t="str">
        <f t="shared" ca="1" si="1"/>
        <v/>
      </c>
      <c r="P4" s="33" t="s">
        <v>542</v>
      </c>
      <c r="Q4" s="33" t="str">
        <f ca="1">IF(ISERROR(INDIRECT($P4&amp;"!"&amp;"A1")),"",IF(INDIRECT($P4&amp;"!"&amp;Q$2)="","",INDIRECT($P4&amp;"!"&amp;Q$2)))</f>
        <v/>
      </c>
      <c r="R4" s="33" t="str">
        <f t="shared" ref="R4:U23" ca="1" si="2">IF(ISERROR(INDIRECT($P4&amp;"!"&amp;"A1")),"",IF(INDIRECT($P4&amp;"!"&amp;R$2)="","",INDIRECT($P4&amp;"!"&amp;R$2)))</f>
        <v/>
      </c>
      <c r="S4" s="33" t="str">
        <f t="shared" ca="1" si="2"/>
        <v/>
      </c>
      <c r="T4" s="33" t="str">
        <f t="shared" ca="1" si="2"/>
        <v/>
      </c>
      <c r="U4" s="33" t="str">
        <f t="shared" ca="1" si="2"/>
        <v/>
      </c>
      <c r="W4" s="33" t="s">
        <v>542</v>
      </c>
      <c r="X4" s="33" t="str">
        <f ca="1">IF(ISERROR(INDIRECT($W4&amp;"!"&amp;"A1")),"",IF(COUNT(INDIRECT($W4&amp;"!"&amp;X$2))=0,"",SUM(INDIRECT($W4&amp;"!"&amp;X$2))))</f>
        <v/>
      </c>
      <c r="Y4" s="33" t="str">
        <f t="shared" ref="Y4:AB23" ca="1" si="3">IF(ISERROR(INDIRECT($W4&amp;"!"&amp;"A1")),"",IF(COUNT(INDIRECT($W4&amp;"!"&amp;Y$2))=0,"",SUM(INDIRECT($W4&amp;"!"&amp;Y$2))))</f>
        <v/>
      </c>
      <c r="Z4" s="33" t="str">
        <f t="shared" ca="1" si="3"/>
        <v/>
      </c>
      <c r="AA4" s="33" t="str">
        <f t="shared" ca="1" si="3"/>
        <v/>
      </c>
      <c r="AB4" s="33" t="str">
        <f t="shared" ca="1" si="3"/>
        <v/>
      </c>
    </row>
    <row r="5" spans="2:28">
      <c r="B5" s="33" t="s">
        <v>575</v>
      </c>
      <c r="C5" s="33" t="str">
        <f t="shared" ref="C5:C20" ca="1" si="4">IF(ISERROR(INDIRECT($B5&amp;"!"&amp;"A1")),"",IF(INDIRECT($B5&amp;"!"&amp;C$2)="","",INDIRECT($B5&amp;"!"&amp;C$2)))</f>
        <v/>
      </c>
      <c r="D5" s="33" t="str">
        <f t="shared" ca="1" si="0"/>
        <v/>
      </c>
      <c r="E5" s="33" t="str">
        <f t="shared" ca="1" si="0"/>
        <v/>
      </c>
      <c r="F5" s="33" t="str">
        <f t="shared" ca="1" si="0"/>
        <v/>
      </c>
      <c r="G5" s="33" t="str">
        <f t="shared" ca="1" si="0"/>
        <v/>
      </c>
      <c r="I5" s="33" t="s">
        <v>543</v>
      </c>
      <c r="J5" s="33" t="str">
        <f ca="1">IF(ISERROR(INDIRECT($I5&amp;"!"&amp;"A1")),"",IF(INDIRECT($I5&amp;"!"&amp;"$E$10")="A","",IF(INDIRECT($I5&amp;"!"&amp;J$2)="","",INDIRECT($I5&amp;"!"&amp;J$2))))</f>
        <v/>
      </c>
      <c r="K5" s="33" t="str">
        <f t="shared" ca="1" si="1"/>
        <v/>
      </c>
      <c r="L5" s="33" t="str">
        <f t="shared" ca="1" si="1"/>
        <v/>
      </c>
      <c r="M5" s="33" t="str">
        <f t="shared" ca="1" si="1"/>
        <v/>
      </c>
      <c r="N5" s="33" t="str">
        <f t="shared" ca="1" si="1"/>
        <v/>
      </c>
      <c r="P5" s="33" t="s">
        <v>543</v>
      </c>
      <c r="Q5" s="33" t="str">
        <f t="shared" ref="Q5:Q20" ca="1" si="5">IF(ISERROR(INDIRECT($P5&amp;"!"&amp;"A1")),"",IF(INDIRECT($P5&amp;"!"&amp;Q$2)="","",INDIRECT($P5&amp;"!"&amp;Q$2)))</f>
        <v/>
      </c>
      <c r="R5" s="33" t="str">
        <f t="shared" ca="1" si="2"/>
        <v/>
      </c>
      <c r="S5" s="33" t="str">
        <f t="shared" ca="1" si="2"/>
        <v/>
      </c>
      <c r="T5" s="33" t="str">
        <f t="shared" ca="1" si="2"/>
        <v/>
      </c>
      <c r="U5" s="33" t="str">
        <f t="shared" ca="1" si="2"/>
        <v/>
      </c>
      <c r="W5" s="33" t="s">
        <v>543</v>
      </c>
      <c r="X5" s="33" t="str">
        <f t="shared" ref="X5:X20" ca="1" si="6">IF(ISERROR(INDIRECT($W5&amp;"!"&amp;"A1")),"",IF(COUNT(INDIRECT($W5&amp;"!"&amp;X$2))=0,"",SUM(INDIRECT($W5&amp;"!"&amp;X$2))))</f>
        <v/>
      </c>
      <c r="Y5" s="33" t="str">
        <f t="shared" ca="1" si="3"/>
        <v/>
      </c>
      <c r="Z5" s="33" t="str">
        <f t="shared" ca="1" si="3"/>
        <v/>
      </c>
      <c r="AA5" s="33" t="str">
        <f t="shared" ca="1" si="3"/>
        <v/>
      </c>
      <c r="AB5" s="33" t="str">
        <f t="shared" ca="1" si="3"/>
        <v/>
      </c>
    </row>
    <row r="6" spans="2:28">
      <c r="B6" s="33" t="s">
        <v>544</v>
      </c>
      <c r="C6" s="33" t="str">
        <f t="shared" ca="1" si="4"/>
        <v/>
      </c>
      <c r="D6" s="33" t="str">
        <f t="shared" ca="1" si="0"/>
        <v/>
      </c>
      <c r="E6" s="33" t="str">
        <f t="shared" ca="1" si="0"/>
        <v/>
      </c>
      <c r="F6" s="33" t="str">
        <f t="shared" ca="1" si="0"/>
        <v/>
      </c>
      <c r="G6" s="33" t="str">
        <f t="shared" ca="1" si="0"/>
        <v/>
      </c>
      <c r="I6" s="33" t="s">
        <v>544</v>
      </c>
      <c r="J6" s="33" t="str">
        <f t="shared" ref="J6:J20" ca="1" si="7">IF(ISERROR(INDIRECT($I6&amp;"!"&amp;"A1")),"",IF(INDIRECT($I6&amp;"!"&amp;"$E$10")="A","",IF(INDIRECT($I6&amp;"!"&amp;J$2)="","",INDIRECT($I6&amp;"!"&amp;J$2))))</f>
        <v/>
      </c>
      <c r="K6" s="33" t="str">
        <f t="shared" ca="1" si="1"/>
        <v/>
      </c>
      <c r="L6" s="33" t="str">
        <f t="shared" ca="1" si="1"/>
        <v/>
      </c>
      <c r="M6" s="33" t="str">
        <f t="shared" ca="1" si="1"/>
        <v/>
      </c>
      <c r="N6" s="33" t="str">
        <f t="shared" ca="1" si="1"/>
        <v/>
      </c>
      <c r="P6" s="33" t="s">
        <v>544</v>
      </c>
      <c r="Q6" s="33" t="str">
        <f t="shared" ca="1" si="5"/>
        <v/>
      </c>
      <c r="R6" s="33" t="str">
        <f t="shared" ca="1" si="2"/>
        <v/>
      </c>
      <c r="S6" s="33" t="str">
        <f t="shared" ca="1" si="2"/>
        <v/>
      </c>
      <c r="T6" s="33" t="str">
        <f t="shared" ca="1" si="2"/>
        <v/>
      </c>
      <c r="U6" s="33" t="str">
        <f t="shared" ca="1" si="2"/>
        <v/>
      </c>
      <c r="W6" s="33" t="s">
        <v>544</v>
      </c>
      <c r="X6" s="33" t="str">
        <f t="shared" ca="1" si="6"/>
        <v/>
      </c>
      <c r="Y6" s="33" t="str">
        <f t="shared" ca="1" si="3"/>
        <v/>
      </c>
      <c r="Z6" s="33" t="str">
        <f t="shared" ca="1" si="3"/>
        <v/>
      </c>
      <c r="AA6" s="33" t="str">
        <f t="shared" ca="1" si="3"/>
        <v/>
      </c>
      <c r="AB6" s="33" t="str">
        <f t="shared" ca="1" si="3"/>
        <v/>
      </c>
    </row>
    <row r="7" spans="2:28">
      <c r="B7" s="33" t="s">
        <v>545</v>
      </c>
      <c r="C7" s="33" t="str">
        <f t="shared" ca="1" si="4"/>
        <v/>
      </c>
      <c r="D7" s="33" t="str">
        <f t="shared" ca="1" si="0"/>
        <v/>
      </c>
      <c r="E7" s="33" t="str">
        <f t="shared" ca="1" si="0"/>
        <v/>
      </c>
      <c r="F7" s="33" t="str">
        <f t="shared" ca="1" si="0"/>
        <v/>
      </c>
      <c r="G7" s="33" t="str">
        <f t="shared" ca="1" si="0"/>
        <v/>
      </c>
      <c r="I7" s="33" t="s">
        <v>545</v>
      </c>
      <c r="J7" s="33" t="str">
        <f t="shared" ca="1" si="7"/>
        <v/>
      </c>
      <c r="K7" s="33" t="str">
        <f t="shared" ca="1" si="1"/>
        <v/>
      </c>
      <c r="L7" s="33" t="str">
        <f t="shared" ca="1" si="1"/>
        <v/>
      </c>
      <c r="M7" s="33" t="str">
        <f t="shared" ca="1" si="1"/>
        <v/>
      </c>
      <c r="N7" s="33" t="str">
        <f t="shared" ca="1" si="1"/>
        <v/>
      </c>
      <c r="P7" s="33" t="s">
        <v>545</v>
      </c>
      <c r="Q7" s="33" t="str">
        <f t="shared" ca="1" si="5"/>
        <v/>
      </c>
      <c r="R7" s="33" t="str">
        <f t="shared" ca="1" si="2"/>
        <v/>
      </c>
      <c r="S7" s="33" t="str">
        <f t="shared" ca="1" si="2"/>
        <v/>
      </c>
      <c r="T7" s="33" t="str">
        <f t="shared" ca="1" si="2"/>
        <v/>
      </c>
      <c r="U7" s="33" t="str">
        <f t="shared" ca="1" si="2"/>
        <v/>
      </c>
      <c r="W7" s="33" t="s">
        <v>545</v>
      </c>
      <c r="X7" s="33" t="str">
        <f t="shared" ca="1" si="6"/>
        <v/>
      </c>
      <c r="Y7" s="33" t="str">
        <f t="shared" ca="1" si="3"/>
        <v/>
      </c>
      <c r="Z7" s="33" t="str">
        <f t="shared" ca="1" si="3"/>
        <v/>
      </c>
      <c r="AA7" s="33" t="str">
        <f t="shared" ca="1" si="3"/>
        <v/>
      </c>
      <c r="AB7" s="33" t="str">
        <f t="shared" ca="1" si="3"/>
        <v/>
      </c>
    </row>
    <row r="8" spans="2:28">
      <c r="B8" s="33" t="s">
        <v>546</v>
      </c>
      <c r="C8" s="33" t="str">
        <f t="shared" ca="1" si="4"/>
        <v/>
      </c>
      <c r="D8" s="33" t="str">
        <f t="shared" ca="1" si="0"/>
        <v/>
      </c>
      <c r="E8" s="33" t="str">
        <f t="shared" ca="1" si="0"/>
        <v/>
      </c>
      <c r="F8" s="33" t="str">
        <f t="shared" ca="1" si="0"/>
        <v/>
      </c>
      <c r="G8" s="33" t="str">
        <f t="shared" ca="1" si="0"/>
        <v/>
      </c>
      <c r="I8" s="33" t="s">
        <v>546</v>
      </c>
      <c r="J8" s="33" t="str">
        <f t="shared" ca="1" si="7"/>
        <v/>
      </c>
      <c r="K8" s="33" t="str">
        <f t="shared" ca="1" si="1"/>
        <v/>
      </c>
      <c r="L8" s="33" t="str">
        <f t="shared" ca="1" si="1"/>
        <v/>
      </c>
      <c r="M8" s="33" t="str">
        <f t="shared" ca="1" si="1"/>
        <v/>
      </c>
      <c r="N8" s="33" t="str">
        <f t="shared" ca="1" si="1"/>
        <v/>
      </c>
      <c r="P8" s="33" t="s">
        <v>546</v>
      </c>
      <c r="Q8" s="33" t="str">
        <f t="shared" ca="1" si="5"/>
        <v/>
      </c>
      <c r="R8" s="33" t="str">
        <f t="shared" ca="1" si="2"/>
        <v/>
      </c>
      <c r="S8" s="33" t="str">
        <f t="shared" ca="1" si="2"/>
        <v/>
      </c>
      <c r="T8" s="33" t="str">
        <f t="shared" ca="1" si="2"/>
        <v/>
      </c>
      <c r="U8" s="33" t="str">
        <f t="shared" ca="1" si="2"/>
        <v/>
      </c>
      <c r="W8" s="33" t="s">
        <v>546</v>
      </c>
      <c r="X8" s="33" t="str">
        <f t="shared" ca="1" si="6"/>
        <v/>
      </c>
      <c r="Y8" s="33" t="str">
        <f t="shared" ca="1" si="3"/>
        <v/>
      </c>
      <c r="Z8" s="33" t="str">
        <f t="shared" ca="1" si="3"/>
        <v/>
      </c>
      <c r="AA8" s="33" t="str">
        <f t="shared" ca="1" si="3"/>
        <v/>
      </c>
      <c r="AB8" s="33" t="str">
        <f t="shared" ca="1" si="3"/>
        <v/>
      </c>
    </row>
    <row r="9" spans="2:28">
      <c r="B9" s="33" t="s">
        <v>547</v>
      </c>
      <c r="C9" s="33" t="str">
        <f t="shared" ca="1" si="4"/>
        <v/>
      </c>
      <c r="D9" s="33" t="str">
        <f t="shared" ca="1" si="0"/>
        <v/>
      </c>
      <c r="E9" s="33" t="str">
        <f t="shared" ca="1" si="0"/>
        <v/>
      </c>
      <c r="F9" s="33" t="str">
        <f t="shared" ca="1" si="0"/>
        <v/>
      </c>
      <c r="G9" s="33" t="str">
        <f t="shared" ca="1" si="0"/>
        <v/>
      </c>
      <c r="I9" s="33" t="s">
        <v>547</v>
      </c>
      <c r="J9" s="33" t="str">
        <f t="shared" ca="1" si="7"/>
        <v/>
      </c>
      <c r="K9" s="33" t="str">
        <f t="shared" ca="1" si="1"/>
        <v/>
      </c>
      <c r="L9" s="33" t="str">
        <f t="shared" ca="1" si="1"/>
        <v/>
      </c>
      <c r="M9" s="33" t="str">
        <f t="shared" ca="1" si="1"/>
        <v/>
      </c>
      <c r="N9" s="33" t="str">
        <f t="shared" ca="1" si="1"/>
        <v/>
      </c>
      <c r="P9" s="33" t="s">
        <v>547</v>
      </c>
      <c r="Q9" s="33" t="str">
        <f t="shared" ca="1" si="5"/>
        <v/>
      </c>
      <c r="R9" s="33" t="str">
        <f t="shared" ca="1" si="2"/>
        <v/>
      </c>
      <c r="S9" s="33" t="str">
        <f t="shared" ca="1" si="2"/>
        <v/>
      </c>
      <c r="T9" s="33" t="str">
        <f t="shared" ca="1" si="2"/>
        <v/>
      </c>
      <c r="U9" s="33" t="str">
        <f t="shared" ca="1" si="2"/>
        <v/>
      </c>
      <c r="W9" s="33" t="s">
        <v>547</v>
      </c>
      <c r="X9" s="33" t="str">
        <f t="shared" ca="1" si="6"/>
        <v/>
      </c>
      <c r="Y9" s="33" t="str">
        <f t="shared" ca="1" si="3"/>
        <v/>
      </c>
      <c r="Z9" s="33" t="str">
        <f t="shared" ca="1" si="3"/>
        <v/>
      </c>
      <c r="AA9" s="33" t="str">
        <f t="shared" ca="1" si="3"/>
        <v/>
      </c>
      <c r="AB9" s="33" t="str">
        <f t="shared" ca="1" si="3"/>
        <v/>
      </c>
    </row>
    <row r="10" spans="2:28">
      <c r="B10" s="33" t="s">
        <v>548</v>
      </c>
      <c r="C10" s="33" t="str">
        <f t="shared" ca="1" si="4"/>
        <v/>
      </c>
      <c r="D10" s="33" t="str">
        <f t="shared" ca="1" si="0"/>
        <v/>
      </c>
      <c r="E10" s="33" t="str">
        <f t="shared" ca="1" si="0"/>
        <v/>
      </c>
      <c r="F10" s="33" t="str">
        <f t="shared" ca="1" si="0"/>
        <v/>
      </c>
      <c r="G10" s="33" t="str">
        <f t="shared" ca="1" si="0"/>
        <v/>
      </c>
      <c r="I10" s="33" t="s">
        <v>548</v>
      </c>
      <c r="J10" s="33" t="str">
        <f t="shared" ca="1" si="7"/>
        <v/>
      </c>
      <c r="K10" s="33" t="str">
        <f t="shared" ca="1" si="1"/>
        <v/>
      </c>
      <c r="L10" s="33" t="str">
        <f t="shared" ca="1" si="1"/>
        <v/>
      </c>
      <c r="M10" s="33" t="str">
        <f t="shared" ca="1" si="1"/>
        <v/>
      </c>
      <c r="N10" s="33" t="str">
        <f t="shared" ca="1" si="1"/>
        <v/>
      </c>
      <c r="P10" s="33" t="s">
        <v>548</v>
      </c>
      <c r="Q10" s="33" t="str">
        <f t="shared" ca="1" si="5"/>
        <v/>
      </c>
      <c r="R10" s="33" t="str">
        <f t="shared" ca="1" si="2"/>
        <v/>
      </c>
      <c r="S10" s="33" t="str">
        <f t="shared" ca="1" si="2"/>
        <v/>
      </c>
      <c r="T10" s="33" t="str">
        <f t="shared" ca="1" si="2"/>
        <v/>
      </c>
      <c r="U10" s="33" t="str">
        <f t="shared" ca="1" si="2"/>
        <v/>
      </c>
      <c r="W10" s="33" t="s">
        <v>548</v>
      </c>
      <c r="X10" s="33" t="str">
        <f t="shared" ca="1" si="6"/>
        <v/>
      </c>
      <c r="Y10" s="33" t="str">
        <f t="shared" ca="1" si="3"/>
        <v/>
      </c>
      <c r="Z10" s="33" t="str">
        <f t="shared" ca="1" si="3"/>
        <v/>
      </c>
      <c r="AA10" s="33" t="str">
        <f t="shared" ca="1" si="3"/>
        <v/>
      </c>
      <c r="AB10" s="33" t="str">
        <f t="shared" ca="1" si="3"/>
        <v/>
      </c>
    </row>
    <row r="11" spans="2:28">
      <c r="B11" s="33" t="s">
        <v>549</v>
      </c>
      <c r="C11" s="33" t="str">
        <f t="shared" ca="1" si="4"/>
        <v/>
      </c>
      <c r="D11" s="33" t="str">
        <f t="shared" ca="1" si="0"/>
        <v/>
      </c>
      <c r="E11" s="33" t="str">
        <f t="shared" ca="1" si="0"/>
        <v/>
      </c>
      <c r="F11" s="33" t="str">
        <f t="shared" ca="1" si="0"/>
        <v/>
      </c>
      <c r="G11" s="33" t="str">
        <f t="shared" ca="1" si="0"/>
        <v/>
      </c>
      <c r="I11" s="33" t="s">
        <v>549</v>
      </c>
      <c r="J11" s="33" t="str">
        <f t="shared" ca="1" si="7"/>
        <v/>
      </c>
      <c r="K11" s="33" t="str">
        <f t="shared" ca="1" si="1"/>
        <v/>
      </c>
      <c r="L11" s="33" t="str">
        <f t="shared" ca="1" si="1"/>
        <v/>
      </c>
      <c r="M11" s="33" t="str">
        <f t="shared" ca="1" si="1"/>
        <v/>
      </c>
      <c r="N11" s="33" t="str">
        <f t="shared" ca="1" si="1"/>
        <v/>
      </c>
      <c r="P11" s="33" t="s">
        <v>549</v>
      </c>
      <c r="Q11" s="33" t="str">
        <f t="shared" ca="1" si="5"/>
        <v/>
      </c>
      <c r="R11" s="33" t="str">
        <f t="shared" ca="1" si="2"/>
        <v/>
      </c>
      <c r="S11" s="33" t="str">
        <f t="shared" ca="1" si="2"/>
        <v/>
      </c>
      <c r="T11" s="33" t="str">
        <f t="shared" ca="1" si="2"/>
        <v/>
      </c>
      <c r="U11" s="33" t="str">
        <f t="shared" ca="1" si="2"/>
        <v/>
      </c>
      <c r="W11" s="33" t="s">
        <v>549</v>
      </c>
      <c r="X11" s="33" t="str">
        <f t="shared" ca="1" si="6"/>
        <v/>
      </c>
      <c r="Y11" s="33" t="str">
        <f t="shared" ca="1" si="3"/>
        <v/>
      </c>
      <c r="Z11" s="33" t="str">
        <f t="shared" ca="1" si="3"/>
        <v/>
      </c>
      <c r="AA11" s="33" t="str">
        <f t="shared" ca="1" si="3"/>
        <v/>
      </c>
      <c r="AB11" s="33" t="str">
        <f t="shared" ca="1" si="3"/>
        <v/>
      </c>
    </row>
    <row r="12" spans="2:28">
      <c r="B12" s="33" t="s">
        <v>550</v>
      </c>
      <c r="C12" s="33" t="str">
        <f t="shared" ca="1" si="4"/>
        <v/>
      </c>
      <c r="D12" s="33" t="str">
        <f t="shared" ca="1" si="0"/>
        <v/>
      </c>
      <c r="E12" s="33" t="str">
        <f t="shared" ca="1" si="0"/>
        <v/>
      </c>
      <c r="F12" s="33" t="str">
        <f t="shared" ca="1" si="0"/>
        <v/>
      </c>
      <c r="G12" s="33" t="str">
        <f t="shared" ca="1" si="0"/>
        <v/>
      </c>
      <c r="I12" s="33" t="s">
        <v>550</v>
      </c>
      <c r="J12" s="33" t="str">
        <f t="shared" ca="1" si="7"/>
        <v/>
      </c>
      <c r="K12" s="33" t="str">
        <f t="shared" ca="1" si="1"/>
        <v/>
      </c>
      <c r="L12" s="33" t="str">
        <f t="shared" ca="1" si="1"/>
        <v/>
      </c>
      <c r="M12" s="33" t="str">
        <f t="shared" ca="1" si="1"/>
        <v/>
      </c>
      <c r="N12" s="33" t="str">
        <f t="shared" ca="1" si="1"/>
        <v/>
      </c>
      <c r="P12" s="33" t="s">
        <v>550</v>
      </c>
      <c r="Q12" s="33" t="str">
        <f t="shared" ca="1" si="5"/>
        <v/>
      </c>
      <c r="R12" s="33" t="str">
        <f t="shared" ca="1" si="2"/>
        <v/>
      </c>
      <c r="S12" s="33" t="str">
        <f t="shared" ca="1" si="2"/>
        <v/>
      </c>
      <c r="T12" s="33" t="str">
        <f t="shared" ca="1" si="2"/>
        <v/>
      </c>
      <c r="U12" s="33" t="str">
        <f t="shared" ca="1" si="2"/>
        <v/>
      </c>
      <c r="W12" s="33" t="s">
        <v>550</v>
      </c>
      <c r="X12" s="33" t="str">
        <f t="shared" ca="1" si="6"/>
        <v/>
      </c>
      <c r="Y12" s="33" t="str">
        <f t="shared" ca="1" si="3"/>
        <v/>
      </c>
      <c r="Z12" s="33" t="str">
        <f t="shared" ca="1" si="3"/>
        <v/>
      </c>
      <c r="AA12" s="33" t="str">
        <f t="shared" ca="1" si="3"/>
        <v/>
      </c>
      <c r="AB12" s="33" t="str">
        <f t="shared" ca="1" si="3"/>
        <v/>
      </c>
    </row>
    <row r="13" spans="2:28">
      <c r="B13" s="33" t="s">
        <v>551</v>
      </c>
      <c r="C13" s="33" t="str">
        <f t="shared" ca="1" si="4"/>
        <v/>
      </c>
      <c r="D13" s="33" t="str">
        <f t="shared" ca="1" si="0"/>
        <v/>
      </c>
      <c r="E13" s="33" t="str">
        <f t="shared" ca="1" si="0"/>
        <v/>
      </c>
      <c r="F13" s="33" t="str">
        <f t="shared" ca="1" si="0"/>
        <v/>
      </c>
      <c r="G13" s="33" t="str">
        <f t="shared" ca="1" si="0"/>
        <v/>
      </c>
      <c r="I13" s="33" t="s">
        <v>551</v>
      </c>
      <c r="J13" s="33" t="str">
        <f t="shared" ca="1" si="7"/>
        <v/>
      </c>
      <c r="K13" s="33" t="str">
        <f t="shared" ca="1" si="1"/>
        <v/>
      </c>
      <c r="L13" s="33" t="str">
        <f t="shared" ca="1" si="1"/>
        <v/>
      </c>
      <c r="M13" s="33" t="str">
        <f t="shared" ca="1" si="1"/>
        <v/>
      </c>
      <c r="N13" s="33" t="str">
        <f t="shared" ca="1" si="1"/>
        <v/>
      </c>
      <c r="P13" s="33" t="s">
        <v>551</v>
      </c>
      <c r="Q13" s="33" t="str">
        <f t="shared" ca="1" si="5"/>
        <v/>
      </c>
      <c r="R13" s="33" t="str">
        <f t="shared" ca="1" si="2"/>
        <v/>
      </c>
      <c r="S13" s="33" t="str">
        <f t="shared" ca="1" si="2"/>
        <v/>
      </c>
      <c r="T13" s="33" t="str">
        <f t="shared" ca="1" si="2"/>
        <v/>
      </c>
      <c r="U13" s="33" t="str">
        <f t="shared" ca="1" si="2"/>
        <v/>
      </c>
      <c r="W13" s="33" t="s">
        <v>551</v>
      </c>
      <c r="X13" s="33" t="str">
        <f t="shared" ca="1" si="6"/>
        <v/>
      </c>
      <c r="Y13" s="33" t="str">
        <f t="shared" ca="1" si="3"/>
        <v/>
      </c>
      <c r="Z13" s="33" t="str">
        <f t="shared" ca="1" si="3"/>
        <v/>
      </c>
      <c r="AA13" s="33" t="str">
        <f t="shared" ca="1" si="3"/>
        <v/>
      </c>
      <c r="AB13" s="33" t="str">
        <f t="shared" ca="1" si="3"/>
        <v/>
      </c>
    </row>
    <row r="14" spans="2:28">
      <c r="B14" s="33" t="s">
        <v>552</v>
      </c>
      <c r="C14" s="33" t="str">
        <f t="shared" ca="1" si="4"/>
        <v/>
      </c>
      <c r="D14" s="33" t="str">
        <f t="shared" ca="1" si="0"/>
        <v/>
      </c>
      <c r="E14" s="33" t="str">
        <f t="shared" ca="1" si="0"/>
        <v/>
      </c>
      <c r="F14" s="33" t="str">
        <f t="shared" ca="1" si="0"/>
        <v/>
      </c>
      <c r="G14" s="33" t="str">
        <f t="shared" ca="1" si="0"/>
        <v/>
      </c>
      <c r="I14" s="33" t="s">
        <v>552</v>
      </c>
      <c r="J14" s="33" t="str">
        <f t="shared" ca="1" si="7"/>
        <v/>
      </c>
      <c r="K14" s="33" t="str">
        <f t="shared" ca="1" si="1"/>
        <v/>
      </c>
      <c r="L14" s="33" t="str">
        <f t="shared" ca="1" si="1"/>
        <v/>
      </c>
      <c r="M14" s="33" t="str">
        <f t="shared" ca="1" si="1"/>
        <v/>
      </c>
      <c r="N14" s="33" t="str">
        <f t="shared" ca="1" si="1"/>
        <v/>
      </c>
      <c r="P14" s="33" t="s">
        <v>552</v>
      </c>
      <c r="Q14" s="33" t="str">
        <f t="shared" ca="1" si="5"/>
        <v/>
      </c>
      <c r="R14" s="33" t="str">
        <f t="shared" ca="1" si="2"/>
        <v/>
      </c>
      <c r="S14" s="33" t="str">
        <f t="shared" ca="1" si="2"/>
        <v/>
      </c>
      <c r="T14" s="33" t="str">
        <f t="shared" ca="1" si="2"/>
        <v/>
      </c>
      <c r="U14" s="33" t="str">
        <f t="shared" ca="1" si="2"/>
        <v/>
      </c>
      <c r="W14" s="33" t="s">
        <v>552</v>
      </c>
      <c r="X14" s="33" t="str">
        <f t="shared" ca="1" si="6"/>
        <v/>
      </c>
      <c r="Y14" s="33" t="str">
        <f t="shared" ca="1" si="3"/>
        <v/>
      </c>
      <c r="Z14" s="33" t="str">
        <f t="shared" ca="1" si="3"/>
        <v/>
      </c>
      <c r="AA14" s="33" t="str">
        <f t="shared" ca="1" si="3"/>
        <v/>
      </c>
      <c r="AB14" s="33" t="str">
        <f t="shared" ca="1" si="3"/>
        <v/>
      </c>
    </row>
    <row r="15" spans="2:28">
      <c r="B15" s="33" t="s">
        <v>553</v>
      </c>
      <c r="C15" s="33" t="str">
        <f t="shared" ca="1" si="4"/>
        <v/>
      </c>
      <c r="D15" s="33" t="str">
        <f t="shared" ca="1" si="0"/>
        <v/>
      </c>
      <c r="E15" s="33" t="str">
        <f t="shared" ca="1" si="0"/>
        <v/>
      </c>
      <c r="F15" s="33" t="str">
        <f t="shared" ca="1" si="0"/>
        <v/>
      </c>
      <c r="G15" s="33" t="str">
        <f t="shared" ca="1" si="0"/>
        <v/>
      </c>
      <c r="I15" s="33" t="s">
        <v>553</v>
      </c>
      <c r="J15" s="33" t="str">
        <f t="shared" ca="1" si="7"/>
        <v/>
      </c>
      <c r="K15" s="33" t="str">
        <f t="shared" ca="1" si="1"/>
        <v/>
      </c>
      <c r="L15" s="33" t="str">
        <f t="shared" ca="1" si="1"/>
        <v/>
      </c>
      <c r="M15" s="33" t="str">
        <f t="shared" ca="1" si="1"/>
        <v/>
      </c>
      <c r="N15" s="33" t="str">
        <f t="shared" ca="1" si="1"/>
        <v/>
      </c>
      <c r="P15" s="33" t="s">
        <v>553</v>
      </c>
      <c r="Q15" s="33" t="str">
        <f t="shared" ca="1" si="5"/>
        <v/>
      </c>
      <c r="R15" s="33" t="str">
        <f t="shared" ca="1" si="2"/>
        <v/>
      </c>
      <c r="S15" s="33" t="str">
        <f t="shared" ca="1" si="2"/>
        <v/>
      </c>
      <c r="T15" s="33" t="str">
        <f t="shared" ca="1" si="2"/>
        <v/>
      </c>
      <c r="U15" s="33" t="str">
        <f t="shared" ca="1" si="2"/>
        <v/>
      </c>
      <c r="W15" s="33" t="s">
        <v>553</v>
      </c>
      <c r="X15" s="33" t="str">
        <f t="shared" ca="1" si="6"/>
        <v/>
      </c>
      <c r="Y15" s="33" t="str">
        <f t="shared" ca="1" si="3"/>
        <v/>
      </c>
      <c r="Z15" s="33" t="str">
        <f t="shared" ca="1" si="3"/>
        <v/>
      </c>
      <c r="AA15" s="33" t="str">
        <f t="shared" ca="1" si="3"/>
        <v/>
      </c>
      <c r="AB15" s="33" t="str">
        <f t="shared" ca="1" si="3"/>
        <v/>
      </c>
    </row>
    <row r="16" spans="2:28">
      <c r="B16" s="33" t="s">
        <v>554</v>
      </c>
      <c r="C16" s="33" t="str">
        <f t="shared" ca="1" si="4"/>
        <v/>
      </c>
      <c r="D16" s="33" t="str">
        <f t="shared" ca="1" si="0"/>
        <v/>
      </c>
      <c r="E16" s="33" t="str">
        <f t="shared" ca="1" si="0"/>
        <v/>
      </c>
      <c r="F16" s="33" t="str">
        <f t="shared" ca="1" si="0"/>
        <v/>
      </c>
      <c r="G16" s="33" t="str">
        <f t="shared" ca="1" si="0"/>
        <v/>
      </c>
      <c r="I16" s="33" t="s">
        <v>554</v>
      </c>
      <c r="J16" s="33" t="str">
        <f t="shared" ca="1" si="7"/>
        <v/>
      </c>
      <c r="K16" s="33" t="str">
        <f t="shared" ca="1" si="1"/>
        <v/>
      </c>
      <c r="L16" s="33" t="str">
        <f t="shared" ca="1" si="1"/>
        <v/>
      </c>
      <c r="M16" s="33" t="str">
        <f t="shared" ca="1" si="1"/>
        <v/>
      </c>
      <c r="N16" s="33" t="str">
        <f t="shared" ca="1" si="1"/>
        <v/>
      </c>
      <c r="P16" s="33" t="s">
        <v>554</v>
      </c>
      <c r="Q16" s="33" t="str">
        <f t="shared" ca="1" si="5"/>
        <v/>
      </c>
      <c r="R16" s="33" t="str">
        <f t="shared" ca="1" si="2"/>
        <v/>
      </c>
      <c r="S16" s="33" t="str">
        <f t="shared" ca="1" si="2"/>
        <v/>
      </c>
      <c r="T16" s="33" t="str">
        <f t="shared" ca="1" si="2"/>
        <v/>
      </c>
      <c r="U16" s="33" t="str">
        <f t="shared" ca="1" si="2"/>
        <v/>
      </c>
      <c r="W16" s="33" t="s">
        <v>554</v>
      </c>
      <c r="X16" s="33" t="str">
        <f t="shared" ca="1" si="6"/>
        <v/>
      </c>
      <c r="Y16" s="33" t="str">
        <f t="shared" ca="1" si="3"/>
        <v/>
      </c>
      <c r="Z16" s="33" t="str">
        <f t="shared" ca="1" si="3"/>
        <v/>
      </c>
      <c r="AA16" s="33" t="str">
        <f t="shared" ca="1" si="3"/>
        <v/>
      </c>
      <c r="AB16" s="33" t="str">
        <f t="shared" ca="1" si="3"/>
        <v/>
      </c>
    </row>
    <row r="17" spans="2:28">
      <c r="B17" s="33" t="s">
        <v>555</v>
      </c>
      <c r="C17" s="33" t="str">
        <f t="shared" ca="1" si="4"/>
        <v/>
      </c>
      <c r="D17" s="33" t="str">
        <f t="shared" ca="1" si="0"/>
        <v/>
      </c>
      <c r="E17" s="33" t="str">
        <f t="shared" ca="1" si="0"/>
        <v/>
      </c>
      <c r="F17" s="33" t="str">
        <f t="shared" ca="1" si="0"/>
        <v/>
      </c>
      <c r="G17" s="33" t="str">
        <f t="shared" ca="1" si="0"/>
        <v/>
      </c>
      <c r="I17" s="33" t="s">
        <v>555</v>
      </c>
      <c r="J17" s="33" t="str">
        <f t="shared" ca="1" si="7"/>
        <v/>
      </c>
      <c r="K17" s="33" t="str">
        <f t="shared" ca="1" si="1"/>
        <v/>
      </c>
      <c r="L17" s="33" t="str">
        <f t="shared" ca="1" si="1"/>
        <v/>
      </c>
      <c r="M17" s="33" t="str">
        <f t="shared" ca="1" si="1"/>
        <v/>
      </c>
      <c r="N17" s="33" t="str">
        <f t="shared" ca="1" si="1"/>
        <v/>
      </c>
      <c r="P17" s="33" t="s">
        <v>555</v>
      </c>
      <c r="Q17" s="33" t="str">
        <f t="shared" ca="1" si="5"/>
        <v/>
      </c>
      <c r="R17" s="33" t="str">
        <f t="shared" ca="1" si="2"/>
        <v/>
      </c>
      <c r="S17" s="33" t="str">
        <f t="shared" ca="1" si="2"/>
        <v/>
      </c>
      <c r="T17" s="33" t="str">
        <f t="shared" ca="1" si="2"/>
        <v/>
      </c>
      <c r="U17" s="33" t="str">
        <f t="shared" ca="1" si="2"/>
        <v/>
      </c>
      <c r="W17" s="33" t="s">
        <v>555</v>
      </c>
      <c r="X17" s="33" t="str">
        <f t="shared" ca="1" si="6"/>
        <v/>
      </c>
      <c r="Y17" s="33" t="str">
        <f t="shared" ca="1" si="3"/>
        <v/>
      </c>
      <c r="Z17" s="33" t="str">
        <f t="shared" ca="1" si="3"/>
        <v/>
      </c>
      <c r="AA17" s="33" t="str">
        <f t="shared" ca="1" si="3"/>
        <v/>
      </c>
      <c r="AB17" s="33" t="str">
        <f t="shared" ca="1" si="3"/>
        <v/>
      </c>
    </row>
    <row r="18" spans="2:28">
      <c r="B18" s="33" t="s">
        <v>556</v>
      </c>
      <c r="C18" s="33" t="str">
        <f t="shared" ca="1" si="4"/>
        <v/>
      </c>
      <c r="D18" s="33" t="str">
        <f t="shared" ca="1" si="0"/>
        <v/>
      </c>
      <c r="E18" s="33" t="str">
        <f t="shared" ca="1" si="0"/>
        <v/>
      </c>
      <c r="F18" s="33" t="str">
        <f t="shared" ca="1" si="0"/>
        <v/>
      </c>
      <c r="G18" s="33" t="str">
        <f t="shared" ca="1" si="0"/>
        <v/>
      </c>
      <c r="I18" s="33" t="s">
        <v>556</v>
      </c>
      <c r="J18" s="33" t="str">
        <f t="shared" ca="1" si="7"/>
        <v/>
      </c>
      <c r="K18" s="33" t="str">
        <f t="shared" ca="1" si="1"/>
        <v/>
      </c>
      <c r="L18" s="33" t="str">
        <f t="shared" ca="1" si="1"/>
        <v/>
      </c>
      <c r="M18" s="33" t="str">
        <f t="shared" ca="1" si="1"/>
        <v/>
      </c>
      <c r="N18" s="33" t="str">
        <f t="shared" ca="1" si="1"/>
        <v/>
      </c>
      <c r="P18" s="33" t="s">
        <v>556</v>
      </c>
      <c r="Q18" s="33" t="str">
        <f t="shared" ca="1" si="5"/>
        <v/>
      </c>
      <c r="R18" s="33" t="str">
        <f t="shared" ca="1" si="2"/>
        <v/>
      </c>
      <c r="S18" s="33" t="str">
        <f t="shared" ca="1" si="2"/>
        <v/>
      </c>
      <c r="T18" s="33" t="str">
        <f t="shared" ca="1" si="2"/>
        <v/>
      </c>
      <c r="U18" s="33" t="str">
        <f t="shared" ca="1" si="2"/>
        <v/>
      </c>
      <c r="W18" s="33" t="s">
        <v>556</v>
      </c>
      <c r="X18" s="33" t="str">
        <f t="shared" ca="1" si="6"/>
        <v/>
      </c>
      <c r="Y18" s="33" t="str">
        <f t="shared" ca="1" si="3"/>
        <v/>
      </c>
      <c r="Z18" s="33" t="str">
        <f t="shared" ca="1" si="3"/>
        <v/>
      </c>
      <c r="AA18" s="33" t="str">
        <f t="shared" ca="1" si="3"/>
        <v/>
      </c>
      <c r="AB18" s="33" t="str">
        <f t="shared" ca="1" si="3"/>
        <v/>
      </c>
    </row>
    <row r="19" spans="2:28">
      <c r="B19" s="33" t="s">
        <v>557</v>
      </c>
      <c r="C19" s="33" t="str">
        <f t="shared" ca="1" si="4"/>
        <v/>
      </c>
      <c r="D19" s="33" t="str">
        <f t="shared" ca="1" si="0"/>
        <v/>
      </c>
      <c r="E19" s="33" t="str">
        <f t="shared" ca="1" si="0"/>
        <v/>
      </c>
      <c r="F19" s="33" t="str">
        <f t="shared" ca="1" si="0"/>
        <v/>
      </c>
      <c r="G19" s="33" t="str">
        <f t="shared" ca="1" si="0"/>
        <v/>
      </c>
      <c r="I19" s="33" t="s">
        <v>557</v>
      </c>
      <c r="J19" s="33" t="str">
        <f t="shared" ca="1" si="7"/>
        <v/>
      </c>
      <c r="K19" s="33" t="str">
        <f t="shared" ca="1" si="1"/>
        <v/>
      </c>
      <c r="L19" s="33" t="str">
        <f t="shared" ca="1" si="1"/>
        <v/>
      </c>
      <c r="M19" s="33" t="str">
        <f t="shared" ca="1" si="1"/>
        <v/>
      </c>
      <c r="N19" s="33" t="str">
        <f t="shared" ca="1" si="1"/>
        <v/>
      </c>
      <c r="P19" s="33" t="s">
        <v>557</v>
      </c>
      <c r="Q19" s="33" t="str">
        <f t="shared" ca="1" si="5"/>
        <v/>
      </c>
      <c r="R19" s="33" t="str">
        <f t="shared" ca="1" si="2"/>
        <v/>
      </c>
      <c r="S19" s="33" t="str">
        <f t="shared" ca="1" si="2"/>
        <v/>
      </c>
      <c r="T19" s="33" t="str">
        <f t="shared" ca="1" si="2"/>
        <v/>
      </c>
      <c r="U19" s="33" t="str">
        <f t="shared" ca="1" si="2"/>
        <v/>
      </c>
      <c r="W19" s="33" t="s">
        <v>557</v>
      </c>
      <c r="X19" s="33" t="str">
        <f t="shared" ca="1" si="6"/>
        <v/>
      </c>
      <c r="Y19" s="33" t="str">
        <f t="shared" ca="1" si="3"/>
        <v/>
      </c>
      <c r="Z19" s="33" t="str">
        <f t="shared" ca="1" si="3"/>
        <v/>
      </c>
      <c r="AA19" s="33" t="str">
        <f t="shared" ca="1" si="3"/>
        <v/>
      </c>
      <c r="AB19" s="33" t="str">
        <f t="shared" ca="1" si="3"/>
        <v/>
      </c>
    </row>
    <row r="20" spans="2:28">
      <c r="B20" s="33" t="s">
        <v>558</v>
      </c>
      <c r="C20" s="33" t="str">
        <f t="shared" ca="1" si="4"/>
        <v/>
      </c>
      <c r="D20" s="33" t="str">
        <f t="shared" ca="1" si="0"/>
        <v/>
      </c>
      <c r="E20" s="33" t="str">
        <f t="shared" ca="1" si="0"/>
        <v/>
      </c>
      <c r="F20" s="33" t="str">
        <f t="shared" ca="1" si="0"/>
        <v/>
      </c>
      <c r="G20" s="33" t="str">
        <f t="shared" ca="1" si="0"/>
        <v/>
      </c>
      <c r="I20" s="33" t="s">
        <v>558</v>
      </c>
      <c r="J20" s="33" t="str">
        <f t="shared" ca="1" si="7"/>
        <v/>
      </c>
      <c r="K20" s="33" t="str">
        <f t="shared" ca="1" si="1"/>
        <v/>
      </c>
      <c r="L20" s="33" t="str">
        <f t="shared" ca="1" si="1"/>
        <v/>
      </c>
      <c r="M20" s="33" t="str">
        <f t="shared" ca="1" si="1"/>
        <v/>
      </c>
      <c r="N20" s="33" t="str">
        <f t="shared" ca="1" si="1"/>
        <v/>
      </c>
      <c r="P20" s="33" t="s">
        <v>558</v>
      </c>
      <c r="Q20" s="33" t="str">
        <f t="shared" ca="1" si="5"/>
        <v/>
      </c>
      <c r="R20" s="33" t="str">
        <f t="shared" ca="1" si="2"/>
        <v/>
      </c>
      <c r="S20" s="33" t="str">
        <f t="shared" ca="1" si="2"/>
        <v/>
      </c>
      <c r="T20" s="33" t="str">
        <f t="shared" ca="1" si="2"/>
        <v/>
      </c>
      <c r="U20" s="33" t="str">
        <f t="shared" ca="1" si="2"/>
        <v/>
      </c>
      <c r="W20" s="33" t="s">
        <v>558</v>
      </c>
      <c r="X20" s="33" t="str">
        <f t="shared" ca="1" si="6"/>
        <v/>
      </c>
      <c r="Y20" s="33" t="str">
        <f t="shared" ca="1" si="3"/>
        <v/>
      </c>
      <c r="Z20" s="33" t="str">
        <f t="shared" ca="1" si="3"/>
        <v/>
      </c>
      <c r="AA20" s="33" t="str">
        <f t="shared" ca="1" si="3"/>
        <v/>
      </c>
      <c r="AB20" s="33" t="str">
        <f t="shared" ca="1" si="3"/>
        <v/>
      </c>
    </row>
    <row r="21" spans="2:28">
      <c r="B21" s="33" t="s">
        <v>559</v>
      </c>
      <c r="C21" s="33" t="str">
        <f t="shared" ref="C21:C23" ca="1" si="8">IF(ISERROR(INDIRECT($B21&amp;"!"&amp;"A1")),"",IF(INDIRECT($B21&amp;"!"&amp;C$2)="","",INDIRECT($B21&amp;"!"&amp;C$2)))</f>
        <v/>
      </c>
      <c r="D21" s="33" t="str">
        <f t="shared" ca="1" si="0"/>
        <v/>
      </c>
      <c r="E21" s="33" t="str">
        <f t="shared" ca="1" si="0"/>
        <v/>
      </c>
      <c r="F21" s="33" t="str">
        <f t="shared" ca="1" si="0"/>
        <v/>
      </c>
      <c r="G21" s="33" t="str">
        <f t="shared" ca="1" si="0"/>
        <v/>
      </c>
      <c r="I21" s="33" t="s">
        <v>559</v>
      </c>
      <c r="J21" s="33" t="str">
        <f t="shared" ref="J21:J23" ca="1" si="9">IF(ISERROR(INDIRECT($I21&amp;"!"&amp;"A1")),"",IF(INDIRECT($I21&amp;"!"&amp;"$E$10")="A","",IF(INDIRECT($I21&amp;"!"&amp;J$2)="","",INDIRECT($I21&amp;"!"&amp;J$2))))</f>
        <v/>
      </c>
      <c r="K21" s="33" t="str">
        <f t="shared" ca="1" si="1"/>
        <v/>
      </c>
      <c r="L21" s="33" t="str">
        <f t="shared" ca="1" si="1"/>
        <v/>
      </c>
      <c r="M21" s="33" t="str">
        <f t="shared" ca="1" si="1"/>
        <v/>
      </c>
      <c r="N21" s="33" t="str">
        <f t="shared" ca="1" si="1"/>
        <v/>
      </c>
      <c r="P21" s="33" t="s">
        <v>559</v>
      </c>
      <c r="Q21" s="33" t="str">
        <f t="shared" ref="Q21:Q23" ca="1" si="10">IF(ISERROR(INDIRECT($P21&amp;"!"&amp;"A1")),"",IF(INDIRECT($P21&amp;"!"&amp;Q$2)="","",INDIRECT($P21&amp;"!"&amp;Q$2)))</f>
        <v/>
      </c>
      <c r="R21" s="33" t="str">
        <f t="shared" ca="1" si="2"/>
        <v/>
      </c>
      <c r="S21" s="33" t="str">
        <f t="shared" ca="1" si="2"/>
        <v/>
      </c>
      <c r="T21" s="33" t="str">
        <f t="shared" ca="1" si="2"/>
        <v/>
      </c>
      <c r="U21" s="33" t="str">
        <f t="shared" ca="1" si="2"/>
        <v/>
      </c>
      <c r="W21" s="33" t="s">
        <v>559</v>
      </c>
      <c r="X21" s="33" t="str">
        <f t="shared" ref="X21:X23" ca="1" si="11">IF(ISERROR(INDIRECT($W21&amp;"!"&amp;"A1")),"",IF(COUNT(INDIRECT($W21&amp;"!"&amp;X$2))=0,"",SUM(INDIRECT($W21&amp;"!"&amp;X$2))))</f>
        <v/>
      </c>
      <c r="Y21" s="33" t="str">
        <f t="shared" ca="1" si="3"/>
        <v/>
      </c>
      <c r="Z21" s="33" t="str">
        <f t="shared" ca="1" si="3"/>
        <v/>
      </c>
      <c r="AA21" s="33" t="str">
        <f t="shared" ca="1" si="3"/>
        <v/>
      </c>
      <c r="AB21" s="33" t="str">
        <f t="shared" ca="1" si="3"/>
        <v/>
      </c>
    </row>
    <row r="22" spans="2:28">
      <c r="B22" s="33" t="s">
        <v>560</v>
      </c>
      <c r="C22" s="33" t="str">
        <f t="shared" ca="1" si="8"/>
        <v/>
      </c>
      <c r="D22" s="33" t="str">
        <f t="shared" ca="1" si="0"/>
        <v/>
      </c>
      <c r="E22" s="33" t="str">
        <f t="shared" ca="1" si="0"/>
        <v/>
      </c>
      <c r="F22" s="33" t="str">
        <f t="shared" ca="1" si="0"/>
        <v/>
      </c>
      <c r="G22" s="33" t="str">
        <f t="shared" ca="1" si="0"/>
        <v/>
      </c>
      <c r="I22" s="33" t="s">
        <v>560</v>
      </c>
      <c r="J22" s="33" t="str">
        <f t="shared" ca="1" si="9"/>
        <v/>
      </c>
      <c r="K22" s="33" t="str">
        <f t="shared" ca="1" si="1"/>
        <v/>
      </c>
      <c r="L22" s="33" t="str">
        <f t="shared" ca="1" si="1"/>
        <v/>
      </c>
      <c r="M22" s="33" t="str">
        <f t="shared" ca="1" si="1"/>
        <v/>
      </c>
      <c r="N22" s="33" t="str">
        <f t="shared" ca="1" si="1"/>
        <v/>
      </c>
      <c r="P22" s="33" t="s">
        <v>560</v>
      </c>
      <c r="Q22" s="33" t="str">
        <f t="shared" ca="1" si="10"/>
        <v/>
      </c>
      <c r="R22" s="33" t="str">
        <f t="shared" ca="1" si="2"/>
        <v/>
      </c>
      <c r="S22" s="33" t="str">
        <f t="shared" ca="1" si="2"/>
        <v/>
      </c>
      <c r="T22" s="33" t="str">
        <f t="shared" ca="1" si="2"/>
        <v/>
      </c>
      <c r="U22" s="33" t="str">
        <f t="shared" ca="1" si="2"/>
        <v/>
      </c>
      <c r="W22" s="33" t="s">
        <v>560</v>
      </c>
      <c r="X22" s="33" t="str">
        <f t="shared" ca="1" si="11"/>
        <v/>
      </c>
      <c r="Y22" s="33" t="str">
        <f t="shared" ca="1" si="3"/>
        <v/>
      </c>
      <c r="Z22" s="33" t="str">
        <f t="shared" ca="1" si="3"/>
        <v/>
      </c>
      <c r="AA22" s="33" t="str">
        <f t="shared" ca="1" si="3"/>
        <v/>
      </c>
      <c r="AB22" s="33" t="str">
        <f t="shared" ca="1" si="3"/>
        <v/>
      </c>
    </row>
    <row r="23" spans="2:28">
      <c r="B23" s="33" t="s">
        <v>561</v>
      </c>
      <c r="C23" s="33" t="str">
        <f t="shared" ca="1" si="8"/>
        <v/>
      </c>
      <c r="D23" s="33" t="str">
        <f t="shared" ca="1" si="0"/>
        <v/>
      </c>
      <c r="E23" s="33" t="str">
        <f t="shared" ca="1" si="0"/>
        <v/>
      </c>
      <c r="F23" s="33" t="str">
        <f t="shared" ca="1" si="0"/>
        <v/>
      </c>
      <c r="G23" s="33" t="str">
        <f t="shared" ca="1" si="0"/>
        <v/>
      </c>
      <c r="I23" s="33" t="s">
        <v>561</v>
      </c>
      <c r="J23" s="33" t="str">
        <f t="shared" ca="1" si="9"/>
        <v/>
      </c>
      <c r="K23" s="33" t="str">
        <f t="shared" ca="1" si="1"/>
        <v/>
      </c>
      <c r="L23" s="33" t="str">
        <f t="shared" ca="1" si="1"/>
        <v/>
      </c>
      <c r="M23" s="33" t="str">
        <f t="shared" ca="1" si="1"/>
        <v/>
      </c>
      <c r="N23" s="33" t="str">
        <f t="shared" ca="1" si="1"/>
        <v/>
      </c>
      <c r="P23" s="33" t="s">
        <v>561</v>
      </c>
      <c r="Q23" s="33" t="str">
        <f t="shared" ca="1" si="10"/>
        <v/>
      </c>
      <c r="R23" s="33" t="str">
        <f t="shared" ca="1" si="2"/>
        <v/>
      </c>
      <c r="S23" s="33" t="str">
        <f t="shared" ca="1" si="2"/>
        <v/>
      </c>
      <c r="T23" s="33" t="str">
        <f t="shared" ca="1" si="2"/>
        <v/>
      </c>
      <c r="U23" s="33" t="str">
        <f t="shared" ca="1" si="2"/>
        <v/>
      </c>
      <c r="W23" s="33" t="s">
        <v>561</v>
      </c>
      <c r="X23" s="33" t="str">
        <f t="shared" ca="1" si="11"/>
        <v/>
      </c>
      <c r="Y23" s="33" t="str">
        <f t="shared" ca="1" si="3"/>
        <v/>
      </c>
      <c r="Z23" s="33" t="str">
        <f t="shared" ca="1" si="3"/>
        <v/>
      </c>
      <c r="AA23" s="33" t="str">
        <f t="shared" ca="1" si="3"/>
        <v/>
      </c>
      <c r="AB23" s="33" t="str">
        <f t="shared" ca="1" si="3"/>
        <v/>
      </c>
    </row>
    <row r="24" spans="2:28">
      <c r="P24" s="33" t="s">
        <v>627</v>
      </c>
      <c r="Q24" s="33" t="str">
        <f ca="1">IF(COUNT(Q4:Q23)=0,"",SUM(Q4:Q23))</f>
        <v/>
      </c>
      <c r="R24" s="33" t="str">
        <f t="shared" ref="R24:U24" ca="1" si="12">IF(COUNT(R4:R23)=0,"",SUM(R4:R23))</f>
        <v/>
      </c>
      <c r="S24" s="33" t="str">
        <f t="shared" ca="1" si="12"/>
        <v/>
      </c>
      <c r="T24" s="33" t="str">
        <f t="shared" ca="1" si="12"/>
        <v/>
      </c>
      <c r="U24" s="33" t="str">
        <f t="shared" ca="1" si="12"/>
        <v/>
      </c>
      <c r="W24" s="33" t="s">
        <v>627</v>
      </c>
      <c r="X24" s="33" t="str">
        <f ca="1">IF(COUNT(X4:X23)=0,"",SUM(X4:X23))</f>
        <v/>
      </c>
      <c r="Y24" s="33" t="str">
        <f t="shared" ref="Y24" ca="1" si="13">IF(COUNT(Y4:Y23)=0,"",SUM(Y4:Y23))</f>
        <v/>
      </c>
      <c r="Z24" s="33" t="str">
        <f t="shared" ref="Z24" ca="1" si="14">IF(COUNT(Z4:Z23)=0,"",SUM(Z4:Z23))</f>
        <v/>
      </c>
      <c r="AA24" s="33" t="str">
        <f t="shared" ref="AA24" ca="1" si="15">IF(COUNT(AA4:AA23)=0,"",SUM(AA4:AA23))</f>
        <v/>
      </c>
      <c r="AB24" s="33" t="str">
        <f t="shared" ref="AB24" ca="1" si="16">IF(COUNT(AB4:AB23)=0,"",SUM(AB4:AB23))</f>
        <v/>
      </c>
    </row>
    <row r="26" spans="2:28">
      <c r="B26" s="237" t="s">
        <v>568</v>
      </c>
      <c r="C26" s="237" t="s">
        <v>607</v>
      </c>
      <c r="D26" s="237" t="s">
        <v>608</v>
      </c>
      <c r="E26" s="237" t="s">
        <v>609</v>
      </c>
      <c r="F26" s="237" t="s">
        <v>610</v>
      </c>
      <c r="G26" s="237" t="s">
        <v>611</v>
      </c>
      <c r="I26" s="237" t="s">
        <v>568</v>
      </c>
      <c r="J26" s="237" t="s">
        <v>612</v>
      </c>
      <c r="K26" s="237" t="s">
        <v>613</v>
      </c>
      <c r="L26" s="237" t="s">
        <v>614</v>
      </c>
      <c r="M26" s="237" t="s">
        <v>615</v>
      </c>
      <c r="N26" s="237" t="s">
        <v>616</v>
      </c>
      <c r="P26" s="237" t="s">
        <v>568</v>
      </c>
      <c r="Q26" s="237" t="s">
        <v>617</v>
      </c>
      <c r="R26" s="237" t="s">
        <v>618</v>
      </c>
      <c r="S26" s="237" t="s">
        <v>619</v>
      </c>
      <c r="T26" s="237" t="s">
        <v>620</v>
      </c>
      <c r="U26" s="237" t="s">
        <v>621</v>
      </c>
      <c r="W26" s="237" t="s">
        <v>568</v>
      </c>
      <c r="X26" s="237" t="s">
        <v>622</v>
      </c>
      <c r="Y26" s="237" t="s">
        <v>623</v>
      </c>
      <c r="Z26" s="237" t="s">
        <v>624</v>
      </c>
      <c r="AA26" s="237" t="s">
        <v>625</v>
      </c>
      <c r="AB26" s="237" t="s">
        <v>626</v>
      </c>
    </row>
    <row r="27" spans="2:28">
      <c r="B27" s="33" t="s">
        <v>563</v>
      </c>
      <c r="C27" s="33">
        <v>7</v>
      </c>
      <c r="D27" s="33">
        <v>8</v>
      </c>
      <c r="E27" s="33">
        <v>9</v>
      </c>
      <c r="F27" s="33">
        <v>10</v>
      </c>
      <c r="G27" s="33">
        <v>11</v>
      </c>
      <c r="I27" s="33" t="s">
        <v>563</v>
      </c>
      <c r="J27" s="33">
        <v>7</v>
      </c>
      <c r="K27" s="33">
        <v>8</v>
      </c>
      <c r="L27" s="33">
        <v>9</v>
      </c>
      <c r="M27" s="33">
        <v>10</v>
      </c>
      <c r="N27" s="33">
        <v>11</v>
      </c>
      <c r="P27" s="33" t="s">
        <v>470</v>
      </c>
      <c r="Q27" s="33">
        <v>7</v>
      </c>
      <c r="R27" s="33">
        <v>8</v>
      </c>
      <c r="S27" s="33">
        <v>9</v>
      </c>
      <c r="T27" s="33">
        <v>10</v>
      </c>
      <c r="U27" s="33">
        <v>11</v>
      </c>
      <c r="W27" s="33" t="s">
        <v>576</v>
      </c>
      <c r="X27" s="33">
        <v>7</v>
      </c>
      <c r="Y27" s="33">
        <v>8</v>
      </c>
      <c r="Z27" s="33">
        <v>9</v>
      </c>
      <c r="AA27" s="33">
        <v>10</v>
      </c>
      <c r="AB27" s="33">
        <v>11</v>
      </c>
    </row>
    <row r="28" spans="2:28">
      <c r="B28" s="33" t="s">
        <v>587</v>
      </c>
      <c r="C28" s="33" t="str">
        <f ca="1">IF(ISERROR(INDIRECT($B28&amp;"!"&amp;"A1")),"",IF(INDIRECT($B28&amp;"!"&amp;C$26)="","",INDIRECT($B28&amp;"!"&amp;C$26)))</f>
        <v/>
      </c>
      <c r="D28" s="33" t="str">
        <f t="shared" ref="D28:G47" ca="1" si="17">IF(ISERROR(INDIRECT($B28&amp;"!"&amp;"A1")),"",IF(INDIRECT($B28&amp;"!"&amp;D$26)="","",INDIRECT($B28&amp;"!"&amp;D$26)))</f>
        <v/>
      </c>
      <c r="E28" s="33" t="str">
        <f t="shared" ca="1" si="17"/>
        <v/>
      </c>
      <c r="F28" s="33" t="str">
        <f t="shared" ca="1" si="17"/>
        <v/>
      </c>
      <c r="G28" s="33" t="str">
        <f t="shared" ca="1" si="17"/>
        <v/>
      </c>
      <c r="I28" s="33" t="s">
        <v>587</v>
      </c>
      <c r="J28" s="33" t="str">
        <f ca="1">IF(ISERROR(INDIRECT($I28&amp;"!"&amp;"A1")),"",IF(INDIRECT($I28&amp;"!"&amp;J$26)="","",INDIRECT($I28&amp;"!"&amp;J$26)))</f>
        <v/>
      </c>
      <c r="K28" s="33" t="str">
        <f t="shared" ref="K28:N47" ca="1" si="18">IF(ISERROR(INDIRECT($I28&amp;"!"&amp;"A1")),"",IF(INDIRECT($I28&amp;"!"&amp;K$26)="","",INDIRECT($I28&amp;"!"&amp;K$26)))</f>
        <v/>
      </c>
      <c r="L28" s="33" t="str">
        <f t="shared" ca="1" si="18"/>
        <v/>
      </c>
      <c r="M28" s="33" t="str">
        <f t="shared" ca="1" si="18"/>
        <v/>
      </c>
      <c r="N28" s="33" t="str">
        <f t="shared" ca="1" si="18"/>
        <v/>
      </c>
      <c r="P28" s="33" t="s">
        <v>587</v>
      </c>
      <c r="Q28" s="33" t="str">
        <f ca="1">IF(ISERROR(INDIRECT($P28&amp;"!"&amp;"A1")),"",IF(INDIRECT($P28&amp;"!"&amp;Q$26)="","",INDIRECT($P28&amp;"!"&amp;Q$26)))</f>
        <v/>
      </c>
      <c r="R28" s="33" t="str">
        <f t="shared" ref="R28:U47" ca="1" si="19">IF(ISERROR(INDIRECT($P28&amp;"!"&amp;"A1")),"",IF(INDIRECT($P28&amp;"!"&amp;R$26)="","",INDIRECT($P28&amp;"!"&amp;R$26)))</f>
        <v/>
      </c>
      <c r="S28" s="33" t="str">
        <f t="shared" ca="1" si="19"/>
        <v/>
      </c>
      <c r="T28" s="33" t="str">
        <f t="shared" ca="1" si="19"/>
        <v/>
      </c>
      <c r="U28" s="33" t="str">
        <f t="shared" ca="1" si="19"/>
        <v/>
      </c>
      <c r="W28" s="33" t="s">
        <v>587</v>
      </c>
      <c r="X28" s="33" t="str">
        <f ca="1">IF(ISERROR(INDIRECT($W28&amp;"!"&amp;"A1")),"",IF(COUNT(INDIRECT($W28&amp;"!"&amp;X$26))=0,"",SUM(INDIRECT($W28&amp;"!"&amp;X$26))))</f>
        <v/>
      </c>
      <c r="Y28" s="33" t="str">
        <f t="shared" ref="Y28:AB47" ca="1" si="20">IF(ISERROR(INDIRECT($W28&amp;"!"&amp;"A1")),"",IF(COUNT(INDIRECT($W28&amp;"!"&amp;Y$26))=0,"",SUM(INDIRECT($W28&amp;"!"&amp;Y$26))))</f>
        <v/>
      </c>
      <c r="Z28" s="33" t="str">
        <f t="shared" ca="1" si="20"/>
        <v/>
      </c>
      <c r="AA28" s="33" t="str">
        <f t="shared" ca="1" si="20"/>
        <v/>
      </c>
      <c r="AB28" s="33" t="str">
        <f t="shared" ca="1" si="20"/>
        <v/>
      </c>
    </row>
    <row r="29" spans="2:28">
      <c r="B29" s="33" t="s">
        <v>588</v>
      </c>
      <c r="C29" s="33" t="str">
        <f t="shared" ref="C29:C44" ca="1" si="21">IF(ISERROR(INDIRECT($B29&amp;"!"&amp;"A1")),"",IF(INDIRECT($B29&amp;"!"&amp;C$26)="","",INDIRECT($B29&amp;"!"&amp;C$26)))</f>
        <v/>
      </c>
      <c r="D29" s="33" t="str">
        <f t="shared" ca="1" si="17"/>
        <v/>
      </c>
      <c r="E29" s="33" t="str">
        <f t="shared" ca="1" si="17"/>
        <v/>
      </c>
      <c r="F29" s="33" t="str">
        <f t="shared" ca="1" si="17"/>
        <v/>
      </c>
      <c r="G29" s="33" t="str">
        <f t="shared" ca="1" si="17"/>
        <v/>
      </c>
      <c r="I29" s="33" t="s">
        <v>588</v>
      </c>
      <c r="J29" s="33" t="str">
        <f t="shared" ref="J29:J47" ca="1" si="22">IF(ISERROR(INDIRECT($I29&amp;"!"&amp;"A1")),"",IF(INDIRECT($I29&amp;"!"&amp;J$26)="","",INDIRECT($I29&amp;"!"&amp;J$26)))</f>
        <v/>
      </c>
      <c r="K29" s="33" t="str">
        <f t="shared" ca="1" si="18"/>
        <v/>
      </c>
      <c r="L29" s="33" t="str">
        <f t="shared" ca="1" si="18"/>
        <v/>
      </c>
      <c r="M29" s="33" t="str">
        <f t="shared" ca="1" si="18"/>
        <v/>
      </c>
      <c r="N29" s="33" t="str">
        <f t="shared" ca="1" si="18"/>
        <v/>
      </c>
      <c r="P29" s="33" t="s">
        <v>588</v>
      </c>
      <c r="Q29" s="33" t="str">
        <f t="shared" ref="Q29:Q47" ca="1" si="23">IF(ISERROR(INDIRECT($P29&amp;"!"&amp;"A1")),"",IF(INDIRECT($P29&amp;"!"&amp;Q$26)="","",INDIRECT($P29&amp;"!"&amp;Q$26)))</f>
        <v/>
      </c>
      <c r="R29" s="33" t="str">
        <f t="shared" ca="1" si="19"/>
        <v/>
      </c>
      <c r="S29" s="33" t="str">
        <f t="shared" ca="1" si="19"/>
        <v/>
      </c>
      <c r="T29" s="33" t="str">
        <f t="shared" ca="1" si="19"/>
        <v/>
      </c>
      <c r="U29" s="33" t="str">
        <f t="shared" ca="1" si="19"/>
        <v/>
      </c>
      <c r="W29" s="33" t="s">
        <v>588</v>
      </c>
      <c r="X29" s="33" t="str">
        <f t="shared" ref="X29:X47" ca="1" si="24">IF(ISERROR(INDIRECT($W29&amp;"!"&amp;"A1")),"",IF(COUNT(INDIRECT($W29&amp;"!"&amp;X$26))=0,"",SUM(INDIRECT($W29&amp;"!"&amp;X$26))))</f>
        <v/>
      </c>
      <c r="Y29" s="33" t="str">
        <f t="shared" ca="1" si="20"/>
        <v/>
      </c>
      <c r="Z29" s="33" t="str">
        <f t="shared" ca="1" si="20"/>
        <v/>
      </c>
      <c r="AA29" s="33" t="str">
        <f t="shared" ca="1" si="20"/>
        <v/>
      </c>
      <c r="AB29" s="33" t="str">
        <f t="shared" ca="1" si="20"/>
        <v/>
      </c>
    </row>
    <row r="30" spans="2:28">
      <c r="B30" s="33" t="s">
        <v>589</v>
      </c>
      <c r="C30" s="33" t="str">
        <f t="shared" ca="1" si="21"/>
        <v/>
      </c>
      <c r="D30" s="33" t="str">
        <f t="shared" ca="1" si="17"/>
        <v/>
      </c>
      <c r="E30" s="33" t="str">
        <f t="shared" ca="1" si="17"/>
        <v/>
      </c>
      <c r="F30" s="33" t="str">
        <f t="shared" ca="1" si="17"/>
        <v/>
      </c>
      <c r="G30" s="33" t="str">
        <f t="shared" ca="1" si="17"/>
        <v/>
      </c>
      <c r="I30" s="33" t="s">
        <v>589</v>
      </c>
      <c r="J30" s="33" t="str">
        <f t="shared" ca="1" si="22"/>
        <v/>
      </c>
      <c r="K30" s="33" t="str">
        <f t="shared" ca="1" si="18"/>
        <v/>
      </c>
      <c r="L30" s="33" t="str">
        <f t="shared" ca="1" si="18"/>
        <v/>
      </c>
      <c r="M30" s="33" t="str">
        <f t="shared" ca="1" si="18"/>
        <v/>
      </c>
      <c r="N30" s="33" t="str">
        <f t="shared" ca="1" si="18"/>
        <v/>
      </c>
      <c r="P30" s="33" t="s">
        <v>589</v>
      </c>
      <c r="Q30" s="33" t="str">
        <f t="shared" ca="1" si="23"/>
        <v/>
      </c>
      <c r="R30" s="33" t="str">
        <f t="shared" ca="1" si="19"/>
        <v/>
      </c>
      <c r="S30" s="33" t="str">
        <f t="shared" ca="1" si="19"/>
        <v/>
      </c>
      <c r="T30" s="33" t="str">
        <f t="shared" ca="1" si="19"/>
        <v/>
      </c>
      <c r="U30" s="33" t="str">
        <f t="shared" ca="1" si="19"/>
        <v/>
      </c>
      <c r="W30" s="33" t="s">
        <v>589</v>
      </c>
      <c r="X30" s="33" t="str">
        <f t="shared" ca="1" si="24"/>
        <v/>
      </c>
      <c r="Y30" s="33" t="str">
        <f t="shared" ca="1" si="20"/>
        <v/>
      </c>
      <c r="Z30" s="33" t="str">
        <f t="shared" ca="1" si="20"/>
        <v/>
      </c>
      <c r="AA30" s="33" t="str">
        <f t="shared" ca="1" si="20"/>
        <v/>
      </c>
      <c r="AB30" s="33" t="str">
        <f t="shared" ca="1" si="20"/>
        <v/>
      </c>
    </row>
    <row r="31" spans="2:28">
      <c r="B31" s="33" t="s">
        <v>590</v>
      </c>
      <c r="C31" s="33" t="str">
        <f t="shared" ca="1" si="21"/>
        <v/>
      </c>
      <c r="D31" s="33" t="str">
        <f t="shared" ca="1" si="17"/>
        <v/>
      </c>
      <c r="E31" s="33" t="str">
        <f t="shared" ca="1" si="17"/>
        <v/>
      </c>
      <c r="F31" s="33" t="str">
        <f t="shared" ca="1" si="17"/>
        <v/>
      </c>
      <c r="G31" s="33" t="str">
        <f t="shared" ca="1" si="17"/>
        <v/>
      </c>
      <c r="I31" s="33" t="s">
        <v>590</v>
      </c>
      <c r="J31" s="33" t="str">
        <f t="shared" ca="1" si="22"/>
        <v/>
      </c>
      <c r="K31" s="33" t="str">
        <f t="shared" ca="1" si="18"/>
        <v/>
      </c>
      <c r="L31" s="33" t="str">
        <f t="shared" ca="1" si="18"/>
        <v/>
      </c>
      <c r="M31" s="33" t="str">
        <f t="shared" ca="1" si="18"/>
        <v/>
      </c>
      <c r="N31" s="33" t="str">
        <f t="shared" ca="1" si="18"/>
        <v/>
      </c>
      <c r="P31" s="33" t="s">
        <v>590</v>
      </c>
      <c r="Q31" s="33" t="str">
        <f t="shared" ca="1" si="23"/>
        <v/>
      </c>
      <c r="R31" s="33" t="str">
        <f t="shared" ca="1" si="19"/>
        <v/>
      </c>
      <c r="S31" s="33" t="str">
        <f t="shared" ca="1" si="19"/>
        <v/>
      </c>
      <c r="T31" s="33" t="str">
        <f t="shared" ca="1" si="19"/>
        <v/>
      </c>
      <c r="U31" s="33" t="str">
        <f t="shared" ca="1" si="19"/>
        <v/>
      </c>
      <c r="W31" s="33" t="s">
        <v>590</v>
      </c>
      <c r="X31" s="33" t="str">
        <f t="shared" ca="1" si="24"/>
        <v/>
      </c>
      <c r="Y31" s="33" t="str">
        <f t="shared" ca="1" si="20"/>
        <v/>
      </c>
      <c r="Z31" s="33" t="str">
        <f t="shared" ca="1" si="20"/>
        <v/>
      </c>
      <c r="AA31" s="33" t="str">
        <f t="shared" ca="1" si="20"/>
        <v/>
      </c>
      <c r="AB31" s="33" t="str">
        <f t="shared" ca="1" si="20"/>
        <v/>
      </c>
    </row>
    <row r="32" spans="2:28">
      <c r="B32" s="33" t="s">
        <v>591</v>
      </c>
      <c r="C32" s="33" t="str">
        <f t="shared" ca="1" si="21"/>
        <v/>
      </c>
      <c r="D32" s="33" t="str">
        <f t="shared" ca="1" si="17"/>
        <v/>
      </c>
      <c r="E32" s="33" t="str">
        <f t="shared" ca="1" si="17"/>
        <v/>
      </c>
      <c r="F32" s="33" t="str">
        <f t="shared" ca="1" si="17"/>
        <v/>
      </c>
      <c r="G32" s="33" t="str">
        <f t="shared" ca="1" si="17"/>
        <v/>
      </c>
      <c r="I32" s="33" t="s">
        <v>591</v>
      </c>
      <c r="J32" s="33" t="str">
        <f t="shared" ca="1" si="22"/>
        <v/>
      </c>
      <c r="K32" s="33" t="str">
        <f t="shared" ca="1" si="18"/>
        <v/>
      </c>
      <c r="L32" s="33" t="str">
        <f t="shared" ca="1" si="18"/>
        <v/>
      </c>
      <c r="M32" s="33" t="str">
        <f t="shared" ca="1" si="18"/>
        <v/>
      </c>
      <c r="N32" s="33" t="str">
        <f t="shared" ca="1" si="18"/>
        <v/>
      </c>
      <c r="P32" s="33" t="s">
        <v>591</v>
      </c>
      <c r="Q32" s="33" t="str">
        <f t="shared" ca="1" si="23"/>
        <v/>
      </c>
      <c r="R32" s="33" t="str">
        <f t="shared" ca="1" si="19"/>
        <v/>
      </c>
      <c r="S32" s="33" t="str">
        <f t="shared" ca="1" si="19"/>
        <v/>
      </c>
      <c r="T32" s="33" t="str">
        <f t="shared" ca="1" si="19"/>
        <v/>
      </c>
      <c r="U32" s="33" t="str">
        <f t="shared" ca="1" si="19"/>
        <v/>
      </c>
      <c r="W32" s="33" t="s">
        <v>591</v>
      </c>
      <c r="X32" s="33" t="str">
        <f t="shared" ca="1" si="24"/>
        <v/>
      </c>
      <c r="Y32" s="33" t="str">
        <f t="shared" ca="1" si="20"/>
        <v/>
      </c>
      <c r="Z32" s="33" t="str">
        <f t="shared" ca="1" si="20"/>
        <v/>
      </c>
      <c r="AA32" s="33" t="str">
        <f t="shared" ca="1" si="20"/>
        <v/>
      </c>
      <c r="AB32" s="33" t="str">
        <f t="shared" ca="1" si="20"/>
        <v/>
      </c>
    </row>
    <row r="33" spans="2:28">
      <c r="B33" s="33" t="s">
        <v>592</v>
      </c>
      <c r="C33" s="33" t="str">
        <f t="shared" ca="1" si="21"/>
        <v/>
      </c>
      <c r="D33" s="33" t="str">
        <f t="shared" ca="1" si="17"/>
        <v/>
      </c>
      <c r="E33" s="33" t="str">
        <f t="shared" ca="1" si="17"/>
        <v/>
      </c>
      <c r="F33" s="33" t="str">
        <f t="shared" ca="1" si="17"/>
        <v/>
      </c>
      <c r="G33" s="33" t="str">
        <f t="shared" ca="1" si="17"/>
        <v/>
      </c>
      <c r="I33" s="33" t="s">
        <v>592</v>
      </c>
      <c r="J33" s="33" t="str">
        <f t="shared" ca="1" si="22"/>
        <v/>
      </c>
      <c r="K33" s="33" t="str">
        <f t="shared" ca="1" si="18"/>
        <v/>
      </c>
      <c r="L33" s="33" t="str">
        <f t="shared" ca="1" si="18"/>
        <v/>
      </c>
      <c r="M33" s="33" t="str">
        <f t="shared" ca="1" si="18"/>
        <v/>
      </c>
      <c r="N33" s="33" t="str">
        <f t="shared" ca="1" si="18"/>
        <v/>
      </c>
      <c r="P33" s="33" t="s">
        <v>592</v>
      </c>
      <c r="Q33" s="33" t="str">
        <f t="shared" ca="1" si="23"/>
        <v/>
      </c>
      <c r="R33" s="33" t="str">
        <f t="shared" ca="1" si="19"/>
        <v/>
      </c>
      <c r="S33" s="33" t="str">
        <f t="shared" ca="1" si="19"/>
        <v/>
      </c>
      <c r="T33" s="33" t="str">
        <f t="shared" ca="1" si="19"/>
        <v/>
      </c>
      <c r="U33" s="33" t="str">
        <f t="shared" ca="1" si="19"/>
        <v/>
      </c>
      <c r="W33" s="33" t="s">
        <v>592</v>
      </c>
      <c r="X33" s="33" t="str">
        <f t="shared" ca="1" si="24"/>
        <v/>
      </c>
      <c r="Y33" s="33" t="str">
        <f t="shared" ca="1" si="20"/>
        <v/>
      </c>
      <c r="Z33" s="33" t="str">
        <f t="shared" ca="1" si="20"/>
        <v/>
      </c>
      <c r="AA33" s="33" t="str">
        <f t="shared" ca="1" si="20"/>
        <v/>
      </c>
      <c r="AB33" s="33" t="str">
        <f t="shared" ca="1" si="20"/>
        <v/>
      </c>
    </row>
    <row r="34" spans="2:28">
      <c r="B34" s="33" t="s">
        <v>593</v>
      </c>
      <c r="C34" s="33" t="str">
        <f t="shared" ca="1" si="21"/>
        <v/>
      </c>
      <c r="D34" s="33" t="str">
        <f t="shared" ca="1" si="17"/>
        <v/>
      </c>
      <c r="E34" s="33" t="str">
        <f t="shared" ca="1" si="17"/>
        <v/>
      </c>
      <c r="F34" s="33" t="str">
        <f t="shared" ca="1" si="17"/>
        <v/>
      </c>
      <c r="G34" s="33" t="str">
        <f t="shared" ca="1" si="17"/>
        <v/>
      </c>
      <c r="I34" s="33" t="s">
        <v>593</v>
      </c>
      <c r="J34" s="33" t="str">
        <f t="shared" ca="1" si="22"/>
        <v/>
      </c>
      <c r="K34" s="33" t="str">
        <f t="shared" ca="1" si="18"/>
        <v/>
      </c>
      <c r="L34" s="33" t="str">
        <f t="shared" ca="1" si="18"/>
        <v/>
      </c>
      <c r="M34" s="33" t="str">
        <f t="shared" ca="1" si="18"/>
        <v/>
      </c>
      <c r="N34" s="33" t="str">
        <f t="shared" ca="1" si="18"/>
        <v/>
      </c>
      <c r="P34" s="33" t="s">
        <v>593</v>
      </c>
      <c r="Q34" s="33" t="str">
        <f t="shared" ca="1" si="23"/>
        <v/>
      </c>
      <c r="R34" s="33" t="str">
        <f t="shared" ca="1" si="19"/>
        <v/>
      </c>
      <c r="S34" s="33" t="str">
        <f t="shared" ca="1" si="19"/>
        <v/>
      </c>
      <c r="T34" s="33" t="str">
        <f t="shared" ca="1" si="19"/>
        <v/>
      </c>
      <c r="U34" s="33" t="str">
        <f t="shared" ca="1" si="19"/>
        <v/>
      </c>
      <c r="W34" s="33" t="s">
        <v>593</v>
      </c>
      <c r="X34" s="33" t="str">
        <f t="shared" ca="1" si="24"/>
        <v/>
      </c>
      <c r="Y34" s="33" t="str">
        <f t="shared" ca="1" si="20"/>
        <v/>
      </c>
      <c r="Z34" s="33" t="str">
        <f t="shared" ca="1" si="20"/>
        <v/>
      </c>
      <c r="AA34" s="33" t="str">
        <f t="shared" ca="1" si="20"/>
        <v/>
      </c>
      <c r="AB34" s="33" t="str">
        <f t="shared" ca="1" si="20"/>
        <v/>
      </c>
    </row>
    <row r="35" spans="2:28">
      <c r="B35" s="33" t="s">
        <v>594</v>
      </c>
      <c r="C35" s="33" t="str">
        <f t="shared" ca="1" si="21"/>
        <v/>
      </c>
      <c r="D35" s="33" t="str">
        <f t="shared" ca="1" si="17"/>
        <v/>
      </c>
      <c r="E35" s="33" t="str">
        <f t="shared" ca="1" si="17"/>
        <v/>
      </c>
      <c r="F35" s="33" t="str">
        <f t="shared" ca="1" si="17"/>
        <v/>
      </c>
      <c r="G35" s="33" t="str">
        <f t="shared" ca="1" si="17"/>
        <v/>
      </c>
      <c r="I35" s="33" t="s">
        <v>594</v>
      </c>
      <c r="J35" s="33" t="str">
        <f t="shared" ca="1" si="22"/>
        <v/>
      </c>
      <c r="K35" s="33" t="str">
        <f t="shared" ca="1" si="18"/>
        <v/>
      </c>
      <c r="L35" s="33" t="str">
        <f t="shared" ca="1" si="18"/>
        <v/>
      </c>
      <c r="M35" s="33" t="str">
        <f t="shared" ca="1" si="18"/>
        <v/>
      </c>
      <c r="N35" s="33" t="str">
        <f t="shared" ca="1" si="18"/>
        <v/>
      </c>
      <c r="P35" s="33" t="s">
        <v>594</v>
      </c>
      <c r="Q35" s="33" t="str">
        <f t="shared" ca="1" si="23"/>
        <v/>
      </c>
      <c r="R35" s="33" t="str">
        <f t="shared" ca="1" si="19"/>
        <v/>
      </c>
      <c r="S35" s="33" t="str">
        <f t="shared" ca="1" si="19"/>
        <v/>
      </c>
      <c r="T35" s="33" t="str">
        <f t="shared" ca="1" si="19"/>
        <v/>
      </c>
      <c r="U35" s="33" t="str">
        <f t="shared" ca="1" si="19"/>
        <v/>
      </c>
      <c r="W35" s="33" t="s">
        <v>594</v>
      </c>
      <c r="X35" s="33" t="str">
        <f t="shared" ca="1" si="24"/>
        <v/>
      </c>
      <c r="Y35" s="33" t="str">
        <f t="shared" ca="1" si="20"/>
        <v/>
      </c>
      <c r="Z35" s="33" t="str">
        <f t="shared" ca="1" si="20"/>
        <v/>
      </c>
      <c r="AA35" s="33" t="str">
        <f t="shared" ca="1" si="20"/>
        <v/>
      </c>
      <c r="AB35" s="33" t="str">
        <f t="shared" ca="1" si="20"/>
        <v/>
      </c>
    </row>
    <row r="36" spans="2:28">
      <c r="B36" s="33" t="s">
        <v>595</v>
      </c>
      <c r="C36" s="33" t="str">
        <f t="shared" ca="1" si="21"/>
        <v/>
      </c>
      <c r="D36" s="33" t="str">
        <f t="shared" ca="1" si="17"/>
        <v/>
      </c>
      <c r="E36" s="33" t="str">
        <f t="shared" ca="1" si="17"/>
        <v/>
      </c>
      <c r="F36" s="33" t="str">
        <f t="shared" ca="1" si="17"/>
        <v/>
      </c>
      <c r="G36" s="33" t="str">
        <f t="shared" ca="1" si="17"/>
        <v/>
      </c>
      <c r="I36" s="33" t="s">
        <v>595</v>
      </c>
      <c r="J36" s="33" t="str">
        <f t="shared" ca="1" si="22"/>
        <v/>
      </c>
      <c r="K36" s="33" t="str">
        <f t="shared" ca="1" si="18"/>
        <v/>
      </c>
      <c r="L36" s="33" t="str">
        <f t="shared" ca="1" si="18"/>
        <v/>
      </c>
      <c r="M36" s="33" t="str">
        <f t="shared" ca="1" si="18"/>
        <v/>
      </c>
      <c r="N36" s="33" t="str">
        <f t="shared" ca="1" si="18"/>
        <v/>
      </c>
      <c r="P36" s="33" t="s">
        <v>595</v>
      </c>
      <c r="Q36" s="33" t="str">
        <f t="shared" ca="1" si="23"/>
        <v/>
      </c>
      <c r="R36" s="33" t="str">
        <f t="shared" ca="1" si="19"/>
        <v/>
      </c>
      <c r="S36" s="33" t="str">
        <f t="shared" ca="1" si="19"/>
        <v/>
      </c>
      <c r="T36" s="33" t="str">
        <f t="shared" ca="1" si="19"/>
        <v/>
      </c>
      <c r="U36" s="33" t="str">
        <f t="shared" ca="1" si="19"/>
        <v/>
      </c>
      <c r="W36" s="33" t="s">
        <v>595</v>
      </c>
      <c r="X36" s="33" t="str">
        <f t="shared" ca="1" si="24"/>
        <v/>
      </c>
      <c r="Y36" s="33" t="str">
        <f t="shared" ca="1" si="20"/>
        <v/>
      </c>
      <c r="Z36" s="33" t="str">
        <f t="shared" ca="1" si="20"/>
        <v/>
      </c>
      <c r="AA36" s="33" t="str">
        <f t="shared" ca="1" si="20"/>
        <v/>
      </c>
      <c r="AB36" s="33" t="str">
        <f t="shared" ca="1" si="20"/>
        <v/>
      </c>
    </row>
    <row r="37" spans="2:28">
      <c r="B37" s="33" t="s">
        <v>596</v>
      </c>
      <c r="C37" s="33" t="str">
        <f t="shared" ca="1" si="21"/>
        <v/>
      </c>
      <c r="D37" s="33" t="str">
        <f t="shared" ca="1" si="17"/>
        <v/>
      </c>
      <c r="E37" s="33" t="str">
        <f t="shared" ca="1" si="17"/>
        <v/>
      </c>
      <c r="F37" s="33" t="str">
        <f t="shared" ca="1" si="17"/>
        <v/>
      </c>
      <c r="G37" s="33" t="str">
        <f t="shared" ca="1" si="17"/>
        <v/>
      </c>
      <c r="I37" s="33" t="s">
        <v>596</v>
      </c>
      <c r="J37" s="33" t="str">
        <f t="shared" ca="1" si="22"/>
        <v/>
      </c>
      <c r="K37" s="33" t="str">
        <f t="shared" ca="1" si="18"/>
        <v/>
      </c>
      <c r="L37" s="33" t="str">
        <f t="shared" ca="1" si="18"/>
        <v/>
      </c>
      <c r="M37" s="33" t="str">
        <f t="shared" ca="1" si="18"/>
        <v/>
      </c>
      <c r="N37" s="33" t="str">
        <f t="shared" ca="1" si="18"/>
        <v/>
      </c>
      <c r="P37" s="33" t="s">
        <v>596</v>
      </c>
      <c r="Q37" s="33" t="str">
        <f t="shared" ca="1" si="23"/>
        <v/>
      </c>
      <c r="R37" s="33" t="str">
        <f t="shared" ca="1" si="19"/>
        <v/>
      </c>
      <c r="S37" s="33" t="str">
        <f t="shared" ca="1" si="19"/>
        <v/>
      </c>
      <c r="T37" s="33" t="str">
        <f t="shared" ca="1" si="19"/>
        <v/>
      </c>
      <c r="U37" s="33" t="str">
        <f t="shared" ca="1" si="19"/>
        <v/>
      </c>
      <c r="W37" s="33" t="s">
        <v>596</v>
      </c>
      <c r="X37" s="33" t="str">
        <f t="shared" ca="1" si="24"/>
        <v/>
      </c>
      <c r="Y37" s="33" t="str">
        <f t="shared" ca="1" si="20"/>
        <v/>
      </c>
      <c r="Z37" s="33" t="str">
        <f t="shared" ca="1" si="20"/>
        <v/>
      </c>
      <c r="AA37" s="33" t="str">
        <f t="shared" ca="1" si="20"/>
        <v/>
      </c>
      <c r="AB37" s="33" t="str">
        <f t="shared" ca="1" si="20"/>
        <v/>
      </c>
    </row>
    <row r="38" spans="2:28">
      <c r="B38" s="33" t="s">
        <v>597</v>
      </c>
      <c r="C38" s="33" t="str">
        <f t="shared" ca="1" si="21"/>
        <v/>
      </c>
      <c r="D38" s="33" t="str">
        <f t="shared" ca="1" si="17"/>
        <v/>
      </c>
      <c r="E38" s="33" t="str">
        <f t="shared" ca="1" si="17"/>
        <v/>
      </c>
      <c r="F38" s="33" t="str">
        <f t="shared" ca="1" si="17"/>
        <v/>
      </c>
      <c r="G38" s="33" t="str">
        <f t="shared" ca="1" si="17"/>
        <v/>
      </c>
      <c r="I38" s="33" t="s">
        <v>597</v>
      </c>
      <c r="J38" s="33" t="str">
        <f t="shared" ca="1" si="22"/>
        <v/>
      </c>
      <c r="K38" s="33" t="str">
        <f t="shared" ca="1" si="18"/>
        <v/>
      </c>
      <c r="L38" s="33" t="str">
        <f t="shared" ca="1" si="18"/>
        <v/>
      </c>
      <c r="M38" s="33" t="str">
        <f t="shared" ca="1" si="18"/>
        <v/>
      </c>
      <c r="N38" s="33" t="str">
        <f t="shared" ca="1" si="18"/>
        <v/>
      </c>
      <c r="P38" s="33" t="s">
        <v>597</v>
      </c>
      <c r="Q38" s="33" t="str">
        <f t="shared" ca="1" si="23"/>
        <v/>
      </c>
      <c r="R38" s="33" t="str">
        <f t="shared" ca="1" si="19"/>
        <v/>
      </c>
      <c r="S38" s="33" t="str">
        <f t="shared" ca="1" si="19"/>
        <v/>
      </c>
      <c r="T38" s="33" t="str">
        <f t="shared" ca="1" si="19"/>
        <v/>
      </c>
      <c r="U38" s="33" t="str">
        <f t="shared" ca="1" si="19"/>
        <v/>
      </c>
      <c r="W38" s="33" t="s">
        <v>597</v>
      </c>
      <c r="X38" s="33" t="str">
        <f t="shared" ca="1" si="24"/>
        <v/>
      </c>
      <c r="Y38" s="33" t="str">
        <f t="shared" ca="1" si="20"/>
        <v/>
      </c>
      <c r="Z38" s="33" t="str">
        <f t="shared" ca="1" si="20"/>
        <v/>
      </c>
      <c r="AA38" s="33" t="str">
        <f t="shared" ca="1" si="20"/>
        <v/>
      </c>
      <c r="AB38" s="33" t="str">
        <f t="shared" ca="1" si="20"/>
        <v/>
      </c>
    </row>
    <row r="39" spans="2:28">
      <c r="B39" s="33" t="s">
        <v>598</v>
      </c>
      <c r="C39" s="33" t="str">
        <f t="shared" ca="1" si="21"/>
        <v/>
      </c>
      <c r="D39" s="33" t="str">
        <f t="shared" ca="1" si="17"/>
        <v/>
      </c>
      <c r="E39" s="33" t="str">
        <f t="shared" ca="1" si="17"/>
        <v/>
      </c>
      <c r="F39" s="33" t="str">
        <f t="shared" ca="1" si="17"/>
        <v/>
      </c>
      <c r="G39" s="33" t="str">
        <f t="shared" ca="1" si="17"/>
        <v/>
      </c>
      <c r="I39" s="33" t="s">
        <v>598</v>
      </c>
      <c r="J39" s="33" t="str">
        <f t="shared" ca="1" si="22"/>
        <v/>
      </c>
      <c r="K39" s="33" t="str">
        <f t="shared" ca="1" si="18"/>
        <v/>
      </c>
      <c r="L39" s="33" t="str">
        <f t="shared" ca="1" si="18"/>
        <v/>
      </c>
      <c r="M39" s="33" t="str">
        <f t="shared" ca="1" si="18"/>
        <v/>
      </c>
      <c r="N39" s="33" t="str">
        <f t="shared" ca="1" si="18"/>
        <v/>
      </c>
      <c r="P39" s="33" t="s">
        <v>598</v>
      </c>
      <c r="Q39" s="33" t="str">
        <f t="shared" ca="1" si="23"/>
        <v/>
      </c>
      <c r="R39" s="33" t="str">
        <f t="shared" ca="1" si="19"/>
        <v/>
      </c>
      <c r="S39" s="33" t="str">
        <f t="shared" ca="1" si="19"/>
        <v/>
      </c>
      <c r="T39" s="33" t="str">
        <f t="shared" ca="1" si="19"/>
        <v/>
      </c>
      <c r="U39" s="33" t="str">
        <f t="shared" ca="1" si="19"/>
        <v/>
      </c>
      <c r="W39" s="33" t="s">
        <v>598</v>
      </c>
      <c r="X39" s="33" t="str">
        <f t="shared" ca="1" si="24"/>
        <v/>
      </c>
      <c r="Y39" s="33" t="str">
        <f t="shared" ca="1" si="20"/>
        <v/>
      </c>
      <c r="Z39" s="33" t="str">
        <f t="shared" ca="1" si="20"/>
        <v/>
      </c>
      <c r="AA39" s="33" t="str">
        <f t="shared" ca="1" si="20"/>
        <v/>
      </c>
      <c r="AB39" s="33" t="str">
        <f t="shared" ca="1" si="20"/>
        <v/>
      </c>
    </row>
    <row r="40" spans="2:28">
      <c r="B40" s="33" t="s">
        <v>599</v>
      </c>
      <c r="C40" s="33" t="str">
        <f t="shared" ca="1" si="21"/>
        <v/>
      </c>
      <c r="D40" s="33" t="str">
        <f t="shared" ca="1" si="17"/>
        <v/>
      </c>
      <c r="E40" s="33" t="str">
        <f t="shared" ca="1" si="17"/>
        <v/>
      </c>
      <c r="F40" s="33" t="str">
        <f t="shared" ca="1" si="17"/>
        <v/>
      </c>
      <c r="G40" s="33" t="str">
        <f t="shared" ca="1" si="17"/>
        <v/>
      </c>
      <c r="I40" s="33" t="s">
        <v>599</v>
      </c>
      <c r="J40" s="33" t="str">
        <f t="shared" ca="1" si="22"/>
        <v/>
      </c>
      <c r="K40" s="33" t="str">
        <f t="shared" ca="1" si="18"/>
        <v/>
      </c>
      <c r="L40" s="33" t="str">
        <f t="shared" ca="1" si="18"/>
        <v/>
      </c>
      <c r="M40" s="33" t="str">
        <f t="shared" ca="1" si="18"/>
        <v/>
      </c>
      <c r="N40" s="33" t="str">
        <f t="shared" ca="1" si="18"/>
        <v/>
      </c>
      <c r="P40" s="33" t="s">
        <v>599</v>
      </c>
      <c r="Q40" s="33" t="str">
        <f t="shared" ca="1" si="23"/>
        <v/>
      </c>
      <c r="R40" s="33" t="str">
        <f t="shared" ca="1" si="19"/>
        <v/>
      </c>
      <c r="S40" s="33" t="str">
        <f t="shared" ca="1" si="19"/>
        <v/>
      </c>
      <c r="T40" s="33" t="str">
        <f t="shared" ca="1" si="19"/>
        <v/>
      </c>
      <c r="U40" s="33" t="str">
        <f t="shared" ca="1" si="19"/>
        <v/>
      </c>
      <c r="W40" s="33" t="s">
        <v>599</v>
      </c>
      <c r="X40" s="33" t="str">
        <f t="shared" ca="1" si="24"/>
        <v/>
      </c>
      <c r="Y40" s="33" t="str">
        <f t="shared" ca="1" si="20"/>
        <v/>
      </c>
      <c r="Z40" s="33" t="str">
        <f t="shared" ca="1" si="20"/>
        <v/>
      </c>
      <c r="AA40" s="33" t="str">
        <f t="shared" ca="1" si="20"/>
        <v/>
      </c>
      <c r="AB40" s="33" t="str">
        <f t="shared" ca="1" si="20"/>
        <v/>
      </c>
    </row>
    <row r="41" spans="2:28">
      <c r="B41" s="33" t="s">
        <v>600</v>
      </c>
      <c r="C41" s="33" t="str">
        <f t="shared" ca="1" si="21"/>
        <v/>
      </c>
      <c r="D41" s="33" t="str">
        <f t="shared" ca="1" si="17"/>
        <v/>
      </c>
      <c r="E41" s="33" t="str">
        <f t="shared" ca="1" si="17"/>
        <v/>
      </c>
      <c r="F41" s="33" t="str">
        <f t="shared" ca="1" si="17"/>
        <v/>
      </c>
      <c r="G41" s="33" t="str">
        <f t="shared" ca="1" si="17"/>
        <v/>
      </c>
      <c r="I41" s="33" t="s">
        <v>600</v>
      </c>
      <c r="J41" s="33" t="str">
        <f t="shared" ca="1" si="22"/>
        <v/>
      </c>
      <c r="K41" s="33" t="str">
        <f t="shared" ca="1" si="18"/>
        <v/>
      </c>
      <c r="L41" s="33" t="str">
        <f t="shared" ca="1" si="18"/>
        <v/>
      </c>
      <c r="M41" s="33" t="str">
        <f t="shared" ca="1" si="18"/>
        <v/>
      </c>
      <c r="N41" s="33" t="str">
        <f t="shared" ca="1" si="18"/>
        <v/>
      </c>
      <c r="P41" s="33" t="s">
        <v>600</v>
      </c>
      <c r="Q41" s="33" t="str">
        <f t="shared" ca="1" si="23"/>
        <v/>
      </c>
      <c r="R41" s="33" t="str">
        <f t="shared" ca="1" si="19"/>
        <v/>
      </c>
      <c r="S41" s="33" t="str">
        <f t="shared" ca="1" si="19"/>
        <v/>
      </c>
      <c r="T41" s="33" t="str">
        <f t="shared" ca="1" si="19"/>
        <v/>
      </c>
      <c r="U41" s="33" t="str">
        <f t="shared" ca="1" si="19"/>
        <v/>
      </c>
      <c r="W41" s="33" t="s">
        <v>600</v>
      </c>
      <c r="X41" s="33" t="str">
        <f t="shared" ca="1" si="24"/>
        <v/>
      </c>
      <c r="Y41" s="33" t="str">
        <f t="shared" ca="1" si="20"/>
        <v/>
      </c>
      <c r="Z41" s="33" t="str">
        <f t="shared" ca="1" si="20"/>
        <v/>
      </c>
      <c r="AA41" s="33" t="str">
        <f t="shared" ca="1" si="20"/>
        <v/>
      </c>
      <c r="AB41" s="33" t="str">
        <f t="shared" ca="1" si="20"/>
        <v/>
      </c>
    </row>
    <row r="42" spans="2:28">
      <c r="B42" s="33" t="s">
        <v>601</v>
      </c>
      <c r="C42" s="33" t="str">
        <f t="shared" ca="1" si="21"/>
        <v/>
      </c>
      <c r="D42" s="33" t="str">
        <f t="shared" ca="1" si="17"/>
        <v/>
      </c>
      <c r="E42" s="33" t="str">
        <f t="shared" ca="1" si="17"/>
        <v/>
      </c>
      <c r="F42" s="33" t="str">
        <f t="shared" ca="1" si="17"/>
        <v/>
      </c>
      <c r="G42" s="33" t="str">
        <f t="shared" ca="1" si="17"/>
        <v/>
      </c>
      <c r="I42" s="33" t="s">
        <v>601</v>
      </c>
      <c r="J42" s="33" t="str">
        <f t="shared" ca="1" si="22"/>
        <v/>
      </c>
      <c r="K42" s="33" t="str">
        <f t="shared" ca="1" si="18"/>
        <v/>
      </c>
      <c r="L42" s="33" t="str">
        <f t="shared" ca="1" si="18"/>
        <v/>
      </c>
      <c r="M42" s="33" t="str">
        <f t="shared" ca="1" si="18"/>
        <v/>
      </c>
      <c r="N42" s="33" t="str">
        <f t="shared" ca="1" si="18"/>
        <v/>
      </c>
      <c r="P42" s="33" t="s">
        <v>601</v>
      </c>
      <c r="Q42" s="33" t="str">
        <f t="shared" ca="1" si="23"/>
        <v/>
      </c>
      <c r="R42" s="33" t="str">
        <f t="shared" ca="1" si="19"/>
        <v/>
      </c>
      <c r="S42" s="33" t="str">
        <f t="shared" ca="1" si="19"/>
        <v/>
      </c>
      <c r="T42" s="33" t="str">
        <f t="shared" ca="1" si="19"/>
        <v/>
      </c>
      <c r="U42" s="33" t="str">
        <f t="shared" ca="1" si="19"/>
        <v/>
      </c>
      <c r="W42" s="33" t="s">
        <v>601</v>
      </c>
      <c r="X42" s="33" t="str">
        <f t="shared" ca="1" si="24"/>
        <v/>
      </c>
      <c r="Y42" s="33" t="str">
        <f t="shared" ca="1" si="20"/>
        <v/>
      </c>
      <c r="Z42" s="33" t="str">
        <f t="shared" ca="1" si="20"/>
        <v/>
      </c>
      <c r="AA42" s="33" t="str">
        <f t="shared" ca="1" si="20"/>
        <v/>
      </c>
      <c r="AB42" s="33" t="str">
        <f t="shared" ca="1" si="20"/>
        <v/>
      </c>
    </row>
    <row r="43" spans="2:28">
      <c r="B43" s="33" t="s">
        <v>602</v>
      </c>
      <c r="C43" s="33" t="str">
        <f t="shared" ca="1" si="21"/>
        <v/>
      </c>
      <c r="D43" s="33" t="str">
        <f t="shared" ca="1" si="17"/>
        <v/>
      </c>
      <c r="E43" s="33" t="str">
        <f t="shared" ca="1" si="17"/>
        <v/>
      </c>
      <c r="F43" s="33" t="str">
        <f t="shared" ca="1" si="17"/>
        <v/>
      </c>
      <c r="G43" s="33" t="str">
        <f t="shared" ca="1" si="17"/>
        <v/>
      </c>
      <c r="I43" s="33" t="s">
        <v>602</v>
      </c>
      <c r="J43" s="33" t="str">
        <f t="shared" ca="1" si="22"/>
        <v/>
      </c>
      <c r="K43" s="33" t="str">
        <f t="shared" ca="1" si="18"/>
        <v/>
      </c>
      <c r="L43" s="33" t="str">
        <f t="shared" ca="1" si="18"/>
        <v/>
      </c>
      <c r="M43" s="33" t="str">
        <f t="shared" ca="1" si="18"/>
        <v/>
      </c>
      <c r="N43" s="33" t="str">
        <f t="shared" ca="1" si="18"/>
        <v/>
      </c>
      <c r="P43" s="33" t="s">
        <v>602</v>
      </c>
      <c r="Q43" s="33" t="str">
        <f t="shared" ca="1" si="23"/>
        <v/>
      </c>
      <c r="R43" s="33" t="str">
        <f t="shared" ca="1" si="19"/>
        <v/>
      </c>
      <c r="S43" s="33" t="str">
        <f t="shared" ca="1" si="19"/>
        <v/>
      </c>
      <c r="T43" s="33" t="str">
        <f t="shared" ca="1" si="19"/>
        <v/>
      </c>
      <c r="U43" s="33" t="str">
        <f t="shared" ca="1" si="19"/>
        <v/>
      </c>
      <c r="W43" s="33" t="s">
        <v>602</v>
      </c>
      <c r="X43" s="33" t="str">
        <f t="shared" ca="1" si="24"/>
        <v/>
      </c>
      <c r="Y43" s="33" t="str">
        <f t="shared" ca="1" si="20"/>
        <v/>
      </c>
      <c r="Z43" s="33" t="str">
        <f t="shared" ca="1" si="20"/>
        <v/>
      </c>
      <c r="AA43" s="33" t="str">
        <f t="shared" ca="1" si="20"/>
        <v/>
      </c>
      <c r="AB43" s="33" t="str">
        <f t="shared" ca="1" si="20"/>
        <v/>
      </c>
    </row>
    <row r="44" spans="2:28">
      <c r="B44" s="33" t="s">
        <v>603</v>
      </c>
      <c r="C44" s="33" t="str">
        <f t="shared" ca="1" si="21"/>
        <v/>
      </c>
      <c r="D44" s="33" t="str">
        <f t="shared" ca="1" si="17"/>
        <v/>
      </c>
      <c r="E44" s="33" t="str">
        <f t="shared" ca="1" si="17"/>
        <v/>
      </c>
      <c r="F44" s="33" t="str">
        <f t="shared" ca="1" si="17"/>
        <v/>
      </c>
      <c r="G44" s="33" t="str">
        <f t="shared" ca="1" si="17"/>
        <v/>
      </c>
      <c r="I44" s="33" t="s">
        <v>603</v>
      </c>
      <c r="J44" s="33" t="str">
        <f t="shared" ca="1" si="22"/>
        <v/>
      </c>
      <c r="K44" s="33" t="str">
        <f t="shared" ca="1" si="18"/>
        <v/>
      </c>
      <c r="L44" s="33" t="str">
        <f t="shared" ca="1" si="18"/>
        <v/>
      </c>
      <c r="M44" s="33" t="str">
        <f t="shared" ca="1" si="18"/>
        <v/>
      </c>
      <c r="N44" s="33" t="str">
        <f t="shared" ca="1" si="18"/>
        <v/>
      </c>
      <c r="P44" s="33" t="s">
        <v>603</v>
      </c>
      <c r="Q44" s="33" t="str">
        <f t="shared" ca="1" si="23"/>
        <v/>
      </c>
      <c r="R44" s="33" t="str">
        <f t="shared" ca="1" si="19"/>
        <v/>
      </c>
      <c r="S44" s="33" t="str">
        <f t="shared" ca="1" si="19"/>
        <v/>
      </c>
      <c r="T44" s="33" t="str">
        <f t="shared" ca="1" si="19"/>
        <v/>
      </c>
      <c r="U44" s="33" t="str">
        <f t="shared" ca="1" si="19"/>
        <v/>
      </c>
      <c r="W44" s="33" t="s">
        <v>603</v>
      </c>
      <c r="X44" s="33" t="str">
        <f t="shared" ca="1" si="24"/>
        <v/>
      </c>
      <c r="Y44" s="33" t="str">
        <f t="shared" ca="1" si="20"/>
        <v/>
      </c>
      <c r="Z44" s="33" t="str">
        <f t="shared" ca="1" si="20"/>
        <v/>
      </c>
      <c r="AA44" s="33" t="str">
        <f t="shared" ca="1" si="20"/>
        <v/>
      </c>
      <c r="AB44" s="33" t="str">
        <f t="shared" ca="1" si="20"/>
        <v/>
      </c>
    </row>
    <row r="45" spans="2:28">
      <c r="B45" s="33" t="s">
        <v>604</v>
      </c>
      <c r="C45" s="33" t="str">
        <f t="shared" ref="C45:C47" ca="1" si="25">IF(ISERROR(INDIRECT($B45&amp;"!"&amp;"A1")),"",IF(INDIRECT($B45&amp;"!"&amp;C$26)="","",INDIRECT($B45&amp;"!"&amp;C$26)))</f>
        <v/>
      </c>
      <c r="D45" s="33" t="str">
        <f t="shared" ca="1" si="17"/>
        <v/>
      </c>
      <c r="E45" s="33" t="str">
        <f t="shared" ca="1" si="17"/>
        <v/>
      </c>
      <c r="F45" s="33" t="str">
        <f t="shared" ca="1" si="17"/>
        <v/>
      </c>
      <c r="G45" s="33" t="str">
        <f t="shared" ca="1" si="17"/>
        <v/>
      </c>
      <c r="I45" s="33" t="s">
        <v>604</v>
      </c>
      <c r="J45" s="33" t="str">
        <f t="shared" ca="1" si="22"/>
        <v/>
      </c>
      <c r="K45" s="33" t="str">
        <f t="shared" ca="1" si="18"/>
        <v/>
      </c>
      <c r="L45" s="33" t="str">
        <f t="shared" ca="1" si="18"/>
        <v/>
      </c>
      <c r="M45" s="33" t="str">
        <f t="shared" ca="1" si="18"/>
        <v/>
      </c>
      <c r="N45" s="33" t="str">
        <f t="shared" ca="1" si="18"/>
        <v/>
      </c>
      <c r="P45" s="33" t="s">
        <v>604</v>
      </c>
      <c r="Q45" s="33" t="str">
        <f t="shared" ca="1" si="23"/>
        <v/>
      </c>
      <c r="R45" s="33" t="str">
        <f t="shared" ca="1" si="19"/>
        <v/>
      </c>
      <c r="S45" s="33" t="str">
        <f t="shared" ca="1" si="19"/>
        <v/>
      </c>
      <c r="T45" s="33" t="str">
        <f t="shared" ca="1" si="19"/>
        <v/>
      </c>
      <c r="U45" s="33" t="str">
        <f t="shared" ca="1" si="19"/>
        <v/>
      </c>
      <c r="W45" s="33" t="s">
        <v>604</v>
      </c>
      <c r="X45" s="33" t="str">
        <f t="shared" ca="1" si="24"/>
        <v/>
      </c>
      <c r="Y45" s="33" t="str">
        <f t="shared" ca="1" si="20"/>
        <v/>
      </c>
      <c r="Z45" s="33" t="str">
        <f t="shared" ca="1" si="20"/>
        <v/>
      </c>
      <c r="AA45" s="33" t="str">
        <f t="shared" ca="1" si="20"/>
        <v/>
      </c>
      <c r="AB45" s="33" t="str">
        <f t="shared" ca="1" si="20"/>
        <v/>
      </c>
    </row>
    <row r="46" spans="2:28">
      <c r="B46" s="33" t="s">
        <v>605</v>
      </c>
      <c r="C46" s="33" t="str">
        <f t="shared" ca="1" si="25"/>
        <v/>
      </c>
      <c r="D46" s="33" t="str">
        <f t="shared" ca="1" si="17"/>
        <v/>
      </c>
      <c r="E46" s="33" t="str">
        <f t="shared" ca="1" si="17"/>
        <v/>
      </c>
      <c r="F46" s="33" t="str">
        <f t="shared" ca="1" si="17"/>
        <v/>
      </c>
      <c r="G46" s="33" t="str">
        <f t="shared" ca="1" si="17"/>
        <v/>
      </c>
      <c r="I46" s="33" t="s">
        <v>605</v>
      </c>
      <c r="J46" s="33" t="str">
        <f t="shared" ca="1" si="22"/>
        <v/>
      </c>
      <c r="K46" s="33" t="str">
        <f t="shared" ca="1" si="18"/>
        <v/>
      </c>
      <c r="L46" s="33" t="str">
        <f t="shared" ca="1" si="18"/>
        <v/>
      </c>
      <c r="M46" s="33" t="str">
        <f t="shared" ca="1" si="18"/>
        <v/>
      </c>
      <c r="N46" s="33" t="str">
        <f t="shared" ca="1" si="18"/>
        <v/>
      </c>
      <c r="P46" s="33" t="s">
        <v>605</v>
      </c>
      <c r="Q46" s="33" t="str">
        <f t="shared" ca="1" si="23"/>
        <v/>
      </c>
      <c r="R46" s="33" t="str">
        <f t="shared" ca="1" si="19"/>
        <v/>
      </c>
      <c r="S46" s="33" t="str">
        <f t="shared" ca="1" si="19"/>
        <v/>
      </c>
      <c r="T46" s="33" t="str">
        <f t="shared" ca="1" si="19"/>
        <v/>
      </c>
      <c r="U46" s="33" t="str">
        <f t="shared" ca="1" si="19"/>
        <v/>
      </c>
      <c r="W46" s="33" t="s">
        <v>605</v>
      </c>
      <c r="X46" s="33" t="str">
        <f t="shared" ca="1" si="24"/>
        <v/>
      </c>
      <c r="Y46" s="33" t="str">
        <f t="shared" ca="1" si="20"/>
        <v/>
      </c>
      <c r="Z46" s="33" t="str">
        <f t="shared" ca="1" si="20"/>
        <v/>
      </c>
      <c r="AA46" s="33" t="str">
        <f t="shared" ca="1" si="20"/>
        <v/>
      </c>
      <c r="AB46" s="33" t="str">
        <f t="shared" ca="1" si="20"/>
        <v/>
      </c>
    </row>
    <row r="47" spans="2:28">
      <c r="B47" s="33" t="s">
        <v>606</v>
      </c>
      <c r="C47" s="33" t="str">
        <f t="shared" ca="1" si="25"/>
        <v/>
      </c>
      <c r="D47" s="33" t="str">
        <f t="shared" ca="1" si="17"/>
        <v/>
      </c>
      <c r="E47" s="33" t="str">
        <f t="shared" ca="1" si="17"/>
        <v/>
      </c>
      <c r="F47" s="33" t="str">
        <f t="shared" ca="1" si="17"/>
        <v/>
      </c>
      <c r="G47" s="33" t="str">
        <f t="shared" ca="1" si="17"/>
        <v/>
      </c>
      <c r="I47" s="33" t="s">
        <v>606</v>
      </c>
      <c r="J47" s="33" t="str">
        <f t="shared" ca="1" si="22"/>
        <v/>
      </c>
      <c r="K47" s="33" t="str">
        <f t="shared" ca="1" si="18"/>
        <v/>
      </c>
      <c r="L47" s="33" t="str">
        <f t="shared" ca="1" si="18"/>
        <v/>
      </c>
      <c r="M47" s="33" t="str">
        <f t="shared" ca="1" si="18"/>
        <v/>
      </c>
      <c r="N47" s="33" t="str">
        <f t="shared" ca="1" si="18"/>
        <v/>
      </c>
      <c r="P47" s="33" t="s">
        <v>606</v>
      </c>
      <c r="Q47" s="33" t="str">
        <f t="shared" ca="1" si="23"/>
        <v/>
      </c>
      <c r="R47" s="33" t="str">
        <f t="shared" ca="1" si="19"/>
        <v/>
      </c>
      <c r="S47" s="33" t="str">
        <f t="shared" ca="1" si="19"/>
        <v/>
      </c>
      <c r="T47" s="33" t="str">
        <f t="shared" ca="1" si="19"/>
        <v/>
      </c>
      <c r="U47" s="33" t="str">
        <f t="shared" ca="1" si="19"/>
        <v/>
      </c>
      <c r="W47" s="33" t="s">
        <v>606</v>
      </c>
      <c r="X47" s="33" t="str">
        <f t="shared" ca="1" si="24"/>
        <v/>
      </c>
      <c r="Y47" s="33" t="str">
        <f t="shared" ca="1" si="20"/>
        <v/>
      </c>
      <c r="Z47" s="33" t="str">
        <f t="shared" ca="1" si="20"/>
        <v/>
      </c>
      <c r="AA47" s="33" t="str">
        <f t="shared" ca="1" si="20"/>
        <v/>
      </c>
      <c r="AB47" s="33" t="str">
        <f t="shared" ca="1" si="20"/>
        <v/>
      </c>
    </row>
    <row r="48" spans="2:28">
      <c r="P48" s="33" t="s">
        <v>627</v>
      </c>
      <c r="Q48" s="33" t="str">
        <f ca="1">IF(COUNT(Q28:Q47)=0,"",SUM(Q28:Q47))</f>
        <v/>
      </c>
      <c r="R48" s="33" t="str">
        <f t="shared" ref="R48" ca="1" si="26">IF(COUNT(R28:R47)=0,"",SUM(R28:R47))</f>
        <v/>
      </c>
      <c r="S48" s="33" t="str">
        <f t="shared" ref="S48" ca="1" si="27">IF(COUNT(S28:S47)=0,"",SUM(S28:S47))</f>
        <v/>
      </c>
      <c r="T48" s="33" t="str">
        <f t="shared" ref="T48" ca="1" si="28">IF(COUNT(T28:T47)=0,"",SUM(T28:T47))</f>
        <v/>
      </c>
      <c r="U48" s="33" t="str">
        <f t="shared" ref="U48" ca="1" si="29">IF(COUNT(U28:U47)=0,"",SUM(U28:U47))</f>
        <v/>
      </c>
      <c r="W48" s="33" t="s">
        <v>627</v>
      </c>
      <c r="X48" s="33" t="str">
        <f ca="1">IF(COUNT(X28:X47)=0,"",SUM(X28:X47))</f>
        <v/>
      </c>
      <c r="Y48" s="33" t="str">
        <f t="shared" ref="Y48" ca="1" si="30">IF(COUNT(Y28:Y47)=0,"",SUM(Y28:Y47))</f>
        <v/>
      </c>
      <c r="Z48" s="33" t="str">
        <f t="shared" ref="Z48" ca="1" si="31">IF(COUNT(Z28:Z47)=0,"",SUM(Z28:Z47))</f>
        <v/>
      </c>
      <c r="AA48" s="33" t="str">
        <f t="shared" ref="AA48" ca="1" si="32">IF(COUNT(AA28:AA47)=0,"",SUM(AA28:AA47))</f>
        <v/>
      </c>
      <c r="AB48" s="33" t="str">
        <f t="shared" ref="AB48" ca="1" si="33">IF(COUNT(AB28:AB47)=0,"",SUM(AB28:AB47))</f>
        <v/>
      </c>
    </row>
  </sheetData>
  <sheetProtection algorithmName="SHA-512" hashValue="ocqhYCxGZQmCrrnDeG+yh2le56s9sHKjvhyzgoHGZo6oQ3dj/NgmpJF21oXo6qY8p6obL9+iXtic21ypEPqULg==" saltValue="Ol9FdTEm9X2sCv8whTJhOw==" spinCount="100000" sheet="1" objects="1" scenarios="1"/>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D966"/>
    <pageSetUpPr fitToPage="1"/>
  </sheetPr>
  <dimension ref="B2:AW239"/>
  <sheetViews>
    <sheetView showGridLines="0" zoomScaleNormal="100" zoomScaleSheetLayoutView="100" workbookViewId="0"/>
  </sheetViews>
  <sheetFormatPr defaultColWidth="2.5" defaultRowHeight="18.75"/>
  <cols>
    <col min="1" max="1" width="2.5" style="8" customWidth="1"/>
    <col min="2" max="36" width="2.5" style="38" customWidth="1"/>
    <col min="37" max="37" width="1.5" style="38" customWidth="1"/>
    <col min="38" max="49" width="6.25" style="8" customWidth="1"/>
    <col min="50" max="16384" width="2.5" style="8"/>
  </cols>
  <sheetData>
    <row r="2" spans="2:37" ht="17.25" customHeight="1">
      <c r="B2" s="113"/>
      <c r="C2" s="113" t="s">
        <v>121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115" t="str">
        <f>IF($E$10="Bテナント等","Bテナント等事業所 （１）",IF($E$10="A","A事業所（１）",""))</f>
        <v/>
      </c>
      <c r="AF2" s="34"/>
      <c r="AG2" s="34"/>
      <c r="AH2" s="34"/>
      <c r="AI2" s="34"/>
      <c r="AJ2" s="34"/>
      <c r="AK2" s="34"/>
    </row>
    <row r="3" spans="2:37"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7" ht="23.25" customHeight="1">
      <c r="B4" s="113"/>
      <c r="C4" s="113" t="s">
        <v>11</v>
      </c>
      <c r="D4" s="113"/>
      <c r="E4" s="786">
        <f>IF(様式１号!$D$16="","",様式１号!$D$16)</f>
        <v>8</v>
      </c>
      <c r="F4" s="787"/>
      <c r="G4" s="788"/>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7" ht="9"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7" s="14" customFormat="1" ht="26.25" customHeight="1">
      <c r="B6" s="118"/>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119"/>
      <c r="AJ6" s="119"/>
      <c r="AK6" s="120"/>
    </row>
    <row r="7" spans="2:37">
      <c r="B7" s="23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7">
      <c r="B8" s="23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7" ht="16.5" customHeight="1">
      <c r="B9" s="231"/>
      <c r="C9" s="113"/>
      <c r="D9" s="122"/>
      <c r="E9" s="808" t="s">
        <v>125</v>
      </c>
      <c r="F9" s="808"/>
      <c r="G9" s="808"/>
      <c r="H9" s="808"/>
      <c r="I9" s="808"/>
      <c r="J9" s="809" t="str">
        <f>IF($E$10="A","A … 規模判定エネルギー使用量が年間1,500kL未満の事業所（合算）",IF($E$10="Bテナント等","Bテナント等  … 規模判定エネルギー使用量が年間1,500kL以上であり、他の事業所の一部である事業所",""))</f>
        <v/>
      </c>
      <c r="K9" s="810"/>
      <c r="L9" s="810"/>
      <c r="M9" s="810"/>
      <c r="N9" s="810"/>
      <c r="O9" s="810"/>
      <c r="P9" s="810"/>
      <c r="Q9" s="810"/>
      <c r="R9" s="810"/>
      <c r="S9" s="810"/>
      <c r="T9" s="810"/>
      <c r="U9" s="810"/>
      <c r="V9" s="810"/>
      <c r="W9" s="810"/>
      <c r="X9" s="810"/>
      <c r="Y9" s="810"/>
      <c r="Z9" s="810"/>
      <c r="AA9" s="810"/>
      <c r="AB9" s="810"/>
      <c r="AC9" s="810"/>
      <c r="AD9" s="810"/>
      <c r="AE9" s="810"/>
      <c r="AF9" s="810"/>
      <c r="AG9" s="810"/>
      <c r="AH9" s="810"/>
      <c r="AI9" s="810"/>
      <c r="AJ9" s="811"/>
      <c r="AK9" s="85"/>
    </row>
    <row r="10" spans="2:37" ht="28.5" customHeight="1">
      <c r="B10" s="231"/>
      <c r="C10" s="113"/>
      <c r="D10" s="122"/>
      <c r="E10" s="815"/>
      <c r="F10" s="815"/>
      <c r="G10" s="815"/>
      <c r="H10" s="815"/>
      <c r="I10" s="815"/>
      <c r="J10" s="812"/>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4"/>
      <c r="AK10" s="85"/>
    </row>
    <row r="11" spans="2:37" ht="4.5" customHeight="1">
      <c r="B11" s="23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7">
      <c r="B12" s="23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7" ht="29.25" customHeight="1">
      <c r="B13" s="231"/>
      <c r="C13" s="113"/>
      <c r="D13" s="113"/>
      <c r="E13" s="816" t="str">
        <f>IF(E10="A","代表事業所名",IF(E10="Bテナント等","事業所名",""))</f>
        <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5"/>
      <c r="AC13" s="819" t="str">
        <f>IFERROR(IF($E$10="A","前年度における事業所数",""),"")</f>
        <v/>
      </c>
      <c r="AD13" s="820"/>
      <c r="AE13" s="820"/>
      <c r="AF13" s="821"/>
      <c r="AG13" s="822"/>
      <c r="AH13" s="823"/>
      <c r="AI13" s="823"/>
      <c r="AJ13" s="824"/>
      <c r="AK13" s="85"/>
    </row>
    <row r="14" spans="2:37" ht="18.95" customHeight="1">
      <c r="B14" s="231"/>
      <c r="C14" s="113"/>
      <c r="D14" s="113"/>
      <c r="E14" s="799" t="str">
        <f>IF(E10="A","代表事業所所在地",IF(E10="Bテナント等","事業所所在地",""))</f>
        <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row>
    <row r="15" spans="2:37" ht="18.95" customHeight="1">
      <c r="B15" s="23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7" ht="24" customHeight="1">
      <c r="B16" s="231"/>
      <c r="C16" s="113"/>
      <c r="D16" s="113"/>
      <c r="E16" s="805" t="s">
        <v>516</v>
      </c>
      <c r="F16" s="806"/>
      <c r="G16" s="806"/>
      <c r="H16" s="806"/>
      <c r="I16" s="806"/>
      <c r="J16" s="806"/>
      <c r="K16" s="806"/>
      <c r="L16" s="806"/>
      <c r="M16" s="806"/>
      <c r="N16" s="807"/>
      <c r="O16" s="763"/>
      <c r="P16" s="764"/>
      <c r="Q16" s="764"/>
      <c r="R16" s="764"/>
      <c r="S16" s="764"/>
      <c r="T16" s="764"/>
      <c r="U16" s="764"/>
      <c r="V16" s="764"/>
      <c r="W16" s="764"/>
      <c r="X16" s="764"/>
      <c r="Y16" s="764"/>
      <c r="Z16" s="764"/>
      <c r="AA16" s="764"/>
      <c r="AB16" s="764"/>
      <c r="AC16" s="764"/>
      <c r="AD16" s="764"/>
      <c r="AE16" s="764"/>
      <c r="AF16" s="764"/>
      <c r="AG16" s="764"/>
      <c r="AH16" s="764"/>
      <c r="AI16" s="764"/>
      <c r="AJ16" s="765"/>
      <c r="AK16" s="85"/>
    </row>
    <row r="17" spans="2:49" ht="18.95" customHeight="1">
      <c r="B17" s="231"/>
      <c r="C17" s="113"/>
      <c r="D17" s="113"/>
      <c r="E17" s="799" t="s">
        <v>129</v>
      </c>
      <c r="F17" s="799"/>
      <c r="G17" s="799"/>
      <c r="H17" s="799"/>
      <c r="I17" s="799"/>
      <c r="J17" s="799"/>
      <c r="K17" s="799"/>
      <c r="L17" s="799"/>
      <c r="M17" s="799"/>
      <c r="N17" s="799"/>
      <c r="O17" s="825"/>
      <c r="P17" s="826"/>
      <c r="Q17" s="826"/>
      <c r="R17" s="826"/>
      <c r="S17" s="826"/>
      <c r="T17" s="826"/>
      <c r="U17" s="826"/>
      <c r="V17" s="826"/>
      <c r="W17" s="826"/>
      <c r="X17" s="826"/>
      <c r="Y17" s="826"/>
      <c r="Z17" s="826"/>
      <c r="AA17" s="826"/>
      <c r="AB17" s="826"/>
      <c r="AC17" s="826"/>
      <c r="AD17" s="826"/>
      <c r="AE17" s="826"/>
      <c r="AF17" s="826"/>
      <c r="AG17" s="826"/>
      <c r="AH17" s="826"/>
      <c r="AI17" s="826"/>
      <c r="AJ17" s="827"/>
      <c r="AK17" s="85"/>
    </row>
    <row r="18" spans="2:49" ht="18.95" customHeight="1">
      <c r="B18" s="231"/>
      <c r="C18" s="113"/>
      <c r="D18" s="113"/>
      <c r="E18" s="799" t="s">
        <v>130</v>
      </c>
      <c r="F18" s="799"/>
      <c r="G18" s="799"/>
      <c r="H18" s="799"/>
      <c r="I18" s="799"/>
      <c r="J18" s="799"/>
      <c r="K18" s="799"/>
      <c r="L18" s="799"/>
      <c r="M18" s="799"/>
      <c r="N18" s="799"/>
      <c r="O18" s="789" t="str">
        <f>LEFT($O$17,2)</f>
        <v/>
      </c>
      <c r="P18" s="790"/>
      <c r="Q18" s="790"/>
      <c r="R18" s="790"/>
      <c r="S18" s="790"/>
      <c r="T18" s="790"/>
      <c r="U18" s="790"/>
      <c r="V18" s="790"/>
      <c r="W18" s="790"/>
      <c r="X18" s="790"/>
      <c r="Y18" s="790"/>
      <c r="Z18" s="790"/>
      <c r="AA18" s="790"/>
      <c r="AB18" s="790"/>
      <c r="AC18" s="790"/>
      <c r="AD18" s="790"/>
      <c r="AE18" s="790"/>
      <c r="AF18" s="790"/>
      <c r="AG18" s="790"/>
      <c r="AH18" s="790"/>
      <c r="AI18" s="790"/>
      <c r="AJ18" s="791"/>
      <c r="AK18" s="85"/>
    </row>
    <row r="19" spans="2:49" ht="53.1" customHeight="1">
      <c r="B19" s="231"/>
      <c r="C19" s="113"/>
      <c r="D19" s="113"/>
      <c r="E19" s="828" t="s">
        <v>131</v>
      </c>
      <c r="F19" s="828"/>
      <c r="G19" s="828"/>
      <c r="H19" s="828"/>
      <c r="I19" s="828"/>
      <c r="J19" s="828"/>
      <c r="K19" s="828"/>
      <c r="L19" s="828"/>
      <c r="M19" s="828"/>
      <c r="N19" s="828"/>
      <c r="O19" s="829"/>
      <c r="P19" s="830"/>
      <c r="Q19" s="830"/>
      <c r="R19" s="830"/>
      <c r="S19" s="830"/>
      <c r="T19" s="830"/>
      <c r="U19" s="830"/>
      <c r="V19" s="830"/>
      <c r="W19" s="830"/>
      <c r="X19" s="830"/>
      <c r="Y19" s="830"/>
      <c r="Z19" s="830"/>
      <c r="AA19" s="830"/>
      <c r="AB19" s="830"/>
      <c r="AC19" s="830"/>
      <c r="AD19" s="830"/>
      <c r="AE19" s="830"/>
      <c r="AF19" s="830"/>
      <c r="AG19" s="830"/>
      <c r="AH19" s="830"/>
      <c r="AI19" s="830"/>
      <c r="AJ19" s="831"/>
      <c r="AK19" s="85"/>
      <c r="AL19" s="59" t="s">
        <v>499</v>
      </c>
    </row>
    <row r="20" spans="2:49" ht="12" customHeight="1">
      <c r="B20" s="231"/>
      <c r="C20" s="113"/>
      <c r="D20" s="113"/>
      <c r="E20" s="126"/>
      <c r="F20" s="113"/>
      <c r="G20" s="113"/>
      <c r="H20" s="113"/>
      <c r="I20" s="113"/>
      <c r="J20" s="113"/>
      <c r="K20" s="113"/>
      <c r="L20" s="113"/>
      <c r="M20" s="113"/>
      <c r="N20" s="113"/>
      <c r="O20" s="97"/>
      <c r="P20" s="34"/>
      <c r="Q20" s="34"/>
      <c r="R20" s="34"/>
      <c r="S20" s="34"/>
      <c r="T20" s="34"/>
      <c r="U20" s="34"/>
      <c r="V20" s="34"/>
      <c r="W20" s="34"/>
      <c r="X20" s="34"/>
      <c r="Y20" s="34"/>
      <c r="Z20" s="34"/>
      <c r="AA20" s="34"/>
      <c r="AB20" s="34"/>
      <c r="AC20" s="34"/>
      <c r="AD20" s="34"/>
      <c r="AE20" s="34"/>
      <c r="AF20" s="34"/>
      <c r="AG20" s="34"/>
      <c r="AH20" s="34"/>
      <c r="AI20" s="34"/>
      <c r="AJ20" s="34"/>
      <c r="AK20" s="85"/>
    </row>
    <row r="21" spans="2:49">
      <c r="B21" s="231"/>
      <c r="C21" s="113" t="s">
        <v>132</v>
      </c>
      <c r="D21" s="113"/>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49">
      <c r="B22" s="231"/>
      <c r="C22" s="113"/>
      <c r="D22" s="113" t="s">
        <v>651</v>
      </c>
      <c r="E22" s="113"/>
      <c r="F22" s="113"/>
      <c r="G22" s="113"/>
      <c r="H22" s="113"/>
      <c r="I22" s="113"/>
      <c r="J22" s="113"/>
      <c r="K22" s="113"/>
      <c r="L22" s="113"/>
      <c r="M22" s="113"/>
      <c r="N22" s="113"/>
      <c r="O22" s="34"/>
      <c r="P22" s="34"/>
      <c r="Q22" s="34"/>
      <c r="R22" s="34"/>
      <c r="S22" s="34"/>
      <c r="T22" s="34"/>
      <c r="U22" s="34"/>
      <c r="V22" s="34"/>
      <c r="W22" s="34"/>
      <c r="X22" s="34"/>
      <c r="Y22" s="34"/>
      <c r="Z22" s="34"/>
      <c r="AA22" s="34"/>
      <c r="AB22" s="34"/>
      <c r="AC22" s="34"/>
      <c r="AD22" s="34"/>
      <c r="AE22" s="34"/>
      <c r="AF22" s="34"/>
      <c r="AG22" s="34"/>
      <c r="AH22" s="34"/>
      <c r="AI22" s="34"/>
      <c r="AJ22" s="34"/>
      <c r="AK22" s="85"/>
    </row>
    <row r="23" spans="2:49" ht="24.75" customHeight="1">
      <c r="B23" s="231"/>
      <c r="C23" s="113"/>
      <c r="D23" s="832" t="s">
        <v>133</v>
      </c>
      <c r="E23" s="833"/>
      <c r="F23" s="833"/>
      <c r="G23" s="833"/>
      <c r="H23" s="833"/>
      <c r="I23" s="833"/>
      <c r="J23" s="833"/>
      <c r="K23" s="833"/>
      <c r="L23" s="833"/>
      <c r="M23" s="833"/>
      <c r="N23" s="834"/>
      <c r="O23" s="772">
        <v>7</v>
      </c>
      <c r="P23" s="773"/>
      <c r="Q23" s="773"/>
      <c r="R23" s="774"/>
      <c r="S23" s="775" t="s">
        <v>431</v>
      </c>
      <c r="T23" s="776"/>
      <c r="U23" s="776"/>
      <c r="V23" s="841"/>
      <c r="W23" s="615" t="s">
        <v>134</v>
      </c>
      <c r="X23" s="762"/>
      <c r="Y23" s="762"/>
      <c r="Z23" s="616"/>
      <c r="AA23" s="772">
        <v>11</v>
      </c>
      <c r="AB23" s="773"/>
      <c r="AC23" s="773"/>
      <c r="AD23" s="774"/>
      <c r="AE23" s="775" t="s">
        <v>432</v>
      </c>
      <c r="AF23" s="776"/>
      <c r="AG23" s="776"/>
      <c r="AH23" s="776"/>
      <c r="AI23" s="127"/>
      <c r="AJ23" s="128"/>
      <c r="AK23" s="85"/>
    </row>
    <row r="24" spans="2:49" ht="30" customHeight="1">
      <c r="B24" s="231"/>
      <c r="C24" s="113"/>
      <c r="D24" s="777" t="s">
        <v>430</v>
      </c>
      <c r="E24" s="778" t="s">
        <v>461</v>
      </c>
      <c r="F24" s="778"/>
      <c r="G24" s="778"/>
      <c r="H24" s="778"/>
      <c r="I24" s="778"/>
      <c r="J24" s="778"/>
      <c r="K24" s="778"/>
      <c r="L24" s="778"/>
      <c r="M24" s="778"/>
      <c r="N24" s="779"/>
      <c r="O24" s="782" t="s">
        <v>433</v>
      </c>
      <c r="P24" s="783"/>
      <c r="Q24" s="783"/>
      <c r="R24" s="783"/>
      <c r="S24" s="784"/>
      <c r="T24" s="784"/>
      <c r="U24" s="784"/>
      <c r="V24" s="784"/>
      <c r="W24" s="785" t="s">
        <v>136</v>
      </c>
      <c r="X24" s="785"/>
      <c r="Y24" s="785"/>
      <c r="Z24" s="782" t="s">
        <v>434</v>
      </c>
      <c r="AA24" s="783"/>
      <c r="AB24" s="783"/>
      <c r="AC24" s="783"/>
      <c r="AD24" s="837"/>
      <c r="AE24" s="837"/>
      <c r="AF24" s="837"/>
      <c r="AG24" s="837"/>
      <c r="AH24" s="785" t="str">
        <f>"t-CO2/"&amp;$M$103</f>
        <v>t-CO2/</v>
      </c>
      <c r="AI24" s="785"/>
      <c r="AJ24" s="785"/>
      <c r="AK24" s="85"/>
      <c r="AL24" s="844" t="str">
        <f>IF(AND($S$24="",$AD$24=""),"← 削減状況の評価時に基準となる排出量又は原単位について、過去の実績を参考に
　 設定し、入力してください(目標欄に記載する評価方法(排出量または原単位)に
　 応じて、いずれかを記入)。","")</f>
        <v>← 削減状況の評価時に基準となる排出量又は原単位について、過去の実績を参考に
　 設定し、入力してください(目標欄に記載する評価方法(排出量または原単位)に
　 応じて、いずれかを記入)。</v>
      </c>
      <c r="AM24" s="558"/>
      <c r="AN24" s="558"/>
      <c r="AO24" s="558"/>
      <c r="AP24" s="558"/>
      <c r="AQ24" s="558"/>
      <c r="AR24" s="558"/>
      <c r="AS24" s="558"/>
      <c r="AT24" s="558"/>
      <c r="AU24" s="558"/>
      <c r="AV24" s="558"/>
      <c r="AW24" s="558"/>
    </row>
    <row r="25" spans="2:49" ht="65.099999999999994" customHeight="1">
      <c r="B25" s="231"/>
      <c r="C25" s="113"/>
      <c r="D25" s="777"/>
      <c r="E25" s="780"/>
      <c r="F25" s="780"/>
      <c r="G25" s="780"/>
      <c r="H25" s="780"/>
      <c r="I25" s="780"/>
      <c r="J25" s="780"/>
      <c r="K25" s="780"/>
      <c r="L25" s="780"/>
      <c r="M25" s="780"/>
      <c r="N25" s="781"/>
      <c r="O25" s="829"/>
      <c r="P25" s="830"/>
      <c r="Q25" s="830"/>
      <c r="R25" s="830"/>
      <c r="S25" s="830"/>
      <c r="T25" s="830"/>
      <c r="U25" s="830"/>
      <c r="V25" s="830"/>
      <c r="W25" s="830"/>
      <c r="X25" s="830"/>
      <c r="Y25" s="830"/>
      <c r="Z25" s="830"/>
      <c r="AA25" s="830"/>
      <c r="AB25" s="830"/>
      <c r="AC25" s="830"/>
      <c r="AD25" s="830"/>
      <c r="AE25" s="830"/>
      <c r="AF25" s="830"/>
      <c r="AG25" s="830"/>
      <c r="AH25" s="830"/>
      <c r="AI25" s="830"/>
      <c r="AJ25" s="831"/>
      <c r="AK25" s="85"/>
      <c r="AL25" s="844"/>
      <c r="AM25" s="558"/>
      <c r="AN25" s="558"/>
      <c r="AO25" s="558"/>
      <c r="AP25" s="558"/>
      <c r="AQ25" s="558"/>
      <c r="AR25" s="558"/>
      <c r="AS25" s="558"/>
      <c r="AT25" s="558"/>
      <c r="AU25" s="558"/>
      <c r="AV25" s="558"/>
      <c r="AW25" s="558"/>
    </row>
    <row r="26" spans="2:49" ht="65.099999999999994" customHeight="1">
      <c r="B26" s="231"/>
      <c r="C26" s="113"/>
      <c r="D26" s="777"/>
      <c r="E26" s="838" t="s">
        <v>137</v>
      </c>
      <c r="F26" s="838"/>
      <c r="G26" s="838"/>
      <c r="H26" s="838"/>
      <c r="I26" s="838"/>
      <c r="J26" s="838"/>
      <c r="K26" s="838"/>
      <c r="L26" s="838"/>
      <c r="M26" s="838"/>
      <c r="N26" s="839"/>
      <c r="O26" s="829"/>
      <c r="P26" s="830"/>
      <c r="Q26" s="830"/>
      <c r="R26" s="830"/>
      <c r="S26" s="830"/>
      <c r="T26" s="830"/>
      <c r="U26" s="830"/>
      <c r="V26" s="830"/>
      <c r="W26" s="830"/>
      <c r="X26" s="830"/>
      <c r="Y26" s="830"/>
      <c r="Z26" s="830"/>
      <c r="AA26" s="830"/>
      <c r="AB26" s="830"/>
      <c r="AC26" s="830"/>
      <c r="AD26" s="830"/>
      <c r="AE26" s="830"/>
      <c r="AF26" s="830"/>
      <c r="AG26" s="830"/>
      <c r="AH26" s="830"/>
      <c r="AI26" s="830"/>
      <c r="AJ26" s="831"/>
      <c r="AK26" s="85"/>
    </row>
    <row r="27" spans="2:49" ht="4.5" customHeight="1">
      <c r="B27" s="23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49" ht="13.5" customHeight="1">
      <c r="B28" s="231"/>
      <c r="C28" s="113"/>
      <c r="D28" s="840" t="s">
        <v>462</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49" ht="24.75" customHeight="1">
      <c r="B29" s="231"/>
      <c r="C29" s="113"/>
      <c r="D29" s="832" t="s">
        <v>133</v>
      </c>
      <c r="E29" s="833"/>
      <c r="F29" s="833"/>
      <c r="G29" s="833"/>
      <c r="H29" s="833"/>
      <c r="I29" s="833"/>
      <c r="J29" s="833"/>
      <c r="K29" s="833"/>
      <c r="L29" s="833"/>
      <c r="M29" s="833"/>
      <c r="N29" s="834"/>
      <c r="O29" s="852">
        <v>12</v>
      </c>
      <c r="P29" s="852"/>
      <c r="Q29" s="852"/>
      <c r="R29" s="852"/>
      <c r="S29" s="775" t="s">
        <v>431</v>
      </c>
      <c r="T29" s="776"/>
      <c r="U29" s="776"/>
      <c r="V29" s="841"/>
      <c r="W29" s="808" t="s">
        <v>138</v>
      </c>
      <c r="X29" s="808"/>
      <c r="Y29" s="808"/>
      <c r="Z29" s="808"/>
      <c r="AA29" s="852">
        <v>16</v>
      </c>
      <c r="AB29" s="852"/>
      <c r="AC29" s="852"/>
      <c r="AD29" s="852"/>
      <c r="AE29" s="775" t="s">
        <v>431</v>
      </c>
      <c r="AF29" s="776"/>
      <c r="AG29" s="776"/>
      <c r="AH29" s="776"/>
      <c r="AI29" s="135"/>
      <c r="AJ29" s="136"/>
      <c r="AK29" s="85"/>
    </row>
    <row r="30" spans="2:49" ht="30" customHeight="1">
      <c r="B30" s="231"/>
      <c r="C30" s="113"/>
      <c r="D30" s="777" t="s">
        <v>135</v>
      </c>
      <c r="E30" s="778" t="s">
        <v>461</v>
      </c>
      <c r="F30" s="778"/>
      <c r="G30" s="778"/>
      <c r="H30" s="778"/>
      <c r="I30" s="778"/>
      <c r="J30" s="778"/>
      <c r="K30" s="778"/>
      <c r="L30" s="778"/>
      <c r="M30" s="778"/>
      <c r="N30" s="779"/>
      <c r="O30" s="782" t="s">
        <v>433</v>
      </c>
      <c r="P30" s="783"/>
      <c r="Q30" s="783"/>
      <c r="R30" s="783"/>
      <c r="S30" s="784"/>
      <c r="T30" s="784"/>
      <c r="U30" s="784"/>
      <c r="V30" s="784"/>
      <c r="W30" s="785" t="s">
        <v>136</v>
      </c>
      <c r="X30" s="785"/>
      <c r="Y30" s="785"/>
      <c r="Z30" s="782" t="s">
        <v>434</v>
      </c>
      <c r="AA30" s="783"/>
      <c r="AB30" s="783"/>
      <c r="AC30" s="783"/>
      <c r="AD30" s="837"/>
      <c r="AE30" s="837"/>
      <c r="AF30" s="837"/>
      <c r="AG30" s="837"/>
      <c r="AH30" s="785" t="str">
        <f>IF(AD30="","",AH24)</f>
        <v/>
      </c>
      <c r="AI30" s="785"/>
      <c r="AJ30" s="785"/>
      <c r="AK30" s="85"/>
    </row>
    <row r="31" spans="2:49" ht="65.099999999999994" customHeight="1">
      <c r="B31" s="231"/>
      <c r="C31" s="113"/>
      <c r="D31" s="777"/>
      <c r="E31" s="780"/>
      <c r="F31" s="780"/>
      <c r="G31" s="780"/>
      <c r="H31" s="780"/>
      <c r="I31" s="780"/>
      <c r="J31" s="780"/>
      <c r="K31" s="780"/>
      <c r="L31" s="780"/>
      <c r="M31" s="780"/>
      <c r="N31" s="781"/>
      <c r="O31" s="829"/>
      <c r="P31" s="830"/>
      <c r="Q31" s="830"/>
      <c r="R31" s="830"/>
      <c r="S31" s="830"/>
      <c r="T31" s="830"/>
      <c r="U31" s="830"/>
      <c r="V31" s="830"/>
      <c r="W31" s="830"/>
      <c r="X31" s="830"/>
      <c r="Y31" s="830"/>
      <c r="Z31" s="830"/>
      <c r="AA31" s="830"/>
      <c r="AB31" s="830"/>
      <c r="AC31" s="830"/>
      <c r="AD31" s="830"/>
      <c r="AE31" s="830"/>
      <c r="AF31" s="830"/>
      <c r="AG31" s="830"/>
      <c r="AH31" s="830"/>
      <c r="AI31" s="830"/>
      <c r="AJ31" s="831"/>
      <c r="AK31" s="85"/>
      <c r="AL31" s="59" t="str">
        <f>IF(様式１号!$D$16=11,"← 11年度提出の計画書には第５計画期間の削減目標を必ず入力してください。","← 計画がある場合は入力してください。")</f>
        <v>← 計画がある場合は入力してください。</v>
      </c>
    </row>
    <row r="32" spans="2:49" ht="65.099999999999994" customHeight="1">
      <c r="B32" s="231"/>
      <c r="C32" s="113"/>
      <c r="D32" s="777"/>
      <c r="E32" s="838" t="s">
        <v>137</v>
      </c>
      <c r="F32" s="838"/>
      <c r="G32" s="838"/>
      <c r="H32" s="838"/>
      <c r="I32" s="838"/>
      <c r="J32" s="838"/>
      <c r="K32" s="838"/>
      <c r="L32" s="838"/>
      <c r="M32" s="838"/>
      <c r="N32" s="839"/>
      <c r="O32" s="829"/>
      <c r="P32" s="830"/>
      <c r="Q32" s="830"/>
      <c r="R32" s="830"/>
      <c r="S32" s="830"/>
      <c r="T32" s="830"/>
      <c r="U32" s="830"/>
      <c r="V32" s="830"/>
      <c r="W32" s="830"/>
      <c r="X32" s="830"/>
      <c r="Y32" s="830"/>
      <c r="Z32" s="830"/>
      <c r="AA32" s="830"/>
      <c r="AB32" s="830"/>
      <c r="AC32" s="830"/>
      <c r="AD32" s="830"/>
      <c r="AE32" s="830"/>
      <c r="AF32" s="830"/>
      <c r="AG32" s="830"/>
      <c r="AH32" s="830"/>
      <c r="AI32" s="830"/>
      <c r="AJ32" s="831"/>
      <c r="AK32" s="85"/>
    </row>
    <row r="33" spans="2:39" ht="5.25" customHeight="1">
      <c r="B33" s="137"/>
      <c r="C33" s="123"/>
      <c r="D33" s="123"/>
      <c r="E33" s="123"/>
      <c r="F33" s="123"/>
      <c r="G33" s="123"/>
      <c r="H33" s="123"/>
      <c r="I33" s="123"/>
      <c r="J33" s="123"/>
      <c r="K33" s="123"/>
      <c r="L33" s="123"/>
      <c r="M33" s="123"/>
      <c r="N33" s="123"/>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2"/>
    </row>
    <row r="34" spans="2:39" ht="20.25" customHeight="1">
      <c r="B34" s="113"/>
      <c r="C34" s="113"/>
      <c r="D34" s="113"/>
      <c r="E34" s="34"/>
      <c r="F34" s="138"/>
      <c r="G34" s="113"/>
      <c r="H34" s="113"/>
      <c r="I34" s="113"/>
      <c r="J34" s="113"/>
      <c r="K34" s="113"/>
      <c r="L34" s="34"/>
      <c r="M34" s="113"/>
      <c r="N34" s="113"/>
      <c r="O34" s="34"/>
      <c r="P34" s="34"/>
      <c r="Q34" s="34"/>
      <c r="R34" s="34"/>
      <c r="S34" s="34"/>
      <c r="T34" s="34"/>
      <c r="U34" s="34"/>
      <c r="V34" s="34"/>
      <c r="W34" s="34"/>
      <c r="X34" s="34"/>
      <c r="Y34" s="34"/>
      <c r="Z34" s="34"/>
      <c r="AA34" s="34"/>
      <c r="AB34" s="34"/>
      <c r="AC34" s="34"/>
      <c r="AD34" s="126"/>
      <c r="AE34" s="34"/>
      <c r="AF34" s="34"/>
      <c r="AG34" s="34"/>
      <c r="AH34" s="34"/>
      <c r="AI34" s="34"/>
      <c r="AJ34" s="34"/>
      <c r="AK34" s="44" t="s">
        <v>38</v>
      </c>
    </row>
    <row r="35" spans="2:39" s="9" customFormat="1" ht="5.25" customHeight="1">
      <c r="B35" s="108"/>
      <c r="C35" s="139"/>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8"/>
      <c r="AL35" s="8"/>
    </row>
    <row r="36" spans="2:39" s="9" customFormat="1" ht="12.95" customHeight="1">
      <c r="B36" s="109"/>
      <c r="C36" s="34"/>
      <c r="D36" s="245" t="s">
        <v>652</v>
      </c>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34"/>
      <c r="AK36" s="85"/>
      <c r="AL36" s="8"/>
    </row>
    <row r="37" spans="2:39" s="9" customFormat="1" ht="29.25" customHeight="1">
      <c r="B37" s="109"/>
      <c r="C37" s="766" t="s">
        <v>139</v>
      </c>
      <c r="D37" s="767"/>
      <c r="E37" s="768"/>
      <c r="F37" s="766" t="s">
        <v>140</v>
      </c>
      <c r="G37" s="767"/>
      <c r="H37" s="767"/>
      <c r="I37" s="767"/>
      <c r="J37" s="767"/>
      <c r="K37" s="767"/>
      <c r="L37" s="767"/>
      <c r="M37" s="767"/>
      <c r="N37" s="767"/>
      <c r="O37" s="767"/>
      <c r="P37" s="767"/>
      <c r="Q37" s="767"/>
      <c r="R37" s="768"/>
      <c r="S37" s="766" t="s">
        <v>435</v>
      </c>
      <c r="T37" s="767"/>
      <c r="U37" s="767"/>
      <c r="V37" s="767"/>
      <c r="W37" s="767"/>
      <c r="X37" s="767"/>
      <c r="Y37" s="767"/>
      <c r="Z37" s="767"/>
      <c r="AA37" s="767"/>
      <c r="AB37" s="767"/>
      <c r="AC37" s="767"/>
      <c r="AD37" s="767"/>
      <c r="AE37" s="767"/>
      <c r="AF37" s="767"/>
      <c r="AG37" s="767"/>
      <c r="AH37" s="767"/>
      <c r="AI37" s="767"/>
      <c r="AJ37" s="768"/>
      <c r="AK37" s="85"/>
      <c r="AL37" s="8"/>
    </row>
    <row r="38" spans="2:39" s="9" customFormat="1" ht="29.25" customHeight="1">
      <c r="B38" s="109"/>
      <c r="C38" s="615">
        <v>1</v>
      </c>
      <c r="D38" s="762"/>
      <c r="E38" s="616"/>
      <c r="F38" s="769" t="str">
        <f>IF($O$13="","",$O$13)</f>
        <v/>
      </c>
      <c r="G38" s="770"/>
      <c r="H38" s="770"/>
      <c r="I38" s="770"/>
      <c r="J38" s="770"/>
      <c r="K38" s="770"/>
      <c r="L38" s="770"/>
      <c r="M38" s="770"/>
      <c r="N38" s="770"/>
      <c r="O38" s="770"/>
      <c r="P38" s="770"/>
      <c r="Q38" s="770"/>
      <c r="R38" s="771"/>
      <c r="S38" s="769" t="str">
        <f>$S$14&amp;$S$15</f>
        <v/>
      </c>
      <c r="T38" s="770"/>
      <c r="U38" s="770"/>
      <c r="V38" s="770"/>
      <c r="W38" s="770"/>
      <c r="X38" s="770"/>
      <c r="Y38" s="770"/>
      <c r="Z38" s="770"/>
      <c r="AA38" s="770"/>
      <c r="AB38" s="770"/>
      <c r="AC38" s="770"/>
      <c r="AD38" s="770"/>
      <c r="AE38" s="770"/>
      <c r="AF38" s="770"/>
      <c r="AG38" s="770"/>
      <c r="AH38" s="770"/>
      <c r="AI38" s="770"/>
      <c r="AJ38" s="771"/>
      <c r="AK38" s="85"/>
      <c r="AL38" s="8"/>
    </row>
    <row r="39" spans="2:39" s="9" customFormat="1" ht="29.25" customHeight="1">
      <c r="B39" s="109"/>
      <c r="C39" s="615">
        <v>2</v>
      </c>
      <c r="D39" s="762"/>
      <c r="E39" s="616"/>
      <c r="F39" s="763"/>
      <c r="G39" s="764"/>
      <c r="H39" s="764"/>
      <c r="I39" s="764"/>
      <c r="J39" s="764"/>
      <c r="K39" s="764"/>
      <c r="L39" s="764"/>
      <c r="M39" s="764"/>
      <c r="N39" s="764"/>
      <c r="O39" s="764"/>
      <c r="P39" s="764"/>
      <c r="Q39" s="764"/>
      <c r="R39" s="765"/>
      <c r="S39" s="763"/>
      <c r="T39" s="764"/>
      <c r="U39" s="764"/>
      <c r="V39" s="764"/>
      <c r="W39" s="764"/>
      <c r="X39" s="764"/>
      <c r="Y39" s="764"/>
      <c r="Z39" s="764"/>
      <c r="AA39" s="764"/>
      <c r="AB39" s="764"/>
      <c r="AC39" s="764"/>
      <c r="AD39" s="764"/>
      <c r="AE39" s="764"/>
      <c r="AF39" s="764"/>
      <c r="AG39" s="764"/>
      <c r="AH39" s="764"/>
      <c r="AI39" s="764"/>
      <c r="AJ39" s="765"/>
      <c r="AK39" s="85"/>
      <c r="AL39" s="598"/>
      <c r="AM39" s="598"/>
    </row>
    <row r="40" spans="2:39" s="9" customFormat="1" ht="29.25" customHeight="1">
      <c r="B40" s="109"/>
      <c r="C40" s="615">
        <v>3</v>
      </c>
      <c r="D40" s="762"/>
      <c r="E40" s="616"/>
      <c r="F40" s="763"/>
      <c r="G40" s="764"/>
      <c r="H40" s="764"/>
      <c r="I40" s="764"/>
      <c r="J40" s="764"/>
      <c r="K40" s="764"/>
      <c r="L40" s="764"/>
      <c r="M40" s="764"/>
      <c r="N40" s="764"/>
      <c r="O40" s="764"/>
      <c r="P40" s="764"/>
      <c r="Q40" s="764"/>
      <c r="R40" s="765"/>
      <c r="S40" s="763"/>
      <c r="T40" s="764"/>
      <c r="U40" s="764"/>
      <c r="V40" s="764"/>
      <c r="W40" s="764"/>
      <c r="X40" s="764"/>
      <c r="Y40" s="764"/>
      <c r="Z40" s="764"/>
      <c r="AA40" s="764"/>
      <c r="AB40" s="764"/>
      <c r="AC40" s="764"/>
      <c r="AD40" s="764"/>
      <c r="AE40" s="764"/>
      <c r="AF40" s="764"/>
      <c r="AG40" s="764"/>
      <c r="AH40" s="764"/>
      <c r="AI40" s="764"/>
      <c r="AJ40" s="765"/>
      <c r="AK40" s="85"/>
      <c r="AL40" s="598"/>
      <c r="AM40" s="598"/>
    </row>
    <row r="41" spans="2:39" s="9" customFormat="1" ht="29.25" customHeight="1">
      <c r="B41" s="109"/>
      <c r="C41" s="615">
        <v>4</v>
      </c>
      <c r="D41" s="762"/>
      <c r="E41" s="616"/>
      <c r="F41" s="763"/>
      <c r="G41" s="764"/>
      <c r="H41" s="764"/>
      <c r="I41" s="764"/>
      <c r="J41" s="764"/>
      <c r="K41" s="764"/>
      <c r="L41" s="764"/>
      <c r="M41" s="764"/>
      <c r="N41" s="764"/>
      <c r="O41" s="764"/>
      <c r="P41" s="764"/>
      <c r="Q41" s="764"/>
      <c r="R41" s="765"/>
      <c r="S41" s="763"/>
      <c r="T41" s="764"/>
      <c r="U41" s="764"/>
      <c r="V41" s="764"/>
      <c r="W41" s="764"/>
      <c r="X41" s="764"/>
      <c r="Y41" s="764"/>
      <c r="Z41" s="764"/>
      <c r="AA41" s="764"/>
      <c r="AB41" s="764"/>
      <c r="AC41" s="764"/>
      <c r="AD41" s="764"/>
      <c r="AE41" s="764"/>
      <c r="AF41" s="764"/>
      <c r="AG41" s="764"/>
      <c r="AH41" s="764"/>
      <c r="AI41" s="764"/>
      <c r="AJ41" s="765"/>
      <c r="AK41" s="85"/>
      <c r="AL41" s="8"/>
    </row>
    <row r="42" spans="2:39" s="9" customFormat="1" ht="29.25" customHeight="1">
      <c r="B42" s="109"/>
      <c r="C42" s="615">
        <v>5</v>
      </c>
      <c r="D42" s="762"/>
      <c r="E42" s="616"/>
      <c r="F42" s="763"/>
      <c r="G42" s="764"/>
      <c r="H42" s="764"/>
      <c r="I42" s="764"/>
      <c r="J42" s="764"/>
      <c r="K42" s="764"/>
      <c r="L42" s="764"/>
      <c r="M42" s="764"/>
      <c r="N42" s="764"/>
      <c r="O42" s="764"/>
      <c r="P42" s="764"/>
      <c r="Q42" s="764"/>
      <c r="R42" s="765"/>
      <c r="S42" s="763"/>
      <c r="T42" s="764"/>
      <c r="U42" s="764"/>
      <c r="V42" s="764"/>
      <c r="W42" s="764"/>
      <c r="X42" s="764"/>
      <c r="Y42" s="764"/>
      <c r="Z42" s="764"/>
      <c r="AA42" s="764"/>
      <c r="AB42" s="764"/>
      <c r="AC42" s="764"/>
      <c r="AD42" s="764"/>
      <c r="AE42" s="764"/>
      <c r="AF42" s="764"/>
      <c r="AG42" s="764"/>
      <c r="AH42" s="764"/>
      <c r="AI42" s="764"/>
      <c r="AJ42" s="765"/>
      <c r="AK42" s="85"/>
      <c r="AL42" s="8"/>
    </row>
    <row r="43" spans="2:39" s="9" customFormat="1" ht="29.25" customHeight="1">
      <c r="B43" s="109"/>
      <c r="C43" s="615">
        <v>6</v>
      </c>
      <c r="D43" s="762"/>
      <c r="E43" s="616"/>
      <c r="F43" s="763"/>
      <c r="G43" s="764"/>
      <c r="H43" s="764"/>
      <c r="I43" s="764"/>
      <c r="J43" s="764"/>
      <c r="K43" s="764"/>
      <c r="L43" s="764"/>
      <c r="M43" s="764"/>
      <c r="N43" s="764"/>
      <c r="O43" s="764"/>
      <c r="P43" s="764"/>
      <c r="Q43" s="764"/>
      <c r="R43" s="765"/>
      <c r="S43" s="763"/>
      <c r="T43" s="764"/>
      <c r="U43" s="764"/>
      <c r="V43" s="764"/>
      <c r="W43" s="764"/>
      <c r="X43" s="764"/>
      <c r="Y43" s="764"/>
      <c r="Z43" s="764"/>
      <c r="AA43" s="764"/>
      <c r="AB43" s="764"/>
      <c r="AC43" s="764"/>
      <c r="AD43" s="764"/>
      <c r="AE43" s="764"/>
      <c r="AF43" s="764"/>
      <c r="AG43" s="764"/>
      <c r="AH43" s="764"/>
      <c r="AI43" s="764"/>
      <c r="AJ43" s="765"/>
      <c r="AK43" s="85"/>
      <c r="AL43" s="8"/>
    </row>
    <row r="44" spans="2:39" s="9" customFormat="1" ht="29.25" customHeight="1">
      <c r="B44" s="109"/>
      <c r="C44" s="615">
        <v>7</v>
      </c>
      <c r="D44" s="762"/>
      <c r="E44" s="616"/>
      <c r="F44" s="763"/>
      <c r="G44" s="764"/>
      <c r="H44" s="764"/>
      <c r="I44" s="764"/>
      <c r="J44" s="764"/>
      <c r="K44" s="764"/>
      <c r="L44" s="764"/>
      <c r="M44" s="764"/>
      <c r="N44" s="764"/>
      <c r="O44" s="764"/>
      <c r="P44" s="764"/>
      <c r="Q44" s="764"/>
      <c r="R44" s="765"/>
      <c r="S44" s="763"/>
      <c r="T44" s="764"/>
      <c r="U44" s="764"/>
      <c r="V44" s="764"/>
      <c r="W44" s="764"/>
      <c r="X44" s="764"/>
      <c r="Y44" s="764"/>
      <c r="Z44" s="764"/>
      <c r="AA44" s="764"/>
      <c r="AB44" s="764"/>
      <c r="AC44" s="764"/>
      <c r="AD44" s="764"/>
      <c r="AE44" s="764"/>
      <c r="AF44" s="764"/>
      <c r="AG44" s="764"/>
      <c r="AH44" s="764"/>
      <c r="AI44" s="764"/>
      <c r="AJ44" s="765"/>
      <c r="AK44" s="85"/>
      <c r="AL44" s="8"/>
    </row>
    <row r="45" spans="2:39" s="9" customFormat="1" ht="29.25" customHeight="1">
      <c r="B45" s="109"/>
      <c r="C45" s="615">
        <v>8</v>
      </c>
      <c r="D45" s="762"/>
      <c r="E45" s="616"/>
      <c r="F45" s="763"/>
      <c r="G45" s="764"/>
      <c r="H45" s="764"/>
      <c r="I45" s="764"/>
      <c r="J45" s="764"/>
      <c r="K45" s="764"/>
      <c r="L45" s="764"/>
      <c r="M45" s="764"/>
      <c r="N45" s="764"/>
      <c r="O45" s="764"/>
      <c r="P45" s="764"/>
      <c r="Q45" s="764"/>
      <c r="R45" s="765"/>
      <c r="S45" s="763"/>
      <c r="T45" s="764"/>
      <c r="U45" s="764"/>
      <c r="V45" s="764"/>
      <c r="W45" s="764"/>
      <c r="X45" s="764"/>
      <c r="Y45" s="764"/>
      <c r="Z45" s="764"/>
      <c r="AA45" s="764"/>
      <c r="AB45" s="764"/>
      <c r="AC45" s="764"/>
      <c r="AD45" s="764"/>
      <c r="AE45" s="764"/>
      <c r="AF45" s="764"/>
      <c r="AG45" s="764"/>
      <c r="AH45" s="764"/>
      <c r="AI45" s="764"/>
      <c r="AJ45" s="765"/>
      <c r="AK45" s="85"/>
      <c r="AL45" s="8"/>
    </row>
    <row r="46" spans="2:39" s="9" customFormat="1" ht="29.25" customHeight="1">
      <c r="B46" s="109"/>
      <c r="C46" s="615">
        <v>9</v>
      </c>
      <c r="D46" s="762"/>
      <c r="E46" s="616"/>
      <c r="F46" s="763"/>
      <c r="G46" s="764"/>
      <c r="H46" s="764"/>
      <c r="I46" s="764"/>
      <c r="J46" s="764"/>
      <c r="K46" s="764"/>
      <c r="L46" s="764"/>
      <c r="M46" s="764"/>
      <c r="N46" s="764"/>
      <c r="O46" s="764"/>
      <c r="P46" s="764"/>
      <c r="Q46" s="764"/>
      <c r="R46" s="765"/>
      <c r="S46" s="763"/>
      <c r="T46" s="764"/>
      <c r="U46" s="764"/>
      <c r="V46" s="764"/>
      <c r="W46" s="764"/>
      <c r="X46" s="764"/>
      <c r="Y46" s="764"/>
      <c r="Z46" s="764"/>
      <c r="AA46" s="764"/>
      <c r="AB46" s="764"/>
      <c r="AC46" s="764"/>
      <c r="AD46" s="764"/>
      <c r="AE46" s="764"/>
      <c r="AF46" s="764"/>
      <c r="AG46" s="764"/>
      <c r="AH46" s="764"/>
      <c r="AI46" s="764"/>
      <c r="AJ46" s="765"/>
      <c r="AK46" s="85"/>
      <c r="AL46" s="8"/>
    </row>
    <row r="47" spans="2:39" s="9" customFormat="1" ht="29.25" customHeight="1">
      <c r="B47" s="109"/>
      <c r="C47" s="615">
        <v>10</v>
      </c>
      <c r="D47" s="762"/>
      <c r="E47" s="616"/>
      <c r="F47" s="763"/>
      <c r="G47" s="764"/>
      <c r="H47" s="764"/>
      <c r="I47" s="764"/>
      <c r="J47" s="764"/>
      <c r="K47" s="764"/>
      <c r="L47" s="764"/>
      <c r="M47" s="764"/>
      <c r="N47" s="764"/>
      <c r="O47" s="764"/>
      <c r="P47" s="764"/>
      <c r="Q47" s="764"/>
      <c r="R47" s="765"/>
      <c r="S47" s="763"/>
      <c r="T47" s="764"/>
      <c r="U47" s="764"/>
      <c r="V47" s="764"/>
      <c r="W47" s="764"/>
      <c r="X47" s="764"/>
      <c r="Y47" s="764"/>
      <c r="Z47" s="764"/>
      <c r="AA47" s="764"/>
      <c r="AB47" s="764"/>
      <c r="AC47" s="764"/>
      <c r="AD47" s="764"/>
      <c r="AE47" s="764"/>
      <c r="AF47" s="764"/>
      <c r="AG47" s="764"/>
      <c r="AH47" s="764"/>
      <c r="AI47" s="764"/>
      <c r="AJ47" s="765"/>
      <c r="AK47" s="85"/>
      <c r="AL47" s="8"/>
    </row>
    <row r="48" spans="2:39" s="9" customFormat="1" ht="29.25" customHeight="1">
      <c r="B48" s="109"/>
      <c r="C48" s="615">
        <v>11</v>
      </c>
      <c r="D48" s="762"/>
      <c r="E48" s="616"/>
      <c r="F48" s="763"/>
      <c r="G48" s="764"/>
      <c r="H48" s="764"/>
      <c r="I48" s="764"/>
      <c r="J48" s="764"/>
      <c r="K48" s="764"/>
      <c r="L48" s="764"/>
      <c r="M48" s="764"/>
      <c r="N48" s="764"/>
      <c r="O48" s="764"/>
      <c r="P48" s="764"/>
      <c r="Q48" s="764"/>
      <c r="R48" s="765"/>
      <c r="S48" s="763"/>
      <c r="T48" s="764"/>
      <c r="U48" s="764"/>
      <c r="V48" s="764"/>
      <c r="W48" s="764"/>
      <c r="X48" s="764"/>
      <c r="Y48" s="764"/>
      <c r="Z48" s="764"/>
      <c r="AA48" s="764"/>
      <c r="AB48" s="764"/>
      <c r="AC48" s="764"/>
      <c r="AD48" s="764"/>
      <c r="AE48" s="764"/>
      <c r="AF48" s="764"/>
      <c r="AG48" s="764"/>
      <c r="AH48" s="764"/>
      <c r="AI48" s="764"/>
      <c r="AJ48" s="765"/>
      <c r="AK48" s="85"/>
      <c r="AL48" s="8"/>
    </row>
    <row r="49" spans="2:38" s="9" customFormat="1" ht="29.25" customHeight="1">
      <c r="B49" s="109"/>
      <c r="C49" s="615">
        <v>12</v>
      </c>
      <c r="D49" s="762"/>
      <c r="E49" s="616"/>
      <c r="F49" s="763"/>
      <c r="G49" s="764"/>
      <c r="H49" s="764"/>
      <c r="I49" s="764"/>
      <c r="J49" s="764"/>
      <c r="K49" s="764"/>
      <c r="L49" s="764"/>
      <c r="M49" s="764"/>
      <c r="N49" s="764"/>
      <c r="O49" s="764"/>
      <c r="P49" s="764"/>
      <c r="Q49" s="764"/>
      <c r="R49" s="765"/>
      <c r="S49" s="763"/>
      <c r="T49" s="764"/>
      <c r="U49" s="764"/>
      <c r="V49" s="764"/>
      <c r="W49" s="764"/>
      <c r="X49" s="764"/>
      <c r="Y49" s="764"/>
      <c r="Z49" s="764"/>
      <c r="AA49" s="764"/>
      <c r="AB49" s="764"/>
      <c r="AC49" s="764"/>
      <c r="AD49" s="764"/>
      <c r="AE49" s="764"/>
      <c r="AF49" s="764"/>
      <c r="AG49" s="764"/>
      <c r="AH49" s="764"/>
      <c r="AI49" s="764"/>
      <c r="AJ49" s="765"/>
      <c r="AK49" s="85"/>
      <c r="AL49" s="8"/>
    </row>
    <row r="50" spans="2:38" s="9" customFormat="1" ht="29.25" customHeight="1">
      <c r="B50" s="109"/>
      <c r="C50" s="615">
        <v>13</v>
      </c>
      <c r="D50" s="762"/>
      <c r="E50" s="616"/>
      <c r="F50" s="763"/>
      <c r="G50" s="764"/>
      <c r="H50" s="764"/>
      <c r="I50" s="764"/>
      <c r="J50" s="764"/>
      <c r="K50" s="764"/>
      <c r="L50" s="764"/>
      <c r="M50" s="764"/>
      <c r="N50" s="764"/>
      <c r="O50" s="764"/>
      <c r="P50" s="764"/>
      <c r="Q50" s="764"/>
      <c r="R50" s="765"/>
      <c r="S50" s="763"/>
      <c r="T50" s="764"/>
      <c r="U50" s="764"/>
      <c r="V50" s="764"/>
      <c r="W50" s="764"/>
      <c r="X50" s="764"/>
      <c r="Y50" s="764"/>
      <c r="Z50" s="764"/>
      <c r="AA50" s="764"/>
      <c r="AB50" s="764"/>
      <c r="AC50" s="764"/>
      <c r="AD50" s="764"/>
      <c r="AE50" s="764"/>
      <c r="AF50" s="764"/>
      <c r="AG50" s="764"/>
      <c r="AH50" s="764"/>
      <c r="AI50" s="764"/>
      <c r="AJ50" s="765"/>
      <c r="AK50" s="85"/>
      <c r="AL50" s="8"/>
    </row>
    <row r="51" spans="2:38" s="9" customFormat="1" ht="29.25" customHeight="1">
      <c r="B51" s="109"/>
      <c r="C51" s="615">
        <v>14</v>
      </c>
      <c r="D51" s="762"/>
      <c r="E51" s="616"/>
      <c r="F51" s="763"/>
      <c r="G51" s="764"/>
      <c r="H51" s="764"/>
      <c r="I51" s="764"/>
      <c r="J51" s="764"/>
      <c r="K51" s="764"/>
      <c r="L51" s="764"/>
      <c r="M51" s="764"/>
      <c r="N51" s="764"/>
      <c r="O51" s="764"/>
      <c r="P51" s="764"/>
      <c r="Q51" s="764"/>
      <c r="R51" s="765"/>
      <c r="S51" s="763"/>
      <c r="T51" s="764"/>
      <c r="U51" s="764"/>
      <c r="V51" s="764"/>
      <c r="W51" s="764"/>
      <c r="X51" s="764"/>
      <c r="Y51" s="764"/>
      <c r="Z51" s="764"/>
      <c r="AA51" s="764"/>
      <c r="AB51" s="764"/>
      <c r="AC51" s="764"/>
      <c r="AD51" s="764"/>
      <c r="AE51" s="764"/>
      <c r="AF51" s="764"/>
      <c r="AG51" s="764"/>
      <c r="AH51" s="764"/>
      <c r="AI51" s="764"/>
      <c r="AJ51" s="765"/>
      <c r="AK51" s="85"/>
      <c r="AL51" s="8"/>
    </row>
    <row r="52" spans="2:38" s="9" customFormat="1" ht="29.25" customHeight="1">
      <c r="B52" s="109"/>
      <c r="C52" s="615">
        <v>15</v>
      </c>
      <c r="D52" s="762"/>
      <c r="E52" s="616"/>
      <c r="F52" s="763"/>
      <c r="G52" s="764"/>
      <c r="H52" s="764"/>
      <c r="I52" s="764"/>
      <c r="J52" s="764"/>
      <c r="K52" s="764"/>
      <c r="L52" s="764"/>
      <c r="M52" s="764"/>
      <c r="N52" s="764"/>
      <c r="O52" s="764"/>
      <c r="P52" s="764"/>
      <c r="Q52" s="764"/>
      <c r="R52" s="765"/>
      <c r="S52" s="763"/>
      <c r="T52" s="764"/>
      <c r="U52" s="764"/>
      <c r="V52" s="764"/>
      <c r="W52" s="764"/>
      <c r="X52" s="764"/>
      <c r="Y52" s="764"/>
      <c r="Z52" s="764"/>
      <c r="AA52" s="764"/>
      <c r="AB52" s="764"/>
      <c r="AC52" s="764"/>
      <c r="AD52" s="764"/>
      <c r="AE52" s="764"/>
      <c r="AF52" s="764"/>
      <c r="AG52" s="764"/>
      <c r="AH52" s="764"/>
      <c r="AI52" s="764"/>
      <c r="AJ52" s="765"/>
      <c r="AK52" s="85"/>
      <c r="AL52" s="8"/>
    </row>
    <row r="53" spans="2:38" s="9" customFormat="1" ht="29.25" customHeight="1">
      <c r="B53" s="109"/>
      <c r="C53" s="615">
        <v>16</v>
      </c>
      <c r="D53" s="762"/>
      <c r="E53" s="616"/>
      <c r="F53" s="763"/>
      <c r="G53" s="764"/>
      <c r="H53" s="764"/>
      <c r="I53" s="764"/>
      <c r="J53" s="764"/>
      <c r="K53" s="764"/>
      <c r="L53" s="764"/>
      <c r="M53" s="764"/>
      <c r="N53" s="764"/>
      <c r="O53" s="764"/>
      <c r="P53" s="764"/>
      <c r="Q53" s="764"/>
      <c r="R53" s="765"/>
      <c r="S53" s="763"/>
      <c r="T53" s="764"/>
      <c r="U53" s="764"/>
      <c r="V53" s="764"/>
      <c r="W53" s="764"/>
      <c r="X53" s="764"/>
      <c r="Y53" s="764"/>
      <c r="Z53" s="764"/>
      <c r="AA53" s="764"/>
      <c r="AB53" s="764"/>
      <c r="AC53" s="764"/>
      <c r="AD53" s="764"/>
      <c r="AE53" s="764"/>
      <c r="AF53" s="764"/>
      <c r="AG53" s="764"/>
      <c r="AH53" s="764"/>
      <c r="AI53" s="764"/>
      <c r="AJ53" s="765"/>
      <c r="AK53" s="85"/>
      <c r="AL53" s="8"/>
    </row>
    <row r="54" spans="2:38" s="9" customFormat="1" ht="29.25" customHeight="1">
      <c r="B54" s="109"/>
      <c r="C54" s="615">
        <v>17</v>
      </c>
      <c r="D54" s="762"/>
      <c r="E54" s="616"/>
      <c r="F54" s="763"/>
      <c r="G54" s="764"/>
      <c r="H54" s="764"/>
      <c r="I54" s="764"/>
      <c r="J54" s="764"/>
      <c r="K54" s="764"/>
      <c r="L54" s="764"/>
      <c r="M54" s="764"/>
      <c r="N54" s="764"/>
      <c r="O54" s="764"/>
      <c r="P54" s="764"/>
      <c r="Q54" s="764"/>
      <c r="R54" s="765"/>
      <c r="S54" s="763"/>
      <c r="T54" s="764"/>
      <c r="U54" s="764"/>
      <c r="V54" s="764"/>
      <c r="W54" s="764"/>
      <c r="X54" s="764"/>
      <c r="Y54" s="764"/>
      <c r="Z54" s="764"/>
      <c r="AA54" s="764"/>
      <c r="AB54" s="764"/>
      <c r="AC54" s="764"/>
      <c r="AD54" s="764"/>
      <c r="AE54" s="764"/>
      <c r="AF54" s="764"/>
      <c r="AG54" s="764"/>
      <c r="AH54" s="764"/>
      <c r="AI54" s="764"/>
      <c r="AJ54" s="765"/>
      <c r="AK54" s="85"/>
      <c r="AL54" s="8"/>
    </row>
    <row r="55" spans="2:38" s="9" customFormat="1" ht="29.25" customHeight="1">
      <c r="B55" s="109"/>
      <c r="C55" s="615">
        <v>18</v>
      </c>
      <c r="D55" s="762"/>
      <c r="E55" s="616"/>
      <c r="F55" s="763"/>
      <c r="G55" s="764"/>
      <c r="H55" s="764"/>
      <c r="I55" s="764"/>
      <c r="J55" s="764"/>
      <c r="K55" s="764"/>
      <c r="L55" s="764"/>
      <c r="M55" s="764"/>
      <c r="N55" s="764"/>
      <c r="O55" s="764"/>
      <c r="P55" s="764"/>
      <c r="Q55" s="764"/>
      <c r="R55" s="765"/>
      <c r="S55" s="763"/>
      <c r="T55" s="764"/>
      <c r="U55" s="764"/>
      <c r="V55" s="764"/>
      <c r="W55" s="764"/>
      <c r="X55" s="764"/>
      <c r="Y55" s="764"/>
      <c r="Z55" s="764"/>
      <c r="AA55" s="764"/>
      <c r="AB55" s="764"/>
      <c r="AC55" s="764"/>
      <c r="AD55" s="764"/>
      <c r="AE55" s="764"/>
      <c r="AF55" s="764"/>
      <c r="AG55" s="764"/>
      <c r="AH55" s="764"/>
      <c r="AI55" s="764"/>
      <c r="AJ55" s="765"/>
      <c r="AK55" s="85"/>
      <c r="AL55" s="8"/>
    </row>
    <row r="56" spans="2:38" s="9" customFormat="1" ht="29.25" customHeight="1">
      <c r="B56" s="109"/>
      <c r="C56" s="615">
        <v>19</v>
      </c>
      <c r="D56" s="762"/>
      <c r="E56" s="616"/>
      <c r="F56" s="763"/>
      <c r="G56" s="764"/>
      <c r="H56" s="764"/>
      <c r="I56" s="764"/>
      <c r="J56" s="764"/>
      <c r="K56" s="764"/>
      <c r="L56" s="764"/>
      <c r="M56" s="764"/>
      <c r="N56" s="764"/>
      <c r="O56" s="764"/>
      <c r="P56" s="764"/>
      <c r="Q56" s="764"/>
      <c r="R56" s="765"/>
      <c r="S56" s="763"/>
      <c r="T56" s="764"/>
      <c r="U56" s="764"/>
      <c r="V56" s="764"/>
      <c r="W56" s="764"/>
      <c r="X56" s="764"/>
      <c r="Y56" s="764"/>
      <c r="Z56" s="764"/>
      <c r="AA56" s="764"/>
      <c r="AB56" s="764"/>
      <c r="AC56" s="764"/>
      <c r="AD56" s="764"/>
      <c r="AE56" s="764"/>
      <c r="AF56" s="764"/>
      <c r="AG56" s="764"/>
      <c r="AH56" s="764"/>
      <c r="AI56" s="764"/>
      <c r="AJ56" s="765"/>
      <c r="AK56" s="85"/>
      <c r="AL56" s="8"/>
    </row>
    <row r="57" spans="2:38" s="9" customFormat="1" ht="29.25" customHeight="1">
      <c r="B57" s="109"/>
      <c r="C57" s="615">
        <v>20</v>
      </c>
      <c r="D57" s="762"/>
      <c r="E57" s="616"/>
      <c r="F57" s="763"/>
      <c r="G57" s="764"/>
      <c r="H57" s="764"/>
      <c r="I57" s="764"/>
      <c r="J57" s="764"/>
      <c r="K57" s="764"/>
      <c r="L57" s="764"/>
      <c r="M57" s="764"/>
      <c r="N57" s="764"/>
      <c r="O57" s="764"/>
      <c r="P57" s="764"/>
      <c r="Q57" s="764"/>
      <c r="R57" s="765"/>
      <c r="S57" s="763"/>
      <c r="T57" s="764"/>
      <c r="U57" s="764"/>
      <c r="V57" s="764"/>
      <c r="W57" s="764"/>
      <c r="X57" s="764"/>
      <c r="Y57" s="764"/>
      <c r="Z57" s="764"/>
      <c r="AA57" s="764"/>
      <c r="AB57" s="764"/>
      <c r="AC57" s="764"/>
      <c r="AD57" s="764"/>
      <c r="AE57" s="764"/>
      <c r="AF57" s="764"/>
      <c r="AG57" s="764"/>
      <c r="AH57" s="764"/>
      <c r="AI57" s="764"/>
      <c r="AJ57" s="765"/>
      <c r="AK57" s="85"/>
      <c r="AL57" s="8"/>
    </row>
    <row r="58" spans="2:38" s="9" customFormat="1" ht="29.25" customHeight="1">
      <c r="B58" s="109"/>
      <c r="C58" s="615">
        <v>21</v>
      </c>
      <c r="D58" s="762"/>
      <c r="E58" s="616"/>
      <c r="F58" s="763"/>
      <c r="G58" s="764"/>
      <c r="H58" s="764"/>
      <c r="I58" s="764"/>
      <c r="J58" s="764"/>
      <c r="K58" s="764"/>
      <c r="L58" s="764"/>
      <c r="M58" s="764"/>
      <c r="N58" s="764"/>
      <c r="O58" s="764"/>
      <c r="P58" s="764"/>
      <c r="Q58" s="764"/>
      <c r="R58" s="765"/>
      <c r="S58" s="763"/>
      <c r="T58" s="764"/>
      <c r="U58" s="764"/>
      <c r="V58" s="764"/>
      <c r="W58" s="764"/>
      <c r="X58" s="764"/>
      <c r="Y58" s="764"/>
      <c r="Z58" s="764"/>
      <c r="AA58" s="764"/>
      <c r="AB58" s="764"/>
      <c r="AC58" s="764"/>
      <c r="AD58" s="764"/>
      <c r="AE58" s="764"/>
      <c r="AF58" s="764"/>
      <c r="AG58" s="764"/>
      <c r="AH58" s="764"/>
      <c r="AI58" s="764"/>
      <c r="AJ58" s="765"/>
      <c r="AK58" s="85"/>
      <c r="AL58" s="8"/>
    </row>
    <row r="59" spans="2:38" s="9" customFormat="1" ht="29.25" customHeight="1">
      <c r="B59" s="109"/>
      <c r="C59" s="615">
        <v>22</v>
      </c>
      <c r="D59" s="762"/>
      <c r="E59" s="616"/>
      <c r="F59" s="763"/>
      <c r="G59" s="764"/>
      <c r="H59" s="764"/>
      <c r="I59" s="764"/>
      <c r="J59" s="764"/>
      <c r="K59" s="764"/>
      <c r="L59" s="764"/>
      <c r="M59" s="764"/>
      <c r="N59" s="764"/>
      <c r="O59" s="764"/>
      <c r="P59" s="764"/>
      <c r="Q59" s="764"/>
      <c r="R59" s="765"/>
      <c r="S59" s="763"/>
      <c r="T59" s="764"/>
      <c r="U59" s="764"/>
      <c r="V59" s="764"/>
      <c r="W59" s="764"/>
      <c r="X59" s="764"/>
      <c r="Y59" s="764"/>
      <c r="Z59" s="764"/>
      <c r="AA59" s="764"/>
      <c r="AB59" s="764"/>
      <c r="AC59" s="764"/>
      <c r="AD59" s="764"/>
      <c r="AE59" s="764"/>
      <c r="AF59" s="764"/>
      <c r="AG59" s="764"/>
      <c r="AH59" s="764"/>
      <c r="AI59" s="764"/>
      <c r="AJ59" s="765"/>
      <c r="AK59" s="85"/>
      <c r="AL59" s="8"/>
    </row>
    <row r="60" spans="2:38" s="9" customFormat="1" ht="29.25" customHeight="1">
      <c r="B60" s="109"/>
      <c r="C60" s="615">
        <v>23</v>
      </c>
      <c r="D60" s="762"/>
      <c r="E60" s="616"/>
      <c r="F60" s="763"/>
      <c r="G60" s="764"/>
      <c r="H60" s="764"/>
      <c r="I60" s="764"/>
      <c r="J60" s="764"/>
      <c r="K60" s="764"/>
      <c r="L60" s="764"/>
      <c r="M60" s="764"/>
      <c r="N60" s="764"/>
      <c r="O60" s="764"/>
      <c r="P60" s="764"/>
      <c r="Q60" s="764"/>
      <c r="R60" s="765"/>
      <c r="S60" s="763"/>
      <c r="T60" s="764"/>
      <c r="U60" s="764"/>
      <c r="V60" s="764"/>
      <c r="W60" s="764"/>
      <c r="X60" s="764"/>
      <c r="Y60" s="764"/>
      <c r="Z60" s="764"/>
      <c r="AA60" s="764"/>
      <c r="AB60" s="764"/>
      <c r="AC60" s="764"/>
      <c r="AD60" s="764"/>
      <c r="AE60" s="764"/>
      <c r="AF60" s="764"/>
      <c r="AG60" s="764"/>
      <c r="AH60" s="764"/>
      <c r="AI60" s="764"/>
      <c r="AJ60" s="765"/>
      <c r="AK60" s="85"/>
      <c r="AL60" s="8"/>
    </row>
    <row r="61" spans="2:38" s="9" customFormat="1" ht="29.25" customHeight="1">
      <c r="B61" s="109"/>
      <c r="C61" s="615">
        <v>24</v>
      </c>
      <c r="D61" s="762"/>
      <c r="E61" s="616"/>
      <c r="F61" s="763"/>
      <c r="G61" s="764"/>
      <c r="H61" s="764"/>
      <c r="I61" s="764"/>
      <c r="J61" s="764"/>
      <c r="K61" s="764"/>
      <c r="L61" s="764"/>
      <c r="M61" s="764"/>
      <c r="N61" s="764"/>
      <c r="O61" s="764"/>
      <c r="P61" s="764"/>
      <c r="Q61" s="764"/>
      <c r="R61" s="765"/>
      <c r="S61" s="763"/>
      <c r="T61" s="764"/>
      <c r="U61" s="764"/>
      <c r="V61" s="764"/>
      <c r="W61" s="764"/>
      <c r="X61" s="764"/>
      <c r="Y61" s="764"/>
      <c r="Z61" s="764"/>
      <c r="AA61" s="764"/>
      <c r="AB61" s="764"/>
      <c r="AC61" s="764"/>
      <c r="AD61" s="764"/>
      <c r="AE61" s="764"/>
      <c r="AF61" s="764"/>
      <c r="AG61" s="764"/>
      <c r="AH61" s="764"/>
      <c r="AI61" s="764"/>
      <c r="AJ61" s="765"/>
      <c r="AK61" s="85"/>
      <c r="AL61" s="8"/>
    </row>
    <row r="62" spans="2:38" s="9" customFormat="1" ht="29.25" customHeight="1">
      <c r="B62" s="109"/>
      <c r="C62" s="615">
        <v>25</v>
      </c>
      <c r="D62" s="762"/>
      <c r="E62" s="616"/>
      <c r="F62" s="763"/>
      <c r="G62" s="764"/>
      <c r="H62" s="764"/>
      <c r="I62" s="764"/>
      <c r="J62" s="764"/>
      <c r="K62" s="764"/>
      <c r="L62" s="764"/>
      <c r="M62" s="764"/>
      <c r="N62" s="764"/>
      <c r="O62" s="764"/>
      <c r="P62" s="764"/>
      <c r="Q62" s="764"/>
      <c r="R62" s="765"/>
      <c r="S62" s="763"/>
      <c r="T62" s="764"/>
      <c r="U62" s="764"/>
      <c r="V62" s="764"/>
      <c r="W62" s="764"/>
      <c r="X62" s="764"/>
      <c r="Y62" s="764"/>
      <c r="Z62" s="764"/>
      <c r="AA62" s="764"/>
      <c r="AB62" s="764"/>
      <c r="AC62" s="764"/>
      <c r="AD62" s="764"/>
      <c r="AE62" s="764"/>
      <c r="AF62" s="764"/>
      <c r="AG62" s="764"/>
      <c r="AH62" s="764"/>
      <c r="AI62" s="764"/>
      <c r="AJ62" s="765"/>
      <c r="AK62" s="85"/>
      <c r="AL62" s="8"/>
    </row>
    <row r="63" spans="2:38" s="9" customFormat="1" ht="32.25" customHeight="1">
      <c r="B63" s="110"/>
      <c r="C63" s="847" t="s">
        <v>653</v>
      </c>
      <c r="D63" s="848"/>
      <c r="E63" s="848"/>
      <c r="F63" s="848"/>
      <c r="G63" s="848"/>
      <c r="H63" s="848"/>
      <c r="I63" s="848"/>
      <c r="J63" s="848"/>
      <c r="K63" s="848"/>
      <c r="L63" s="8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235"/>
      <c r="AL63" s="8"/>
    </row>
    <row r="64" spans="2:38" s="9" customFormat="1" ht="21.75" customHeight="1">
      <c r="B64" s="34"/>
      <c r="C64" s="232"/>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182"/>
      <c r="AE64" s="234"/>
      <c r="AF64" s="234"/>
      <c r="AG64" s="234"/>
      <c r="AH64" s="234"/>
      <c r="AI64" s="234"/>
      <c r="AJ64" s="34"/>
      <c r="AK64" s="58" t="s">
        <v>38</v>
      </c>
      <c r="AL64" s="8"/>
    </row>
    <row r="65" spans="2:38">
      <c r="B65" s="141"/>
      <c r="C65" s="141"/>
      <c r="D65" s="141"/>
      <c r="E65" s="141"/>
      <c r="F65" s="141"/>
      <c r="G65" s="141"/>
      <c r="H65" s="141"/>
      <c r="I65" s="141"/>
      <c r="J65" s="141"/>
      <c r="K65" s="141"/>
      <c r="L65" s="141"/>
      <c r="M65" s="34"/>
      <c r="N65" s="34"/>
      <c r="O65" s="141"/>
      <c r="P65" s="34"/>
      <c r="Q65" s="34"/>
      <c r="R65" s="34"/>
      <c r="S65" s="34"/>
      <c r="T65" s="34"/>
      <c r="U65" s="34"/>
      <c r="V65" s="34"/>
      <c r="W65" s="34"/>
      <c r="X65" s="34"/>
      <c r="Y65" s="758" t="s">
        <v>78</v>
      </c>
      <c r="Z65" s="758"/>
      <c r="AA65" s="758"/>
      <c r="AB65" s="758"/>
      <c r="AC65" s="614" t="str">
        <f>IF($AC$4="","",$AC$4)</f>
        <v/>
      </c>
      <c r="AD65" s="614"/>
      <c r="AE65" s="614"/>
      <c r="AF65" s="614"/>
      <c r="AG65" s="614"/>
      <c r="AH65" s="614"/>
      <c r="AI65" s="614"/>
      <c r="AJ65" s="614"/>
      <c r="AK65" s="34"/>
    </row>
    <row r="66" spans="2:38" ht="21" customHeight="1">
      <c r="B66" s="142"/>
      <c r="C66" s="142" t="s">
        <v>121</v>
      </c>
      <c r="D66" s="142"/>
      <c r="E66" s="142"/>
      <c r="F66" s="142"/>
      <c r="G66" s="142"/>
      <c r="H66" s="142"/>
      <c r="I66" s="142"/>
      <c r="J66" s="142"/>
      <c r="K66" s="142"/>
      <c r="L66" s="142"/>
      <c r="M66" s="142"/>
      <c r="N66" s="142"/>
      <c r="O66" s="142"/>
      <c r="P66" s="142"/>
      <c r="Q66" s="142"/>
      <c r="R66" s="142"/>
      <c r="S66" s="142"/>
      <c r="T66" s="142"/>
      <c r="U66" s="142"/>
      <c r="V66" s="142"/>
      <c r="W66" s="111"/>
      <c r="X66" s="111"/>
      <c r="Y66" s="111"/>
      <c r="Z66" s="111"/>
      <c r="AA66" s="111"/>
      <c r="AB66" s="111"/>
      <c r="AC66" s="111"/>
      <c r="AD66" s="111"/>
      <c r="AE66" s="143" t="str">
        <f>IF($E$10="A","Ａ事業所（２）",IF($E$10="Bテナント等","Bテナント等事業所（２）",""))</f>
        <v/>
      </c>
      <c r="AF66" s="34"/>
      <c r="AG66" s="111"/>
      <c r="AH66" s="111"/>
      <c r="AI66" s="111"/>
      <c r="AJ66" s="111"/>
      <c r="AK66" s="111"/>
    </row>
    <row r="67" spans="2:38" ht="8.25" customHeight="1">
      <c r="B67" s="144"/>
      <c r="C67" s="145"/>
      <c r="D67" s="145"/>
      <c r="E67" s="145"/>
      <c r="F67" s="145"/>
      <c r="G67" s="145"/>
      <c r="H67" s="145"/>
      <c r="I67" s="145"/>
      <c r="J67" s="145"/>
      <c r="K67" s="145"/>
      <c r="L67" s="145"/>
      <c r="M67" s="145"/>
      <c r="N67" s="145"/>
      <c r="O67" s="145"/>
      <c r="P67" s="145"/>
      <c r="Q67" s="145"/>
      <c r="R67" s="145"/>
      <c r="S67" s="145"/>
      <c r="T67" s="145"/>
      <c r="U67" s="145"/>
      <c r="V67" s="145"/>
      <c r="W67" s="97"/>
      <c r="X67" s="97"/>
      <c r="Y67" s="97"/>
      <c r="Z67" s="97"/>
      <c r="AA67" s="97"/>
      <c r="AB67" s="97"/>
      <c r="AC67" s="97"/>
      <c r="AD67" s="97"/>
      <c r="AE67" s="97"/>
      <c r="AF67" s="145"/>
      <c r="AG67" s="97"/>
      <c r="AH67" s="97"/>
      <c r="AI67" s="97"/>
      <c r="AJ67" s="97"/>
      <c r="AK67" s="98"/>
    </row>
    <row r="68" spans="2:38" ht="22.5" customHeight="1">
      <c r="B68" s="146"/>
      <c r="C68" s="141" t="s">
        <v>141</v>
      </c>
      <c r="D68" s="141"/>
      <c r="E68" s="141"/>
      <c r="F68" s="141"/>
      <c r="G68" s="141"/>
      <c r="H68" s="141"/>
      <c r="I68" s="141"/>
      <c r="J68" s="141"/>
      <c r="K68" s="141"/>
      <c r="L68" s="141"/>
      <c r="M68" s="141"/>
      <c r="N68" s="141"/>
      <c r="O68" s="141"/>
      <c r="P68" s="34"/>
      <c r="Q68" s="34"/>
      <c r="R68" s="34"/>
      <c r="S68" s="34"/>
      <c r="T68" s="34"/>
      <c r="U68" s="34"/>
      <c r="V68" s="34"/>
      <c r="W68" s="34"/>
      <c r="X68" s="34"/>
      <c r="Y68" s="34"/>
      <c r="Z68" s="34"/>
      <c r="AA68" s="34"/>
      <c r="AB68" s="34"/>
      <c r="AC68" s="34"/>
      <c r="AD68" s="34"/>
      <c r="AE68" s="34"/>
      <c r="AF68" s="34"/>
      <c r="AG68" s="34"/>
      <c r="AH68" s="34"/>
      <c r="AI68" s="34"/>
      <c r="AJ68" s="34"/>
      <c r="AK68" s="85"/>
    </row>
    <row r="69" spans="2:38" ht="6.75" customHeight="1">
      <c r="B69" s="146"/>
      <c r="C69" s="141"/>
      <c r="D69" s="141"/>
      <c r="E69" s="141"/>
      <c r="F69" s="141"/>
      <c r="G69" s="141"/>
      <c r="H69" s="141"/>
      <c r="I69" s="141"/>
      <c r="J69" s="141"/>
      <c r="K69" s="141"/>
      <c r="L69" s="141"/>
      <c r="M69" s="141"/>
      <c r="N69" s="141"/>
      <c r="O69" s="141"/>
      <c r="P69" s="34"/>
      <c r="Q69" s="34"/>
      <c r="R69" s="34"/>
      <c r="S69" s="34"/>
      <c r="T69" s="34"/>
      <c r="U69" s="34"/>
      <c r="V69" s="34"/>
      <c r="W69" s="34"/>
      <c r="X69" s="34"/>
      <c r="Y69" s="34"/>
      <c r="Z69" s="34"/>
      <c r="AA69" s="34"/>
      <c r="AB69" s="34"/>
      <c r="AC69" s="34"/>
      <c r="AD69" s="34"/>
      <c r="AE69" s="34"/>
      <c r="AF69" s="34"/>
      <c r="AG69" s="34"/>
      <c r="AH69" s="34"/>
      <c r="AI69" s="34"/>
      <c r="AJ69" s="34"/>
      <c r="AK69" s="85"/>
    </row>
    <row r="70" spans="2:38" ht="13.5" customHeight="1">
      <c r="B70" s="146"/>
      <c r="C70" s="141" t="s">
        <v>658</v>
      </c>
      <c r="D70" s="141"/>
      <c r="E70" s="141"/>
      <c r="F70" s="141"/>
      <c r="G70" s="141"/>
      <c r="H70" s="141"/>
      <c r="I70" s="141"/>
      <c r="J70" s="141"/>
      <c r="K70" s="141"/>
      <c r="L70" s="141"/>
      <c r="M70" s="141"/>
      <c r="N70" s="141"/>
      <c r="O70" s="141"/>
      <c r="P70" s="34"/>
      <c r="Q70" s="34"/>
      <c r="R70" s="34"/>
      <c r="S70" s="34"/>
      <c r="T70" s="34"/>
      <c r="U70" s="34"/>
      <c r="V70" s="34"/>
      <c r="W70" s="34"/>
      <c r="X70" s="34"/>
      <c r="Y70" s="34"/>
      <c r="Z70" s="34"/>
      <c r="AA70" s="34"/>
      <c r="AB70" s="34"/>
      <c r="AC70" s="34"/>
      <c r="AD70" s="34"/>
      <c r="AE70" s="34"/>
      <c r="AF70" s="34"/>
      <c r="AG70" s="34"/>
      <c r="AH70" s="34"/>
      <c r="AI70" s="34"/>
      <c r="AJ70" s="34"/>
      <c r="AK70" s="85"/>
    </row>
    <row r="71" spans="2:38" ht="18" customHeight="1">
      <c r="B71" s="146"/>
      <c r="C71" s="34"/>
      <c r="D71" s="147"/>
      <c r="E71" s="148"/>
      <c r="F71" s="148"/>
      <c r="G71" s="148"/>
      <c r="H71" s="148"/>
      <c r="I71" s="148"/>
      <c r="J71" s="148"/>
      <c r="K71" s="148"/>
      <c r="L71" s="148"/>
      <c r="M71" s="148"/>
      <c r="N71" s="148"/>
      <c r="O71" s="148"/>
      <c r="P71" s="149"/>
      <c r="Q71" s="752" t="s">
        <v>436</v>
      </c>
      <c r="R71" s="753"/>
      <c r="S71" s="753"/>
      <c r="T71" s="753"/>
      <c r="U71" s="753"/>
      <c r="V71" s="753"/>
      <c r="W71" s="753"/>
      <c r="X71" s="753"/>
      <c r="Y71" s="753"/>
      <c r="Z71" s="753"/>
      <c r="AA71" s="753"/>
      <c r="AB71" s="753"/>
      <c r="AC71" s="753"/>
      <c r="AD71" s="753"/>
      <c r="AE71" s="753"/>
      <c r="AF71" s="753"/>
      <c r="AG71" s="753"/>
      <c r="AH71" s="753"/>
      <c r="AI71" s="753"/>
      <c r="AJ71" s="754"/>
      <c r="AK71" s="85"/>
    </row>
    <row r="72" spans="2:38" ht="30" customHeight="1">
      <c r="B72" s="146"/>
      <c r="C72" s="34"/>
      <c r="D72" s="150"/>
      <c r="E72" s="151"/>
      <c r="F72" s="151"/>
      <c r="G72" s="151"/>
      <c r="H72" s="151"/>
      <c r="I72" s="151"/>
      <c r="J72" s="151"/>
      <c r="K72" s="151"/>
      <c r="L72" s="151"/>
      <c r="M72" s="151"/>
      <c r="N72" s="151"/>
      <c r="O72" s="151"/>
      <c r="P72" s="152"/>
      <c r="Q72" s="759" t="str">
        <f>Tbl!$Q$2</f>
        <v>令和７年度
(2025年度)</v>
      </c>
      <c r="R72" s="760"/>
      <c r="S72" s="760"/>
      <c r="T72" s="761"/>
      <c r="U72" s="759" t="str">
        <f>Tbl!$Q$3</f>
        <v>令和８年度
(2026年度)</v>
      </c>
      <c r="V72" s="760"/>
      <c r="W72" s="760"/>
      <c r="X72" s="761"/>
      <c r="Y72" s="759" t="str">
        <f>Tbl!$Q$4</f>
        <v>令和９年度
(2027年度)</v>
      </c>
      <c r="Z72" s="760"/>
      <c r="AA72" s="760"/>
      <c r="AB72" s="761"/>
      <c r="AC72" s="759" t="str">
        <f>Tbl!$Q$5</f>
        <v>令和10年度
(2028年度)</v>
      </c>
      <c r="AD72" s="760"/>
      <c r="AE72" s="760"/>
      <c r="AF72" s="761"/>
      <c r="AG72" s="759" t="str">
        <f>Tbl!$Q$6</f>
        <v>令和11年度
(2029年度)</v>
      </c>
      <c r="AH72" s="760"/>
      <c r="AI72" s="760"/>
      <c r="AJ72" s="761"/>
      <c r="AK72" s="85"/>
    </row>
    <row r="73" spans="2:38" ht="20.25" customHeight="1">
      <c r="B73" s="146"/>
      <c r="C73" s="34"/>
      <c r="D73" s="755" t="s">
        <v>453</v>
      </c>
      <c r="E73" s="627"/>
      <c r="F73" s="627"/>
      <c r="G73" s="627"/>
      <c r="H73" s="627"/>
      <c r="I73" s="627"/>
      <c r="J73" s="627"/>
      <c r="K73" s="627"/>
      <c r="L73" s="627"/>
      <c r="M73" s="627"/>
      <c r="N73" s="627"/>
      <c r="O73" s="627"/>
      <c r="P73" s="627"/>
      <c r="Q73" s="756"/>
      <c r="R73" s="757"/>
      <c r="S73" s="757"/>
      <c r="T73" s="757"/>
      <c r="U73" s="756"/>
      <c r="V73" s="757"/>
      <c r="W73" s="757"/>
      <c r="X73" s="757"/>
      <c r="Y73" s="756"/>
      <c r="Z73" s="757"/>
      <c r="AA73" s="757"/>
      <c r="AB73" s="757"/>
      <c r="AC73" s="756"/>
      <c r="AD73" s="757"/>
      <c r="AE73" s="757"/>
      <c r="AF73" s="757"/>
      <c r="AG73" s="756"/>
      <c r="AH73" s="757"/>
      <c r="AI73" s="757"/>
      <c r="AJ73" s="757"/>
      <c r="AK73" s="85"/>
    </row>
    <row r="74" spans="2:38" ht="20.25" customHeight="1">
      <c r="B74" s="146"/>
      <c r="C74" s="34"/>
      <c r="D74" s="627" t="s">
        <v>452</v>
      </c>
      <c r="E74" s="627"/>
      <c r="F74" s="627"/>
      <c r="G74" s="627"/>
      <c r="H74" s="627"/>
      <c r="I74" s="627"/>
      <c r="J74" s="627"/>
      <c r="K74" s="627"/>
      <c r="L74" s="627"/>
      <c r="M74" s="627"/>
      <c r="N74" s="627"/>
      <c r="O74" s="627"/>
      <c r="P74" s="627"/>
      <c r="Q74" s="849"/>
      <c r="R74" s="850"/>
      <c r="S74" s="850"/>
      <c r="T74" s="851"/>
      <c r="U74" s="849"/>
      <c r="V74" s="850"/>
      <c r="W74" s="850"/>
      <c r="X74" s="851"/>
      <c r="Y74" s="849"/>
      <c r="Z74" s="850"/>
      <c r="AA74" s="850"/>
      <c r="AB74" s="851"/>
      <c r="AC74" s="849"/>
      <c r="AD74" s="850"/>
      <c r="AE74" s="850"/>
      <c r="AF74" s="851"/>
      <c r="AG74" s="849"/>
      <c r="AH74" s="850"/>
      <c r="AI74" s="850"/>
      <c r="AJ74" s="851"/>
      <c r="AK74" s="85"/>
      <c r="AL74" s="32" t="str">
        <f>IF($E$10="A","←事業所種別がAの場合規模判定エネルギー使用量は入力不要です","")</f>
        <v/>
      </c>
    </row>
    <row r="75" spans="2:38" ht="10.5" customHeight="1">
      <c r="B75" s="146"/>
      <c r="C75" s="141"/>
      <c r="D75" s="141"/>
      <c r="E75" s="141"/>
      <c r="F75" s="141"/>
      <c r="G75" s="141"/>
      <c r="H75" s="141"/>
      <c r="I75" s="141"/>
      <c r="J75" s="141"/>
      <c r="K75" s="141"/>
      <c r="L75" s="141"/>
      <c r="M75" s="141"/>
      <c r="N75" s="141"/>
      <c r="O75" s="141"/>
      <c r="P75" s="34"/>
      <c r="Q75" s="34"/>
      <c r="R75" s="34"/>
      <c r="S75" s="34"/>
      <c r="T75" s="34"/>
      <c r="U75" s="34"/>
      <c r="V75" s="34"/>
      <c r="W75" s="34"/>
      <c r="X75" s="34"/>
      <c r="Y75" s="34"/>
      <c r="Z75" s="34"/>
      <c r="AA75" s="34"/>
      <c r="AB75" s="34"/>
      <c r="AC75" s="34"/>
      <c r="AD75" s="34"/>
      <c r="AE75" s="34"/>
      <c r="AF75" s="34"/>
      <c r="AG75" s="34"/>
      <c r="AH75" s="34"/>
      <c r="AI75" s="34"/>
      <c r="AJ75" s="34"/>
      <c r="AK75" s="85"/>
    </row>
    <row r="76" spans="2:38">
      <c r="B76" s="146"/>
      <c r="C76" s="141" t="s">
        <v>445</v>
      </c>
      <c r="D76" s="141"/>
      <c r="E76" s="141"/>
      <c r="F76" s="141"/>
      <c r="G76" s="141"/>
      <c r="H76" s="141"/>
      <c r="I76" s="141"/>
      <c r="J76" s="141"/>
      <c r="K76" s="141"/>
      <c r="L76" s="141"/>
      <c r="M76" s="141"/>
      <c r="N76" s="141"/>
      <c r="O76" s="153"/>
      <c r="P76" s="34"/>
      <c r="Q76" s="34"/>
      <c r="R76" s="34"/>
      <c r="S76" s="34"/>
      <c r="T76" s="34"/>
      <c r="U76" s="34"/>
      <c r="V76" s="34"/>
      <c r="W76" s="34"/>
      <c r="X76" s="34"/>
      <c r="Y76" s="34"/>
      <c r="Z76" s="34"/>
      <c r="AA76" s="34"/>
      <c r="AB76" s="34"/>
      <c r="AC76" s="845" t="s">
        <v>505</v>
      </c>
      <c r="AD76" s="845"/>
      <c r="AE76" s="845"/>
      <c r="AF76" s="845"/>
      <c r="AG76" s="845"/>
      <c r="AH76" s="845"/>
      <c r="AI76" s="845"/>
      <c r="AJ76" s="845"/>
      <c r="AK76" s="85"/>
    </row>
    <row r="77" spans="2:38" ht="7.5" customHeight="1">
      <c r="B77" s="146"/>
      <c r="C77" s="141"/>
      <c r="D77" s="141"/>
      <c r="E77" s="141"/>
      <c r="F77" s="141"/>
      <c r="G77" s="141"/>
      <c r="H77" s="141"/>
      <c r="I77" s="141"/>
      <c r="J77" s="141"/>
      <c r="K77" s="141"/>
      <c r="L77" s="141"/>
      <c r="M77" s="154"/>
      <c r="N77" s="34"/>
      <c r="O77" s="141"/>
      <c r="P77" s="111"/>
      <c r="Q77" s="34"/>
      <c r="R77" s="34"/>
      <c r="S77" s="34"/>
      <c r="T77" s="34"/>
      <c r="U77" s="34"/>
      <c r="V77" s="34"/>
      <c r="W77" s="34"/>
      <c r="X77" s="34"/>
      <c r="Y77" s="34"/>
      <c r="Z77" s="34"/>
      <c r="AA77" s="34"/>
      <c r="AB77" s="34"/>
      <c r="AC77" s="846"/>
      <c r="AD77" s="846"/>
      <c r="AE77" s="846"/>
      <c r="AF77" s="846"/>
      <c r="AG77" s="846"/>
      <c r="AH77" s="846"/>
      <c r="AI77" s="846"/>
      <c r="AJ77" s="846"/>
      <c r="AK77" s="85"/>
    </row>
    <row r="78" spans="2:38" ht="18" customHeight="1">
      <c r="B78" s="146"/>
      <c r="C78" s="141"/>
      <c r="D78" s="689"/>
      <c r="E78" s="690"/>
      <c r="F78" s="690"/>
      <c r="G78" s="690"/>
      <c r="H78" s="690"/>
      <c r="I78" s="690"/>
      <c r="J78" s="690"/>
      <c r="K78" s="690"/>
      <c r="L78" s="690"/>
      <c r="M78" s="97"/>
      <c r="N78" s="155"/>
      <c r="O78" s="155"/>
      <c r="P78" s="156"/>
      <c r="Q78" s="752" t="s">
        <v>436</v>
      </c>
      <c r="R78" s="753"/>
      <c r="S78" s="753"/>
      <c r="T78" s="753"/>
      <c r="U78" s="753"/>
      <c r="V78" s="753"/>
      <c r="W78" s="753"/>
      <c r="X78" s="753"/>
      <c r="Y78" s="753"/>
      <c r="Z78" s="753"/>
      <c r="AA78" s="753"/>
      <c r="AB78" s="753"/>
      <c r="AC78" s="753"/>
      <c r="AD78" s="753"/>
      <c r="AE78" s="753"/>
      <c r="AF78" s="753"/>
      <c r="AG78" s="753"/>
      <c r="AH78" s="753"/>
      <c r="AI78" s="753"/>
      <c r="AJ78" s="754"/>
      <c r="AK78" s="85"/>
    </row>
    <row r="79" spans="2:38" ht="15" customHeight="1">
      <c r="B79" s="146"/>
      <c r="C79" s="141"/>
      <c r="D79" s="691"/>
      <c r="E79" s="692"/>
      <c r="F79" s="692"/>
      <c r="G79" s="692"/>
      <c r="H79" s="692"/>
      <c r="I79" s="692"/>
      <c r="J79" s="692"/>
      <c r="K79" s="692"/>
      <c r="L79" s="693"/>
      <c r="M79" s="699" t="s">
        <v>142</v>
      </c>
      <c r="N79" s="699"/>
      <c r="O79" s="699"/>
      <c r="P79" s="699"/>
      <c r="Q79" s="700" t="str">
        <f>Tbl!$Q$2</f>
        <v>令和７年度
(2025年度)</v>
      </c>
      <c r="R79" s="701"/>
      <c r="S79" s="701"/>
      <c r="T79" s="702"/>
      <c r="U79" s="700" t="str">
        <f>Tbl!$Q$3</f>
        <v>令和８年度
(2026年度)</v>
      </c>
      <c r="V79" s="701"/>
      <c r="W79" s="701"/>
      <c r="X79" s="702"/>
      <c r="Y79" s="700" t="str">
        <f>Tbl!$Q$4</f>
        <v>令和９年度
(2027年度)</v>
      </c>
      <c r="Z79" s="701"/>
      <c r="AA79" s="701"/>
      <c r="AB79" s="702"/>
      <c r="AC79" s="700" t="str">
        <f>Tbl!$Q$5</f>
        <v>令和10年度
(2028年度)</v>
      </c>
      <c r="AD79" s="701"/>
      <c r="AE79" s="701"/>
      <c r="AF79" s="702"/>
      <c r="AG79" s="700" t="str">
        <f>Tbl!$Q$6</f>
        <v>令和11年度
(2029年度)</v>
      </c>
      <c r="AH79" s="701"/>
      <c r="AI79" s="701"/>
      <c r="AJ79" s="702"/>
      <c r="AK79" s="157"/>
    </row>
    <row r="80" spans="2:38" ht="15" customHeight="1">
      <c r="B80" s="146"/>
      <c r="C80" s="141"/>
      <c r="D80" s="694"/>
      <c r="E80" s="688"/>
      <c r="F80" s="688"/>
      <c r="G80" s="688"/>
      <c r="H80" s="688"/>
      <c r="I80" s="688"/>
      <c r="J80" s="688"/>
      <c r="K80" s="688"/>
      <c r="L80" s="695"/>
      <c r="M80" s="699"/>
      <c r="N80" s="699"/>
      <c r="O80" s="699"/>
      <c r="P80" s="699"/>
      <c r="Q80" s="703"/>
      <c r="R80" s="704"/>
      <c r="S80" s="704"/>
      <c r="T80" s="705"/>
      <c r="U80" s="703"/>
      <c r="V80" s="704"/>
      <c r="W80" s="704"/>
      <c r="X80" s="705"/>
      <c r="Y80" s="703"/>
      <c r="Z80" s="704"/>
      <c r="AA80" s="704"/>
      <c r="AB80" s="705"/>
      <c r="AC80" s="703"/>
      <c r="AD80" s="704"/>
      <c r="AE80" s="704"/>
      <c r="AF80" s="705"/>
      <c r="AG80" s="703"/>
      <c r="AH80" s="704"/>
      <c r="AI80" s="704"/>
      <c r="AJ80" s="705"/>
      <c r="AK80" s="157"/>
    </row>
    <row r="81" spans="2:37" ht="30" customHeight="1">
      <c r="B81" s="146"/>
      <c r="C81" s="141"/>
      <c r="D81" s="749" t="s">
        <v>470</v>
      </c>
      <c r="E81" s="750"/>
      <c r="F81" s="750"/>
      <c r="G81" s="750"/>
      <c r="H81" s="750"/>
      <c r="I81" s="750"/>
      <c r="J81" s="750"/>
      <c r="K81" s="750"/>
      <c r="L81" s="750"/>
      <c r="M81" s="751" t="str">
        <f>IF($S$24="","",$S$24)</f>
        <v/>
      </c>
      <c r="N81" s="751"/>
      <c r="O81" s="751"/>
      <c r="P81" s="751"/>
      <c r="Q81" s="741"/>
      <c r="R81" s="742"/>
      <c r="S81" s="742"/>
      <c r="T81" s="743"/>
      <c r="U81" s="741"/>
      <c r="V81" s="742"/>
      <c r="W81" s="742"/>
      <c r="X81" s="743"/>
      <c r="Y81" s="741"/>
      <c r="Z81" s="742"/>
      <c r="AA81" s="742"/>
      <c r="AB81" s="743"/>
      <c r="AC81" s="741"/>
      <c r="AD81" s="742"/>
      <c r="AE81" s="742"/>
      <c r="AF81" s="743"/>
      <c r="AG81" s="741"/>
      <c r="AH81" s="742"/>
      <c r="AI81" s="742"/>
      <c r="AJ81" s="743"/>
      <c r="AK81" s="85"/>
    </row>
    <row r="82" spans="2:37" ht="30" customHeight="1">
      <c r="B82" s="146"/>
      <c r="C82" s="141"/>
      <c r="D82" s="158"/>
      <c r="E82" s="744" t="s">
        <v>645</v>
      </c>
      <c r="F82" s="744"/>
      <c r="G82" s="744"/>
      <c r="H82" s="744"/>
      <c r="I82" s="744"/>
      <c r="J82" s="744"/>
      <c r="K82" s="744"/>
      <c r="L82" s="744"/>
      <c r="M82" s="744"/>
      <c r="N82" s="744"/>
      <c r="O82" s="744"/>
      <c r="P82" s="744"/>
      <c r="Q82" s="745" t="s">
        <v>170</v>
      </c>
      <c r="R82" s="746"/>
      <c r="S82" s="746"/>
      <c r="T82" s="747"/>
      <c r="U82" s="748" t="str">
        <f>IFERROR(IF(U$81="","",(U81-Q81)/Q81*100),"")</f>
        <v/>
      </c>
      <c r="V82" s="748"/>
      <c r="W82" s="748"/>
      <c r="X82" s="748"/>
      <c r="Y82" s="748" t="str">
        <f t="shared" ref="Y82" si="0">IFERROR(IF(Y$81="","",(Y81-U81)/U81*100),"")</f>
        <v/>
      </c>
      <c r="Z82" s="748"/>
      <c r="AA82" s="748"/>
      <c r="AB82" s="748"/>
      <c r="AC82" s="748" t="str">
        <f t="shared" ref="AC82" si="1">IFERROR(IF(AC$81="","",(AC81-Y81)/Y81*100),"")</f>
        <v/>
      </c>
      <c r="AD82" s="748"/>
      <c r="AE82" s="748"/>
      <c r="AF82" s="748"/>
      <c r="AG82" s="748" t="str">
        <f t="shared" ref="AG82" si="2">IFERROR(IF(AG$81="","",(AG81-AC81)/AC81*100),"")</f>
        <v/>
      </c>
      <c r="AH82" s="748"/>
      <c r="AI82" s="748"/>
      <c r="AJ82" s="748"/>
      <c r="AK82" s="85"/>
    </row>
    <row r="83" spans="2:37" ht="15" customHeight="1">
      <c r="B83" s="146"/>
      <c r="C83" s="141"/>
      <c r="D83" s="733"/>
      <c r="E83" s="735" t="s">
        <v>446</v>
      </c>
      <c r="F83" s="736"/>
      <c r="G83" s="736"/>
      <c r="H83" s="736"/>
      <c r="I83" s="736"/>
      <c r="J83" s="736"/>
      <c r="K83" s="736"/>
      <c r="L83" s="736"/>
      <c r="M83" s="736"/>
      <c r="N83" s="736"/>
      <c r="O83" s="736"/>
      <c r="P83" s="737"/>
      <c r="Q83" s="722" t="str">
        <f>IFERROR(IF(Q81="","",($M$81-Q81)/$M$81*100),"")</f>
        <v/>
      </c>
      <c r="R83" s="723"/>
      <c r="S83" s="723"/>
      <c r="T83" s="724"/>
      <c r="U83" s="722" t="str">
        <f t="shared" ref="U83" si="3">IFERROR(IF(U81="","",($M$81-U81)/$M$81*100),"")</f>
        <v/>
      </c>
      <c r="V83" s="723"/>
      <c r="W83" s="723"/>
      <c r="X83" s="724"/>
      <c r="Y83" s="722" t="str">
        <f t="shared" ref="Y83" si="4">IFERROR(IF(Y81="","",($M$81-Y81)/$M$81*100),"")</f>
        <v/>
      </c>
      <c r="Z83" s="723"/>
      <c r="AA83" s="723"/>
      <c r="AB83" s="724"/>
      <c r="AC83" s="722" t="str">
        <f t="shared" ref="AC83" si="5">IFERROR(IF(AC81="","",($M$81-AC81)/$M$81*100),"")</f>
        <v/>
      </c>
      <c r="AD83" s="723"/>
      <c r="AE83" s="723"/>
      <c r="AF83" s="724"/>
      <c r="AG83" s="722" t="str">
        <f t="shared" ref="AG83" si="6">IFERROR(IF(AG81="","",($M$81-AG81)/$M$81*100),"")</f>
        <v/>
      </c>
      <c r="AH83" s="723"/>
      <c r="AI83" s="723"/>
      <c r="AJ83" s="724"/>
      <c r="AK83" s="85"/>
    </row>
    <row r="84" spans="2:37" ht="15" customHeight="1">
      <c r="B84" s="146"/>
      <c r="C84" s="141"/>
      <c r="D84" s="734"/>
      <c r="E84" s="738"/>
      <c r="F84" s="739"/>
      <c r="G84" s="739"/>
      <c r="H84" s="739"/>
      <c r="I84" s="739"/>
      <c r="J84" s="739"/>
      <c r="K84" s="739"/>
      <c r="L84" s="739"/>
      <c r="M84" s="739"/>
      <c r="N84" s="739"/>
      <c r="O84" s="739"/>
      <c r="P84" s="740"/>
      <c r="Q84" s="725"/>
      <c r="R84" s="726"/>
      <c r="S84" s="726"/>
      <c r="T84" s="727"/>
      <c r="U84" s="725"/>
      <c r="V84" s="726"/>
      <c r="W84" s="726"/>
      <c r="X84" s="727"/>
      <c r="Y84" s="725"/>
      <c r="Z84" s="726"/>
      <c r="AA84" s="726"/>
      <c r="AB84" s="727"/>
      <c r="AC84" s="725"/>
      <c r="AD84" s="726"/>
      <c r="AE84" s="726"/>
      <c r="AF84" s="727"/>
      <c r="AG84" s="725"/>
      <c r="AH84" s="726"/>
      <c r="AI84" s="726"/>
      <c r="AJ84" s="727"/>
      <c r="AK84" s="153"/>
    </row>
    <row r="85" spans="2:37" ht="30" customHeight="1">
      <c r="B85" s="146"/>
      <c r="C85" s="141"/>
      <c r="D85" s="728" t="s">
        <v>100</v>
      </c>
      <c r="E85" s="730" t="s">
        <v>517</v>
      </c>
      <c r="F85" s="731"/>
      <c r="G85" s="731"/>
      <c r="H85" s="731"/>
      <c r="I85" s="731"/>
      <c r="J85" s="731"/>
      <c r="K85" s="731"/>
      <c r="L85" s="731"/>
      <c r="M85" s="731"/>
      <c r="N85" s="731"/>
      <c r="O85" s="731"/>
      <c r="P85" s="732"/>
      <c r="Q85" s="718"/>
      <c r="R85" s="719"/>
      <c r="S85" s="719"/>
      <c r="T85" s="720"/>
      <c r="U85" s="718"/>
      <c r="V85" s="719"/>
      <c r="W85" s="719"/>
      <c r="X85" s="720"/>
      <c r="Y85" s="718"/>
      <c r="Z85" s="719"/>
      <c r="AA85" s="719"/>
      <c r="AB85" s="720"/>
      <c r="AC85" s="718"/>
      <c r="AD85" s="719"/>
      <c r="AE85" s="719"/>
      <c r="AF85" s="720"/>
      <c r="AG85" s="718"/>
      <c r="AH85" s="719"/>
      <c r="AI85" s="719"/>
      <c r="AJ85" s="720"/>
      <c r="AK85" s="153"/>
    </row>
    <row r="86" spans="2:37" ht="30" customHeight="1">
      <c r="B86" s="146"/>
      <c r="C86" s="141"/>
      <c r="D86" s="728"/>
      <c r="E86" s="721" t="s">
        <v>143</v>
      </c>
      <c r="F86" s="721"/>
      <c r="G86" s="721"/>
      <c r="H86" s="721"/>
      <c r="I86" s="721"/>
      <c r="J86" s="721"/>
      <c r="K86" s="721"/>
      <c r="L86" s="721"/>
      <c r="M86" s="721"/>
      <c r="N86" s="721"/>
      <c r="O86" s="721"/>
      <c r="P86" s="721"/>
      <c r="Q86" s="718"/>
      <c r="R86" s="719"/>
      <c r="S86" s="719"/>
      <c r="T86" s="720"/>
      <c r="U86" s="718"/>
      <c r="V86" s="719"/>
      <c r="W86" s="719"/>
      <c r="X86" s="720"/>
      <c r="Y86" s="718"/>
      <c r="Z86" s="719"/>
      <c r="AA86" s="719"/>
      <c r="AB86" s="720"/>
      <c r="AC86" s="718"/>
      <c r="AD86" s="719"/>
      <c r="AE86" s="719"/>
      <c r="AF86" s="720"/>
      <c r="AG86" s="718"/>
      <c r="AH86" s="719"/>
      <c r="AI86" s="719"/>
      <c r="AJ86" s="720"/>
      <c r="AK86" s="85"/>
    </row>
    <row r="87" spans="2:37" ht="30" customHeight="1">
      <c r="B87" s="146"/>
      <c r="C87" s="141"/>
      <c r="D87" s="728"/>
      <c r="E87" s="721" t="s">
        <v>144</v>
      </c>
      <c r="F87" s="721"/>
      <c r="G87" s="721"/>
      <c r="H87" s="721"/>
      <c r="I87" s="721"/>
      <c r="J87" s="721"/>
      <c r="K87" s="721"/>
      <c r="L87" s="721"/>
      <c r="M87" s="721"/>
      <c r="N87" s="721"/>
      <c r="O87" s="721"/>
      <c r="P87" s="721"/>
      <c r="Q87" s="718"/>
      <c r="R87" s="719"/>
      <c r="S87" s="719"/>
      <c r="T87" s="720"/>
      <c r="U87" s="718"/>
      <c r="V87" s="719"/>
      <c r="W87" s="719"/>
      <c r="X87" s="720"/>
      <c r="Y87" s="718"/>
      <c r="Z87" s="719"/>
      <c r="AA87" s="719"/>
      <c r="AB87" s="720"/>
      <c r="AC87" s="718"/>
      <c r="AD87" s="719"/>
      <c r="AE87" s="719"/>
      <c r="AF87" s="720"/>
      <c r="AG87" s="718"/>
      <c r="AH87" s="719"/>
      <c r="AI87" s="719"/>
      <c r="AJ87" s="720"/>
      <c r="AK87" s="85"/>
    </row>
    <row r="88" spans="2:37" ht="30" customHeight="1">
      <c r="B88" s="146"/>
      <c r="C88" s="141"/>
      <c r="D88" s="728"/>
      <c r="E88" s="721" t="s">
        <v>145</v>
      </c>
      <c r="F88" s="721"/>
      <c r="G88" s="721"/>
      <c r="H88" s="721"/>
      <c r="I88" s="721"/>
      <c r="J88" s="721"/>
      <c r="K88" s="721"/>
      <c r="L88" s="721"/>
      <c r="M88" s="721"/>
      <c r="N88" s="721"/>
      <c r="O88" s="721"/>
      <c r="P88" s="721"/>
      <c r="Q88" s="718"/>
      <c r="R88" s="719"/>
      <c r="S88" s="719"/>
      <c r="T88" s="720"/>
      <c r="U88" s="718"/>
      <c r="V88" s="719"/>
      <c r="W88" s="719"/>
      <c r="X88" s="720"/>
      <c r="Y88" s="718"/>
      <c r="Z88" s="719"/>
      <c r="AA88" s="719"/>
      <c r="AB88" s="720"/>
      <c r="AC88" s="718"/>
      <c r="AD88" s="719"/>
      <c r="AE88" s="719"/>
      <c r="AF88" s="720"/>
      <c r="AG88" s="718"/>
      <c r="AH88" s="719"/>
      <c r="AI88" s="719"/>
      <c r="AJ88" s="720"/>
      <c r="AK88" s="85"/>
    </row>
    <row r="89" spans="2:37" ht="30" customHeight="1">
      <c r="B89" s="146"/>
      <c r="C89" s="141"/>
      <c r="D89" s="728"/>
      <c r="E89" s="721" t="s">
        <v>146</v>
      </c>
      <c r="F89" s="721"/>
      <c r="G89" s="721"/>
      <c r="H89" s="721"/>
      <c r="I89" s="721"/>
      <c r="J89" s="721"/>
      <c r="K89" s="721"/>
      <c r="L89" s="721"/>
      <c r="M89" s="721"/>
      <c r="N89" s="721"/>
      <c r="O89" s="721"/>
      <c r="P89" s="721"/>
      <c r="Q89" s="718"/>
      <c r="R89" s="719"/>
      <c r="S89" s="719"/>
      <c r="T89" s="720"/>
      <c r="U89" s="718"/>
      <c r="V89" s="719"/>
      <c r="W89" s="719"/>
      <c r="X89" s="720"/>
      <c r="Y89" s="718"/>
      <c r="Z89" s="719"/>
      <c r="AA89" s="719"/>
      <c r="AB89" s="720"/>
      <c r="AC89" s="718"/>
      <c r="AD89" s="719"/>
      <c r="AE89" s="719"/>
      <c r="AF89" s="720"/>
      <c r="AG89" s="718"/>
      <c r="AH89" s="719"/>
      <c r="AI89" s="719"/>
      <c r="AJ89" s="720"/>
      <c r="AK89" s="85"/>
    </row>
    <row r="90" spans="2:37" ht="30" customHeight="1">
      <c r="B90" s="146"/>
      <c r="C90" s="141"/>
      <c r="D90" s="728"/>
      <c r="E90" s="721" t="s">
        <v>654</v>
      </c>
      <c r="F90" s="721"/>
      <c r="G90" s="721"/>
      <c r="H90" s="721"/>
      <c r="I90" s="721"/>
      <c r="J90" s="721"/>
      <c r="K90" s="721"/>
      <c r="L90" s="721"/>
      <c r="M90" s="721"/>
      <c r="N90" s="721"/>
      <c r="O90" s="721"/>
      <c r="P90" s="721"/>
      <c r="Q90" s="718"/>
      <c r="R90" s="719"/>
      <c r="S90" s="719"/>
      <c r="T90" s="720"/>
      <c r="U90" s="718"/>
      <c r="V90" s="719"/>
      <c r="W90" s="719"/>
      <c r="X90" s="720"/>
      <c r="Y90" s="718"/>
      <c r="Z90" s="719"/>
      <c r="AA90" s="719"/>
      <c r="AB90" s="720"/>
      <c r="AC90" s="718"/>
      <c r="AD90" s="719"/>
      <c r="AE90" s="719"/>
      <c r="AF90" s="720"/>
      <c r="AG90" s="718"/>
      <c r="AH90" s="719"/>
      <c r="AI90" s="719"/>
      <c r="AJ90" s="720"/>
      <c r="AK90" s="85"/>
    </row>
    <row r="91" spans="2:37" ht="30" customHeight="1" thickBot="1">
      <c r="B91" s="146"/>
      <c r="C91" s="141"/>
      <c r="D91" s="729"/>
      <c r="E91" s="712" t="s">
        <v>147</v>
      </c>
      <c r="F91" s="713"/>
      <c r="G91" s="713"/>
      <c r="H91" s="713"/>
      <c r="I91" s="713"/>
      <c r="J91" s="713"/>
      <c r="K91" s="713"/>
      <c r="L91" s="713"/>
      <c r="M91" s="713"/>
      <c r="N91" s="713"/>
      <c r="O91" s="713"/>
      <c r="P91" s="714"/>
      <c r="Q91" s="715"/>
      <c r="R91" s="716"/>
      <c r="S91" s="716"/>
      <c r="T91" s="717"/>
      <c r="U91" s="715"/>
      <c r="V91" s="716"/>
      <c r="W91" s="716"/>
      <c r="X91" s="717"/>
      <c r="Y91" s="715"/>
      <c r="Z91" s="716"/>
      <c r="AA91" s="716"/>
      <c r="AB91" s="717"/>
      <c r="AC91" s="715"/>
      <c r="AD91" s="716"/>
      <c r="AE91" s="716"/>
      <c r="AF91" s="717"/>
      <c r="AG91" s="715"/>
      <c r="AH91" s="716"/>
      <c r="AI91" s="716"/>
      <c r="AJ91" s="717"/>
      <c r="AK91" s="85"/>
    </row>
    <row r="92" spans="2:37" ht="30" customHeight="1" thickTop="1">
      <c r="B92" s="146"/>
      <c r="C92" s="141"/>
      <c r="D92" s="706" t="s">
        <v>101</v>
      </c>
      <c r="E92" s="707"/>
      <c r="F92" s="707"/>
      <c r="G92" s="707"/>
      <c r="H92" s="707"/>
      <c r="I92" s="707"/>
      <c r="J92" s="707"/>
      <c r="K92" s="707"/>
      <c r="L92" s="707"/>
      <c r="M92" s="707"/>
      <c r="N92" s="707"/>
      <c r="O92" s="707"/>
      <c r="P92" s="708"/>
      <c r="Q92" s="709" t="str">
        <f>IF(COUNT(Q$81,Q$85:T$91)=0,"",SUM(Q$81,Q$85:T$91))</f>
        <v/>
      </c>
      <c r="R92" s="710"/>
      <c r="S92" s="710"/>
      <c r="T92" s="711"/>
      <c r="U92" s="709" t="str">
        <f t="shared" ref="U92" si="7">IF(COUNT(U$81,U$85:X$91)=0,"",SUM(U$81,U$85:X$91))</f>
        <v/>
      </c>
      <c r="V92" s="710"/>
      <c r="W92" s="710"/>
      <c r="X92" s="711"/>
      <c r="Y92" s="709" t="str">
        <f t="shared" ref="Y92" si="8">IF(COUNT(Y$81,Y$85:AB$91)=0,"",SUM(Y$81,Y$85:AB$91))</f>
        <v/>
      </c>
      <c r="Z92" s="710"/>
      <c r="AA92" s="710"/>
      <c r="AB92" s="711"/>
      <c r="AC92" s="709" t="str">
        <f t="shared" ref="AC92" si="9">IF(COUNT(AC$81,AC$85:AF$91)=0,"",SUM(AC$81,AC$85:AF$91))</f>
        <v/>
      </c>
      <c r="AD92" s="710"/>
      <c r="AE92" s="710"/>
      <c r="AF92" s="711"/>
      <c r="AG92" s="709" t="str">
        <f t="shared" ref="AG92" si="10">IF(COUNT(AG$81,AG$85:AJ$91)=0,"",SUM(AG$81,AG$85:AJ$91))</f>
        <v/>
      </c>
      <c r="AH92" s="710"/>
      <c r="AI92" s="710"/>
      <c r="AJ92" s="711"/>
      <c r="AK92" s="85"/>
    </row>
    <row r="93" spans="2:37" ht="9" customHeight="1">
      <c r="B93" s="146"/>
      <c r="C93" s="141"/>
      <c r="D93" s="141"/>
      <c r="E93" s="141"/>
      <c r="F93" s="141"/>
      <c r="G93" s="141"/>
      <c r="H93" s="141"/>
      <c r="I93" s="141"/>
      <c r="J93" s="141"/>
      <c r="K93" s="141"/>
      <c r="L93" s="141"/>
      <c r="M93" s="141"/>
      <c r="N93" s="141"/>
      <c r="O93" s="159"/>
      <c r="P93" s="34"/>
      <c r="Q93" s="34"/>
      <c r="R93" s="34"/>
      <c r="S93" s="34"/>
      <c r="T93" s="34"/>
      <c r="U93" s="34"/>
      <c r="V93" s="34"/>
      <c r="W93" s="34"/>
      <c r="X93" s="34"/>
      <c r="Y93" s="34"/>
      <c r="Z93" s="34"/>
      <c r="AA93" s="34"/>
      <c r="AB93" s="34"/>
      <c r="AC93" s="34"/>
      <c r="AD93" s="34"/>
      <c r="AE93" s="34"/>
      <c r="AF93" s="34"/>
      <c r="AG93" s="34"/>
      <c r="AH93" s="34"/>
      <c r="AI93" s="34"/>
      <c r="AJ93" s="34"/>
      <c r="AK93" s="85"/>
    </row>
    <row r="94" spans="2:37" ht="13.5" customHeight="1">
      <c r="B94" s="146"/>
      <c r="C94" s="141" t="s">
        <v>473</v>
      </c>
      <c r="D94" s="141"/>
      <c r="E94" s="141"/>
      <c r="F94" s="141"/>
      <c r="G94" s="141"/>
      <c r="H94" s="141"/>
      <c r="I94" s="141"/>
      <c r="J94" s="141"/>
      <c r="K94" s="141"/>
      <c r="L94" s="141"/>
      <c r="M94" s="141"/>
      <c r="N94" s="141"/>
      <c r="O94" s="141"/>
      <c r="P94" s="34"/>
      <c r="Q94" s="34"/>
      <c r="R94" s="34"/>
      <c r="S94" s="34"/>
      <c r="T94" s="34"/>
      <c r="U94" s="34"/>
      <c r="V94" s="34"/>
      <c r="W94" s="34"/>
      <c r="X94" s="34"/>
      <c r="Y94" s="34"/>
      <c r="Z94" s="34"/>
      <c r="AA94" s="34"/>
      <c r="AB94" s="34"/>
      <c r="AC94" s="34"/>
      <c r="AD94" s="34"/>
      <c r="AE94" s="34"/>
      <c r="AF94" s="34"/>
      <c r="AG94" s="34"/>
      <c r="AH94" s="34"/>
      <c r="AI94" s="34"/>
      <c r="AJ94" s="34"/>
      <c r="AK94" s="85"/>
    </row>
    <row r="95" spans="2:37" ht="13.5" customHeight="1">
      <c r="B95" s="146"/>
      <c r="C95" s="141"/>
      <c r="D95" s="141"/>
      <c r="E95" s="141"/>
      <c r="F95" s="141"/>
      <c r="G95" s="141"/>
      <c r="H95" s="141"/>
      <c r="I95" s="141"/>
      <c r="J95" s="141"/>
      <c r="K95" s="141"/>
      <c r="L95" s="160"/>
      <c r="M95" s="34"/>
      <c r="N95" s="34"/>
      <c r="O95" s="141"/>
      <c r="P95" s="34"/>
      <c r="Q95" s="34"/>
      <c r="R95" s="34"/>
      <c r="S95" s="34"/>
      <c r="T95" s="34"/>
      <c r="U95" s="34"/>
      <c r="V95" s="34"/>
      <c r="W95" s="34"/>
      <c r="X95" s="34"/>
      <c r="Y95" s="34"/>
      <c r="Z95" s="34"/>
      <c r="AA95" s="34"/>
      <c r="AB95" s="34"/>
      <c r="AC95" s="688" t="s">
        <v>523</v>
      </c>
      <c r="AD95" s="688"/>
      <c r="AE95" s="688"/>
      <c r="AF95" s="688"/>
      <c r="AG95" s="688"/>
      <c r="AH95" s="688"/>
      <c r="AI95" s="688"/>
      <c r="AJ95" s="688"/>
      <c r="AK95" s="85"/>
    </row>
    <row r="96" spans="2:37" ht="18" customHeight="1">
      <c r="B96" s="146"/>
      <c r="C96" s="141"/>
      <c r="D96" s="689"/>
      <c r="E96" s="690"/>
      <c r="F96" s="690"/>
      <c r="G96" s="690"/>
      <c r="H96" s="690"/>
      <c r="I96" s="690"/>
      <c r="J96" s="690"/>
      <c r="K96" s="690"/>
      <c r="L96" s="690"/>
      <c r="M96" s="97"/>
      <c r="N96" s="155"/>
      <c r="O96" s="155"/>
      <c r="P96" s="156"/>
      <c r="Q96" s="696" t="s">
        <v>436</v>
      </c>
      <c r="R96" s="697"/>
      <c r="S96" s="697"/>
      <c r="T96" s="697"/>
      <c r="U96" s="697"/>
      <c r="V96" s="697"/>
      <c r="W96" s="697"/>
      <c r="X96" s="697"/>
      <c r="Y96" s="697"/>
      <c r="Z96" s="697"/>
      <c r="AA96" s="697"/>
      <c r="AB96" s="697"/>
      <c r="AC96" s="697"/>
      <c r="AD96" s="697"/>
      <c r="AE96" s="697"/>
      <c r="AF96" s="697"/>
      <c r="AG96" s="697"/>
      <c r="AH96" s="697"/>
      <c r="AI96" s="697"/>
      <c r="AJ96" s="698"/>
      <c r="AK96" s="85"/>
    </row>
    <row r="97" spans="2:48" ht="15" customHeight="1">
      <c r="B97" s="146"/>
      <c r="C97" s="141"/>
      <c r="D97" s="691"/>
      <c r="E97" s="692"/>
      <c r="F97" s="692"/>
      <c r="G97" s="692"/>
      <c r="H97" s="692"/>
      <c r="I97" s="692"/>
      <c r="J97" s="692"/>
      <c r="K97" s="692"/>
      <c r="L97" s="693"/>
      <c r="M97" s="699" t="s">
        <v>142</v>
      </c>
      <c r="N97" s="699"/>
      <c r="O97" s="699"/>
      <c r="P97" s="699"/>
      <c r="Q97" s="700" t="str">
        <f>Tbl!$Q$2</f>
        <v>令和７年度
(2025年度)</v>
      </c>
      <c r="R97" s="701"/>
      <c r="S97" s="701"/>
      <c r="T97" s="702"/>
      <c r="U97" s="700" t="str">
        <f>Tbl!$Q$3</f>
        <v>令和８年度
(2026年度)</v>
      </c>
      <c r="V97" s="701"/>
      <c r="W97" s="701"/>
      <c r="X97" s="702"/>
      <c r="Y97" s="700" t="str">
        <f>Tbl!$Q$4</f>
        <v>令和９年度
(2027年度)</v>
      </c>
      <c r="Z97" s="701"/>
      <c r="AA97" s="701"/>
      <c r="AB97" s="702"/>
      <c r="AC97" s="700" t="str">
        <f>Tbl!$Q$5</f>
        <v>令和10年度
(2028年度)</v>
      </c>
      <c r="AD97" s="701"/>
      <c r="AE97" s="701"/>
      <c r="AF97" s="702"/>
      <c r="AG97" s="700" t="str">
        <f>Tbl!$Q$6</f>
        <v>令和11年度
(2029年度)</v>
      </c>
      <c r="AH97" s="701"/>
      <c r="AI97" s="701"/>
      <c r="AJ97" s="702"/>
      <c r="AK97" s="85"/>
    </row>
    <row r="98" spans="2:48" ht="15" customHeight="1">
      <c r="B98" s="146"/>
      <c r="C98" s="141"/>
      <c r="D98" s="694"/>
      <c r="E98" s="688"/>
      <c r="F98" s="688"/>
      <c r="G98" s="688"/>
      <c r="H98" s="688"/>
      <c r="I98" s="688"/>
      <c r="J98" s="688"/>
      <c r="K98" s="688"/>
      <c r="L98" s="695"/>
      <c r="M98" s="699"/>
      <c r="N98" s="699"/>
      <c r="O98" s="699"/>
      <c r="P98" s="699"/>
      <c r="Q98" s="703"/>
      <c r="R98" s="704"/>
      <c r="S98" s="704"/>
      <c r="T98" s="705"/>
      <c r="U98" s="703"/>
      <c r="V98" s="704"/>
      <c r="W98" s="704"/>
      <c r="X98" s="705"/>
      <c r="Y98" s="703"/>
      <c r="Z98" s="704"/>
      <c r="AA98" s="704"/>
      <c r="AB98" s="705"/>
      <c r="AC98" s="703"/>
      <c r="AD98" s="704"/>
      <c r="AE98" s="704"/>
      <c r="AF98" s="705"/>
      <c r="AG98" s="703"/>
      <c r="AH98" s="704"/>
      <c r="AI98" s="704"/>
      <c r="AJ98" s="705"/>
      <c r="AK98" s="85"/>
    </row>
    <row r="99" spans="2:48" ht="30" customHeight="1">
      <c r="B99" s="146"/>
      <c r="C99" s="141"/>
      <c r="D99" s="674" t="s">
        <v>471</v>
      </c>
      <c r="E99" s="667"/>
      <c r="F99" s="667"/>
      <c r="G99" s="667"/>
      <c r="H99" s="667"/>
      <c r="I99" s="667"/>
      <c r="J99" s="667"/>
      <c r="K99" s="667"/>
      <c r="L99" s="668"/>
      <c r="M99" s="675" t="str">
        <f>IF($AD$24="","",$AD$24)</f>
        <v/>
      </c>
      <c r="N99" s="676"/>
      <c r="O99" s="676"/>
      <c r="P99" s="677"/>
      <c r="Q99" s="678" t="str">
        <f>IFERROR(IF(Q$81="","",Q$81/Q$102),"")</f>
        <v/>
      </c>
      <c r="R99" s="679"/>
      <c r="S99" s="679"/>
      <c r="T99" s="680"/>
      <c r="U99" s="678" t="str">
        <f t="shared" ref="U99" si="11">IFERROR(IF(U$81="","",U$81/U$102),"")</f>
        <v/>
      </c>
      <c r="V99" s="679"/>
      <c r="W99" s="679"/>
      <c r="X99" s="680"/>
      <c r="Y99" s="678" t="str">
        <f t="shared" ref="Y99" si="12">IFERROR(IF(Y$81="","",Y$81/Y$102),"")</f>
        <v/>
      </c>
      <c r="Z99" s="679"/>
      <c r="AA99" s="679"/>
      <c r="AB99" s="680"/>
      <c r="AC99" s="678" t="str">
        <f t="shared" ref="AC99" si="13">IFERROR(IF(AC$81="","",AC$81/AC$102),"")</f>
        <v/>
      </c>
      <c r="AD99" s="679"/>
      <c r="AE99" s="679"/>
      <c r="AF99" s="680"/>
      <c r="AG99" s="678" t="str">
        <f t="shared" ref="AG99" si="14">IFERROR(IF(AG$81="","",AG$81/AG$102),"")</f>
        <v/>
      </c>
      <c r="AH99" s="679"/>
      <c r="AI99" s="679"/>
      <c r="AJ99" s="680"/>
      <c r="AK99" s="85"/>
    </row>
    <row r="100" spans="2:48" ht="30" customHeight="1">
      <c r="B100" s="146"/>
      <c r="C100" s="141"/>
      <c r="D100" s="161"/>
      <c r="E100" s="685" t="s">
        <v>645</v>
      </c>
      <c r="F100" s="685"/>
      <c r="G100" s="685"/>
      <c r="H100" s="685"/>
      <c r="I100" s="685"/>
      <c r="J100" s="685"/>
      <c r="K100" s="685"/>
      <c r="L100" s="685"/>
      <c r="M100" s="685"/>
      <c r="N100" s="685"/>
      <c r="O100" s="685"/>
      <c r="P100" s="685"/>
      <c r="Q100" s="686" t="s">
        <v>170</v>
      </c>
      <c r="R100" s="687"/>
      <c r="S100" s="687"/>
      <c r="T100" s="687"/>
      <c r="U100" s="684" t="str">
        <f>IFERROR(IF(U99="","",(U99-Q99)/Q99*100),"")</f>
        <v/>
      </c>
      <c r="V100" s="684"/>
      <c r="W100" s="684"/>
      <c r="X100" s="684"/>
      <c r="Y100" s="684" t="str">
        <f t="shared" ref="Y100" si="15">IFERROR(IF(Y99="","",(Y99-U99)/U99*100),"")</f>
        <v/>
      </c>
      <c r="Z100" s="684"/>
      <c r="AA100" s="684"/>
      <c r="AB100" s="684"/>
      <c r="AC100" s="684" t="str">
        <f t="shared" ref="AC100" si="16">IFERROR(IF(AC99="","",(AC99-Y99)/Y99*100),"")</f>
        <v/>
      </c>
      <c r="AD100" s="684"/>
      <c r="AE100" s="684"/>
      <c r="AF100" s="684"/>
      <c r="AG100" s="684" t="str">
        <f t="shared" ref="AG100" si="17">IFERROR(IF(AG99="","",(AG99-AC99)/AC99*100),"")</f>
        <v/>
      </c>
      <c r="AH100" s="684"/>
      <c r="AI100" s="684"/>
      <c r="AJ100" s="684"/>
      <c r="AK100" s="85"/>
    </row>
    <row r="101" spans="2:48" ht="30" customHeight="1">
      <c r="B101" s="146"/>
      <c r="C101" s="141"/>
      <c r="D101" s="162"/>
      <c r="E101" s="681" t="s">
        <v>148</v>
      </c>
      <c r="F101" s="682"/>
      <c r="G101" s="682"/>
      <c r="H101" s="682"/>
      <c r="I101" s="682"/>
      <c r="J101" s="682"/>
      <c r="K101" s="682"/>
      <c r="L101" s="682"/>
      <c r="M101" s="682"/>
      <c r="N101" s="682"/>
      <c r="O101" s="682"/>
      <c r="P101" s="683"/>
      <c r="Q101" s="684" t="str">
        <f>IFERROR(IF(Q99="","",($M$99-Q99)/$M$99)*100,"")</f>
        <v/>
      </c>
      <c r="R101" s="684"/>
      <c r="S101" s="684"/>
      <c r="T101" s="684"/>
      <c r="U101" s="684" t="str">
        <f t="shared" ref="U101" si="18">IFERROR(IF(U99="","",($M$99-U99)/$M$99)*100,"")</f>
        <v/>
      </c>
      <c r="V101" s="684"/>
      <c r="W101" s="684"/>
      <c r="X101" s="684"/>
      <c r="Y101" s="684" t="str">
        <f t="shared" ref="Y101" si="19">IFERROR(IF(Y99="","",($M$99-Y99)/$M$99)*100,"")</f>
        <v/>
      </c>
      <c r="Z101" s="684"/>
      <c r="AA101" s="684"/>
      <c r="AB101" s="684"/>
      <c r="AC101" s="684" t="str">
        <f t="shared" ref="AC101" si="20">IFERROR(IF(AC99="","",($M$99-AC99)/$M$99)*100,"")</f>
        <v/>
      </c>
      <c r="AD101" s="684"/>
      <c r="AE101" s="684"/>
      <c r="AF101" s="684"/>
      <c r="AG101" s="684" t="str">
        <f t="shared" ref="AG101" si="21">IFERROR(IF(AG99="","",($M$99-AG99)/$M$99)*100,"")</f>
        <v/>
      </c>
      <c r="AH101" s="684"/>
      <c r="AI101" s="684"/>
      <c r="AJ101" s="684"/>
      <c r="AK101" s="85"/>
    </row>
    <row r="102" spans="2:48" ht="15" customHeight="1">
      <c r="B102" s="146"/>
      <c r="C102" s="141"/>
      <c r="D102" s="672" t="s">
        <v>149</v>
      </c>
      <c r="E102" s="672"/>
      <c r="F102" s="672"/>
      <c r="G102" s="672"/>
      <c r="H102" s="672"/>
      <c r="I102" s="672"/>
      <c r="J102" s="672"/>
      <c r="K102" s="672"/>
      <c r="L102" s="672"/>
      <c r="M102" s="673" t="s">
        <v>150</v>
      </c>
      <c r="N102" s="673"/>
      <c r="O102" s="673"/>
      <c r="P102" s="673"/>
      <c r="Q102" s="658"/>
      <c r="R102" s="659"/>
      <c r="S102" s="659"/>
      <c r="T102" s="660"/>
      <c r="U102" s="658"/>
      <c r="V102" s="659"/>
      <c r="W102" s="659"/>
      <c r="X102" s="660"/>
      <c r="Y102" s="658"/>
      <c r="Z102" s="659"/>
      <c r="AA102" s="659"/>
      <c r="AB102" s="660"/>
      <c r="AC102" s="658"/>
      <c r="AD102" s="659"/>
      <c r="AE102" s="659"/>
      <c r="AF102" s="660"/>
      <c r="AG102" s="658"/>
      <c r="AH102" s="659"/>
      <c r="AI102" s="659"/>
      <c r="AJ102" s="660"/>
      <c r="AK102" s="85"/>
    </row>
    <row r="103" spans="2:48" ht="17.100000000000001" customHeight="1">
      <c r="B103" s="146"/>
      <c r="C103" s="141"/>
      <c r="D103" s="664"/>
      <c r="E103" s="664"/>
      <c r="F103" s="664"/>
      <c r="G103" s="664"/>
      <c r="H103" s="664"/>
      <c r="I103" s="664"/>
      <c r="J103" s="664"/>
      <c r="K103" s="664"/>
      <c r="L103" s="664"/>
      <c r="M103" s="665"/>
      <c r="N103" s="665"/>
      <c r="O103" s="665"/>
      <c r="P103" s="665"/>
      <c r="Q103" s="661"/>
      <c r="R103" s="662"/>
      <c r="S103" s="662"/>
      <c r="T103" s="663"/>
      <c r="U103" s="661"/>
      <c r="V103" s="662"/>
      <c r="W103" s="662"/>
      <c r="X103" s="663"/>
      <c r="Y103" s="661"/>
      <c r="Z103" s="662"/>
      <c r="AA103" s="662"/>
      <c r="AB103" s="663"/>
      <c r="AC103" s="661"/>
      <c r="AD103" s="662"/>
      <c r="AE103" s="662"/>
      <c r="AF103" s="663"/>
      <c r="AG103" s="661"/>
      <c r="AH103" s="662"/>
      <c r="AI103" s="662"/>
      <c r="AJ103" s="663"/>
      <c r="AK103" s="163"/>
      <c r="AL103" s="32" t="str">
        <f>IF(OR($D$103="",$M$103=""),"← 指標と単位を入力してください。","")</f>
        <v>← 指標と単位を入力してください。</v>
      </c>
      <c r="AM103" s="11"/>
    </row>
    <row r="104" spans="2:48" ht="12" customHeight="1">
      <c r="B104" s="225"/>
      <c r="C104" s="142"/>
      <c r="D104" s="228"/>
      <c r="E104" s="228"/>
      <c r="F104" s="228"/>
      <c r="G104" s="228"/>
      <c r="H104" s="228"/>
      <c r="I104" s="228"/>
      <c r="J104" s="228"/>
      <c r="K104" s="228"/>
      <c r="L104" s="228"/>
      <c r="M104" s="229"/>
      <c r="N104" s="229"/>
      <c r="O104" s="229"/>
      <c r="P104" s="229"/>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112"/>
    </row>
    <row r="105" spans="2:48" ht="21" customHeight="1">
      <c r="B105" s="141"/>
      <c r="C105" s="141"/>
      <c r="D105" s="164"/>
      <c r="E105" s="164"/>
      <c r="F105" s="164"/>
      <c r="G105" s="165"/>
      <c r="H105" s="165"/>
      <c r="I105" s="166"/>
      <c r="J105" s="166"/>
      <c r="K105" s="166"/>
      <c r="L105" s="166"/>
      <c r="M105" s="167"/>
      <c r="N105" s="167"/>
      <c r="O105" s="167"/>
      <c r="P105" s="167"/>
      <c r="Q105" s="168"/>
      <c r="R105" s="168"/>
      <c r="S105" s="168"/>
      <c r="T105" s="168"/>
      <c r="U105" s="168"/>
      <c r="V105" s="168"/>
      <c r="W105" s="168"/>
      <c r="X105" s="168"/>
      <c r="Y105" s="168"/>
      <c r="Z105" s="168"/>
      <c r="AA105" s="168"/>
      <c r="AB105" s="168"/>
      <c r="AC105" s="168"/>
      <c r="AD105" s="169"/>
      <c r="AE105" s="168"/>
      <c r="AF105" s="168"/>
      <c r="AG105" s="168"/>
      <c r="AH105" s="168"/>
      <c r="AI105" s="168"/>
      <c r="AJ105" s="34"/>
      <c r="AK105" s="58" t="s">
        <v>38</v>
      </c>
    </row>
    <row r="106" spans="2:48">
      <c r="B106" s="141"/>
      <c r="C106" s="141"/>
      <c r="D106" s="141"/>
      <c r="E106" s="141"/>
      <c r="F106" s="141"/>
      <c r="G106" s="141"/>
      <c r="H106" s="141"/>
      <c r="I106" s="141"/>
      <c r="J106" s="141"/>
      <c r="K106" s="141"/>
      <c r="L106" s="141"/>
      <c r="M106" s="34"/>
      <c r="N106" s="34"/>
      <c r="O106" s="141"/>
      <c r="P106" s="34"/>
      <c r="Q106" s="34"/>
      <c r="R106" s="34"/>
      <c r="S106" s="34"/>
      <c r="T106" s="34"/>
      <c r="U106" s="34"/>
      <c r="V106" s="34"/>
      <c r="W106" s="34"/>
      <c r="X106" s="34"/>
      <c r="Y106" s="666" t="s">
        <v>78</v>
      </c>
      <c r="Z106" s="667"/>
      <c r="AA106" s="667"/>
      <c r="AB106" s="668"/>
      <c r="AC106" s="669" t="str">
        <f>IF($AC$4="","",$AC$4)</f>
        <v/>
      </c>
      <c r="AD106" s="670"/>
      <c r="AE106" s="670"/>
      <c r="AF106" s="670"/>
      <c r="AG106" s="670"/>
      <c r="AH106" s="670"/>
      <c r="AI106" s="670"/>
      <c r="AJ106" s="671"/>
      <c r="AK106" s="34"/>
    </row>
    <row r="107" spans="2:48" ht="21" customHeight="1">
      <c r="B107" s="142"/>
      <c r="C107" s="142" t="s">
        <v>121</v>
      </c>
      <c r="D107" s="142"/>
      <c r="E107" s="142"/>
      <c r="F107" s="142"/>
      <c r="G107" s="142"/>
      <c r="H107" s="142"/>
      <c r="I107" s="142"/>
      <c r="J107" s="142"/>
      <c r="K107" s="142"/>
      <c r="L107" s="142"/>
      <c r="M107" s="142"/>
      <c r="N107" s="142"/>
      <c r="O107" s="142"/>
      <c r="P107" s="142"/>
      <c r="Q107" s="142"/>
      <c r="R107" s="142"/>
      <c r="S107" s="142"/>
      <c r="T107" s="142"/>
      <c r="U107" s="142"/>
      <c r="V107" s="142"/>
      <c r="W107" s="111"/>
      <c r="X107" s="111"/>
      <c r="Y107" s="111"/>
      <c r="Z107" s="111"/>
      <c r="AA107" s="111"/>
      <c r="AB107" s="111"/>
      <c r="AC107" s="111"/>
      <c r="AD107" s="111"/>
      <c r="AE107" s="143" t="str">
        <f>IF($E$10="A","Ａ事業所（３）",IF($E$10="Bテナント等","Bテナント等事業所（３）",""))</f>
        <v/>
      </c>
      <c r="AF107" s="34"/>
      <c r="AG107" s="111"/>
      <c r="AH107" s="111"/>
      <c r="AI107" s="111"/>
      <c r="AJ107" s="111"/>
      <c r="AK107" s="111"/>
    </row>
    <row r="108" spans="2:48">
      <c r="B108" s="144"/>
      <c r="C108" s="159"/>
      <c r="D108" s="170"/>
      <c r="E108" s="170"/>
      <c r="F108" s="170"/>
      <c r="G108" s="170"/>
      <c r="H108" s="171"/>
      <c r="I108" s="172"/>
      <c r="J108" s="173"/>
      <c r="K108" s="173"/>
      <c r="L108" s="173"/>
      <c r="M108" s="173"/>
      <c r="N108" s="173"/>
      <c r="O108" s="159"/>
      <c r="P108" s="97"/>
      <c r="Q108" s="97"/>
      <c r="R108" s="97"/>
      <c r="S108" s="97"/>
      <c r="T108" s="97"/>
      <c r="U108" s="97"/>
      <c r="V108" s="97"/>
      <c r="W108" s="97"/>
      <c r="X108" s="97"/>
      <c r="Y108" s="97"/>
      <c r="Z108" s="97"/>
      <c r="AA108" s="97"/>
      <c r="AB108" s="97"/>
      <c r="AC108" s="97"/>
      <c r="AD108" s="173"/>
      <c r="AE108" s="97"/>
      <c r="AF108" s="97"/>
      <c r="AG108" s="97"/>
      <c r="AH108" s="97"/>
      <c r="AI108" s="97"/>
      <c r="AJ108" s="97"/>
      <c r="AK108" s="98"/>
    </row>
    <row r="109" spans="2:48">
      <c r="B109" s="146"/>
      <c r="C109" s="141" t="s">
        <v>467</v>
      </c>
      <c r="D109" s="174"/>
      <c r="E109" s="174"/>
      <c r="F109" s="174"/>
      <c r="G109" s="174"/>
      <c r="H109" s="175"/>
      <c r="I109" s="176"/>
      <c r="J109" s="169"/>
      <c r="K109" s="169"/>
      <c r="L109" s="169"/>
      <c r="M109" s="169"/>
      <c r="N109" s="169"/>
      <c r="O109" s="141"/>
      <c r="P109" s="34"/>
      <c r="Q109" s="34"/>
      <c r="R109" s="34"/>
      <c r="S109" s="34"/>
      <c r="T109" s="34"/>
      <c r="U109" s="34"/>
      <c r="V109" s="34"/>
      <c r="W109" s="34"/>
      <c r="X109" s="34"/>
      <c r="Y109" s="34"/>
      <c r="Z109" s="34"/>
      <c r="AA109" s="34"/>
      <c r="AB109" s="34"/>
      <c r="AC109" s="34"/>
      <c r="AD109" s="169"/>
      <c r="AE109" s="34"/>
      <c r="AF109" s="34"/>
      <c r="AG109" s="34"/>
      <c r="AH109" s="34"/>
      <c r="AI109" s="34"/>
      <c r="AJ109" s="34"/>
      <c r="AK109" s="85"/>
    </row>
    <row r="110" spans="2:48" ht="18" customHeight="1">
      <c r="B110" s="146"/>
      <c r="C110" s="141"/>
      <c r="D110" s="656" t="str">
        <f>Tbl!$Q$2</f>
        <v>令和７年度
(2025年度)</v>
      </c>
      <c r="E110" s="656"/>
      <c r="F110" s="656"/>
      <c r="G110" s="656"/>
      <c r="H110" s="657"/>
      <c r="I110" s="657"/>
      <c r="J110" s="657"/>
      <c r="K110" s="657"/>
      <c r="L110" s="657"/>
      <c r="M110" s="657"/>
      <c r="N110" s="657"/>
      <c r="O110" s="657"/>
      <c r="P110" s="657"/>
      <c r="Q110" s="657"/>
      <c r="R110" s="657"/>
      <c r="S110" s="657"/>
      <c r="T110" s="657"/>
      <c r="U110" s="657"/>
      <c r="V110" s="657"/>
      <c r="W110" s="657"/>
      <c r="X110" s="657"/>
      <c r="Y110" s="657"/>
      <c r="Z110" s="657"/>
      <c r="AA110" s="657"/>
      <c r="AB110" s="657"/>
      <c r="AC110" s="657"/>
      <c r="AD110" s="657"/>
      <c r="AE110" s="657"/>
      <c r="AF110" s="657"/>
      <c r="AG110" s="657"/>
      <c r="AH110" s="657"/>
      <c r="AI110" s="657"/>
      <c r="AJ110" s="657"/>
      <c r="AK110" s="85"/>
      <c r="AL110" s="835" t="str">
        <f>IF(AND($H110="",VALUE(MID($D110,3,1))&lt;様式１号!$D$16),"← ＣＯ2排出量の前年度に対する増減要因を分析
　  して入力してください。 (例)削減対策の実施
　 状況、生産量・営業時間等の増減など","")</f>
        <v>← ＣＯ2排出量の前年度に対する増減要因を分析
　  して入力してください。 (例)削減対策の実施
　 状況、生産量・営業時間等の増減など</v>
      </c>
      <c r="AM110" s="836"/>
      <c r="AN110" s="836"/>
      <c r="AO110" s="836"/>
      <c r="AP110" s="836"/>
      <c r="AQ110" s="836"/>
      <c r="AR110" s="836"/>
      <c r="AS110" s="836"/>
      <c r="AT110" s="836"/>
      <c r="AU110" s="836"/>
      <c r="AV110" s="836"/>
    </row>
    <row r="111" spans="2:48" ht="18" customHeight="1">
      <c r="B111" s="146"/>
      <c r="C111" s="141"/>
      <c r="D111" s="656"/>
      <c r="E111" s="656"/>
      <c r="F111" s="656"/>
      <c r="G111" s="656"/>
      <c r="H111" s="657"/>
      <c r="I111" s="657"/>
      <c r="J111" s="657"/>
      <c r="K111" s="657"/>
      <c r="L111" s="657"/>
      <c r="M111" s="657"/>
      <c r="N111" s="657"/>
      <c r="O111" s="657"/>
      <c r="P111" s="657"/>
      <c r="Q111" s="657"/>
      <c r="R111" s="657"/>
      <c r="S111" s="657"/>
      <c r="T111" s="657"/>
      <c r="U111" s="657"/>
      <c r="V111" s="657"/>
      <c r="W111" s="657"/>
      <c r="X111" s="657"/>
      <c r="Y111" s="657"/>
      <c r="Z111" s="657"/>
      <c r="AA111" s="657"/>
      <c r="AB111" s="657"/>
      <c r="AC111" s="657"/>
      <c r="AD111" s="657"/>
      <c r="AE111" s="657"/>
      <c r="AF111" s="657"/>
      <c r="AG111" s="657"/>
      <c r="AH111" s="657"/>
      <c r="AI111" s="657"/>
      <c r="AJ111" s="657"/>
      <c r="AK111" s="85"/>
      <c r="AL111" s="835"/>
      <c r="AM111" s="836"/>
      <c r="AN111" s="836"/>
      <c r="AO111" s="836"/>
      <c r="AP111" s="836"/>
      <c r="AQ111" s="836"/>
      <c r="AR111" s="836"/>
      <c r="AS111" s="836"/>
      <c r="AT111" s="836"/>
      <c r="AU111" s="836"/>
      <c r="AV111" s="836"/>
    </row>
    <row r="112" spans="2:48" ht="18" customHeight="1">
      <c r="B112" s="146"/>
      <c r="C112" s="141"/>
      <c r="D112" s="656"/>
      <c r="E112" s="656"/>
      <c r="F112" s="656"/>
      <c r="G112" s="656"/>
      <c r="H112" s="657"/>
      <c r="I112" s="657"/>
      <c r="J112" s="657"/>
      <c r="K112" s="657"/>
      <c r="L112" s="657"/>
      <c r="M112" s="657"/>
      <c r="N112" s="657"/>
      <c r="O112" s="657"/>
      <c r="P112" s="657"/>
      <c r="Q112" s="657"/>
      <c r="R112" s="657"/>
      <c r="S112" s="657"/>
      <c r="T112" s="657"/>
      <c r="U112" s="657"/>
      <c r="V112" s="657"/>
      <c r="W112" s="657"/>
      <c r="X112" s="657"/>
      <c r="Y112" s="657"/>
      <c r="Z112" s="657"/>
      <c r="AA112" s="657"/>
      <c r="AB112" s="657"/>
      <c r="AC112" s="657"/>
      <c r="AD112" s="657"/>
      <c r="AE112" s="657"/>
      <c r="AF112" s="657"/>
      <c r="AG112" s="657"/>
      <c r="AH112" s="657"/>
      <c r="AI112" s="657"/>
      <c r="AJ112" s="657"/>
      <c r="AK112" s="85"/>
      <c r="AL112" s="835"/>
      <c r="AM112" s="836"/>
      <c r="AN112" s="836"/>
      <c r="AO112" s="836"/>
      <c r="AP112" s="836"/>
      <c r="AQ112" s="836"/>
      <c r="AR112" s="836"/>
      <c r="AS112" s="836"/>
      <c r="AT112" s="836"/>
      <c r="AU112" s="836"/>
      <c r="AV112" s="836"/>
    </row>
    <row r="113" spans="2:48" ht="18" customHeight="1">
      <c r="B113" s="146"/>
      <c r="C113" s="141"/>
      <c r="D113" s="656"/>
      <c r="E113" s="656"/>
      <c r="F113" s="656"/>
      <c r="G113" s="656"/>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85"/>
      <c r="AL113" s="835"/>
      <c r="AM113" s="836"/>
      <c r="AN113" s="836"/>
      <c r="AO113" s="836"/>
      <c r="AP113" s="836"/>
      <c r="AQ113" s="836"/>
      <c r="AR113" s="836"/>
      <c r="AS113" s="836"/>
      <c r="AT113" s="836"/>
      <c r="AU113" s="836"/>
      <c r="AV113" s="836"/>
    </row>
    <row r="114" spans="2:48" ht="18" customHeight="1">
      <c r="B114" s="146"/>
      <c r="C114" s="141"/>
      <c r="D114" s="656"/>
      <c r="E114" s="656"/>
      <c r="F114" s="656"/>
      <c r="G114" s="656"/>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85"/>
      <c r="AL114" s="835"/>
      <c r="AM114" s="836"/>
      <c r="AN114" s="836"/>
      <c r="AO114" s="836"/>
      <c r="AP114" s="836"/>
      <c r="AQ114" s="836"/>
      <c r="AR114" s="836"/>
      <c r="AS114" s="836"/>
      <c r="AT114" s="836"/>
      <c r="AU114" s="836"/>
      <c r="AV114" s="836"/>
    </row>
    <row r="115" spans="2:48" ht="18" customHeight="1">
      <c r="B115" s="146"/>
      <c r="C115" s="141"/>
      <c r="D115" s="656"/>
      <c r="E115" s="656"/>
      <c r="F115" s="656"/>
      <c r="G115" s="656"/>
      <c r="H115" s="657"/>
      <c r="I115" s="657"/>
      <c r="J115" s="657"/>
      <c r="K115" s="657"/>
      <c r="L115" s="657"/>
      <c r="M115" s="657"/>
      <c r="N115" s="657"/>
      <c r="O115" s="657"/>
      <c r="P115" s="657"/>
      <c r="Q115" s="657"/>
      <c r="R115" s="657"/>
      <c r="S115" s="657"/>
      <c r="T115" s="657"/>
      <c r="U115" s="657"/>
      <c r="V115" s="657"/>
      <c r="W115" s="657"/>
      <c r="X115" s="657"/>
      <c r="Y115" s="657"/>
      <c r="Z115" s="657"/>
      <c r="AA115" s="657"/>
      <c r="AB115" s="657"/>
      <c r="AC115" s="657"/>
      <c r="AD115" s="657"/>
      <c r="AE115" s="657"/>
      <c r="AF115" s="657"/>
      <c r="AG115" s="657"/>
      <c r="AH115" s="657"/>
      <c r="AI115" s="657"/>
      <c r="AJ115" s="657"/>
      <c r="AK115" s="85"/>
      <c r="AL115" s="835"/>
      <c r="AM115" s="836"/>
      <c r="AN115" s="836"/>
      <c r="AO115" s="836"/>
      <c r="AP115" s="836"/>
      <c r="AQ115" s="836"/>
      <c r="AR115" s="836"/>
      <c r="AS115" s="836"/>
      <c r="AT115" s="836"/>
      <c r="AU115" s="836"/>
      <c r="AV115" s="836"/>
    </row>
    <row r="116" spans="2:48" ht="18" customHeight="1">
      <c r="B116" s="146"/>
      <c r="C116" s="141"/>
      <c r="D116" s="656"/>
      <c r="E116" s="656"/>
      <c r="F116" s="656"/>
      <c r="G116" s="656"/>
      <c r="H116" s="657"/>
      <c r="I116" s="657"/>
      <c r="J116" s="657"/>
      <c r="K116" s="657"/>
      <c r="L116" s="657"/>
      <c r="M116" s="657"/>
      <c r="N116" s="657"/>
      <c r="O116" s="657"/>
      <c r="P116" s="657"/>
      <c r="Q116" s="657"/>
      <c r="R116" s="657"/>
      <c r="S116" s="657"/>
      <c r="T116" s="657"/>
      <c r="U116" s="657"/>
      <c r="V116" s="657"/>
      <c r="W116" s="657"/>
      <c r="X116" s="657"/>
      <c r="Y116" s="657"/>
      <c r="Z116" s="657"/>
      <c r="AA116" s="657"/>
      <c r="AB116" s="657"/>
      <c r="AC116" s="657"/>
      <c r="AD116" s="657"/>
      <c r="AE116" s="657"/>
      <c r="AF116" s="657"/>
      <c r="AG116" s="657"/>
      <c r="AH116" s="657"/>
      <c r="AI116" s="657"/>
      <c r="AJ116" s="657"/>
      <c r="AK116" s="85"/>
      <c r="AL116" s="835"/>
      <c r="AM116" s="836"/>
      <c r="AN116" s="836"/>
      <c r="AO116" s="836"/>
      <c r="AP116" s="836"/>
      <c r="AQ116" s="836"/>
      <c r="AR116" s="836"/>
      <c r="AS116" s="836"/>
      <c r="AT116" s="836"/>
      <c r="AU116" s="836"/>
      <c r="AV116" s="836"/>
    </row>
    <row r="117" spans="2:48" ht="18" customHeight="1">
      <c r="B117" s="146"/>
      <c r="C117" s="141"/>
      <c r="D117" s="656"/>
      <c r="E117" s="656"/>
      <c r="F117" s="656"/>
      <c r="G117" s="656"/>
      <c r="H117" s="657"/>
      <c r="I117" s="657"/>
      <c r="J117" s="657"/>
      <c r="K117" s="657"/>
      <c r="L117" s="657"/>
      <c r="M117" s="657"/>
      <c r="N117" s="657"/>
      <c r="O117" s="657"/>
      <c r="P117" s="657"/>
      <c r="Q117" s="657"/>
      <c r="R117" s="657"/>
      <c r="S117" s="657"/>
      <c r="T117" s="657"/>
      <c r="U117" s="657"/>
      <c r="V117" s="657"/>
      <c r="W117" s="657"/>
      <c r="X117" s="657"/>
      <c r="Y117" s="657"/>
      <c r="Z117" s="657"/>
      <c r="AA117" s="657"/>
      <c r="AB117" s="657"/>
      <c r="AC117" s="657"/>
      <c r="AD117" s="657"/>
      <c r="AE117" s="657"/>
      <c r="AF117" s="657"/>
      <c r="AG117" s="657"/>
      <c r="AH117" s="657"/>
      <c r="AI117" s="657"/>
      <c r="AJ117" s="657"/>
      <c r="AK117" s="85"/>
      <c r="AL117" s="835"/>
      <c r="AM117" s="836"/>
      <c r="AN117" s="836"/>
      <c r="AO117" s="836"/>
      <c r="AP117" s="836"/>
      <c r="AQ117" s="836"/>
      <c r="AR117" s="836"/>
      <c r="AS117" s="836"/>
      <c r="AT117" s="836"/>
      <c r="AU117" s="836"/>
      <c r="AV117" s="836"/>
    </row>
    <row r="118" spans="2:48" ht="18" customHeight="1">
      <c r="B118" s="146"/>
      <c r="C118" s="141"/>
      <c r="D118" s="656" t="str">
        <f>Tbl!$Q$3</f>
        <v>令和８年度
(2026年度)</v>
      </c>
      <c r="E118" s="656"/>
      <c r="F118" s="656"/>
      <c r="G118" s="656"/>
      <c r="H118" s="657"/>
      <c r="I118" s="657"/>
      <c r="J118" s="657"/>
      <c r="K118" s="657"/>
      <c r="L118" s="657"/>
      <c r="M118" s="657"/>
      <c r="N118" s="657"/>
      <c r="O118" s="657"/>
      <c r="P118" s="657"/>
      <c r="Q118" s="657"/>
      <c r="R118" s="657"/>
      <c r="S118" s="657"/>
      <c r="T118" s="657"/>
      <c r="U118" s="657"/>
      <c r="V118" s="657"/>
      <c r="W118" s="657"/>
      <c r="X118" s="657"/>
      <c r="Y118" s="657"/>
      <c r="Z118" s="657"/>
      <c r="AA118" s="657"/>
      <c r="AB118" s="657"/>
      <c r="AC118" s="657"/>
      <c r="AD118" s="657"/>
      <c r="AE118" s="657"/>
      <c r="AF118" s="657"/>
      <c r="AG118" s="657"/>
      <c r="AH118" s="657"/>
      <c r="AI118" s="657"/>
      <c r="AJ118" s="657"/>
      <c r="AK118" s="85"/>
      <c r="AL118" s="835" t="str">
        <f>IF(AND($H118="",VALUE(MID($D118,3,1))&lt;様式１号!$D$16),"← ＣＯ2排出量の前年度に対する増減要因を分析
　  して入力してください。 (例)削減対策の実施
　 状況、生産量・営業時間等の増減など","")</f>
        <v/>
      </c>
      <c r="AM118" s="836"/>
      <c r="AN118" s="836"/>
      <c r="AO118" s="836"/>
      <c r="AP118" s="836"/>
      <c r="AQ118" s="836"/>
      <c r="AR118" s="836"/>
      <c r="AS118" s="836"/>
      <c r="AT118" s="836"/>
      <c r="AU118" s="836"/>
      <c r="AV118" s="836"/>
    </row>
    <row r="119" spans="2:48" ht="18" customHeight="1">
      <c r="B119" s="146"/>
      <c r="C119" s="141"/>
      <c r="D119" s="656"/>
      <c r="E119" s="656"/>
      <c r="F119" s="656"/>
      <c r="G119" s="656"/>
      <c r="H119" s="657"/>
      <c r="I119" s="657"/>
      <c r="J119" s="657"/>
      <c r="K119" s="657"/>
      <c r="L119" s="657"/>
      <c r="M119" s="657"/>
      <c r="N119" s="657"/>
      <c r="O119" s="657"/>
      <c r="P119" s="657"/>
      <c r="Q119" s="657"/>
      <c r="R119" s="657"/>
      <c r="S119" s="657"/>
      <c r="T119" s="657"/>
      <c r="U119" s="657"/>
      <c r="V119" s="657"/>
      <c r="W119" s="657"/>
      <c r="X119" s="657"/>
      <c r="Y119" s="657"/>
      <c r="Z119" s="657"/>
      <c r="AA119" s="657"/>
      <c r="AB119" s="657"/>
      <c r="AC119" s="657"/>
      <c r="AD119" s="657"/>
      <c r="AE119" s="657"/>
      <c r="AF119" s="657"/>
      <c r="AG119" s="657"/>
      <c r="AH119" s="657"/>
      <c r="AI119" s="657"/>
      <c r="AJ119" s="657"/>
      <c r="AK119" s="85"/>
      <c r="AL119" s="835"/>
      <c r="AM119" s="836"/>
      <c r="AN119" s="836"/>
      <c r="AO119" s="836"/>
      <c r="AP119" s="836"/>
      <c r="AQ119" s="836"/>
      <c r="AR119" s="836"/>
      <c r="AS119" s="836"/>
      <c r="AT119" s="836"/>
      <c r="AU119" s="836"/>
      <c r="AV119" s="836"/>
    </row>
    <row r="120" spans="2:48" ht="18" customHeight="1">
      <c r="B120" s="146"/>
      <c r="C120" s="141"/>
      <c r="D120" s="656"/>
      <c r="E120" s="656"/>
      <c r="F120" s="656"/>
      <c r="G120" s="656"/>
      <c r="H120" s="657"/>
      <c r="I120" s="657"/>
      <c r="J120" s="657"/>
      <c r="K120" s="657"/>
      <c r="L120" s="657"/>
      <c r="M120" s="657"/>
      <c r="N120" s="657"/>
      <c r="O120" s="657"/>
      <c r="P120" s="657"/>
      <c r="Q120" s="657"/>
      <c r="R120" s="657"/>
      <c r="S120" s="657"/>
      <c r="T120" s="657"/>
      <c r="U120" s="657"/>
      <c r="V120" s="657"/>
      <c r="W120" s="657"/>
      <c r="X120" s="657"/>
      <c r="Y120" s="657"/>
      <c r="Z120" s="657"/>
      <c r="AA120" s="657"/>
      <c r="AB120" s="657"/>
      <c r="AC120" s="657"/>
      <c r="AD120" s="657"/>
      <c r="AE120" s="657"/>
      <c r="AF120" s="657"/>
      <c r="AG120" s="657"/>
      <c r="AH120" s="657"/>
      <c r="AI120" s="657"/>
      <c r="AJ120" s="657"/>
      <c r="AK120" s="85"/>
      <c r="AL120" s="835"/>
      <c r="AM120" s="836"/>
      <c r="AN120" s="836"/>
      <c r="AO120" s="836"/>
      <c r="AP120" s="836"/>
      <c r="AQ120" s="836"/>
      <c r="AR120" s="836"/>
      <c r="AS120" s="836"/>
      <c r="AT120" s="836"/>
      <c r="AU120" s="836"/>
      <c r="AV120" s="836"/>
    </row>
    <row r="121" spans="2:48" ht="18" customHeight="1">
      <c r="B121" s="146"/>
      <c r="C121" s="141"/>
      <c r="D121" s="656"/>
      <c r="E121" s="656"/>
      <c r="F121" s="656"/>
      <c r="G121" s="656"/>
      <c r="H121" s="657"/>
      <c r="I121" s="657"/>
      <c r="J121" s="657"/>
      <c r="K121" s="657"/>
      <c r="L121" s="657"/>
      <c r="M121" s="657"/>
      <c r="N121" s="657"/>
      <c r="O121" s="657"/>
      <c r="P121" s="657"/>
      <c r="Q121" s="657"/>
      <c r="R121" s="657"/>
      <c r="S121" s="657"/>
      <c r="T121" s="657"/>
      <c r="U121" s="657"/>
      <c r="V121" s="657"/>
      <c r="W121" s="657"/>
      <c r="X121" s="657"/>
      <c r="Y121" s="657"/>
      <c r="Z121" s="657"/>
      <c r="AA121" s="657"/>
      <c r="AB121" s="657"/>
      <c r="AC121" s="657"/>
      <c r="AD121" s="657"/>
      <c r="AE121" s="657"/>
      <c r="AF121" s="657"/>
      <c r="AG121" s="657"/>
      <c r="AH121" s="657"/>
      <c r="AI121" s="657"/>
      <c r="AJ121" s="657"/>
      <c r="AK121" s="85"/>
      <c r="AL121" s="835"/>
      <c r="AM121" s="836"/>
      <c r="AN121" s="836"/>
      <c r="AO121" s="836"/>
      <c r="AP121" s="836"/>
      <c r="AQ121" s="836"/>
      <c r="AR121" s="836"/>
      <c r="AS121" s="836"/>
      <c r="AT121" s="836"/>
      <c r="AU121" s="836"/>
      <c r="AV121" s="836"/>
    </row>
    <row r="122" spans="2:48" ht="18" customHeight="1">
      <c r="B122" s="146"/>
      <c r="C122" s="141"/>
      <c r="D122" s="656"/>
      <c r="E122" s="656"/>
      <c r="F122" s="656"/>
      <c r="G122" s="656"/>
      <c r="H122" s="657"/>
      <c r="I122" s="657"/>
      <c r="J122" s="657"/>
      <c r="K122" s="657"/>
      <c r="L122" s="657"/>
      <c r="M122" s="657"/>
      <c r="N122" s="657"/>
      <c r="O122" s="657"/>
      <c r="P122" s="657"/>
      <c r="Q122" s="657"/>
      <c r="R122" s="657"/>
      <c r="S122" s="657"/>
      <c r="T122" s="657"/>
      <c r="U122" s="657"/>
      <c r="V122" s="657"/>
      <c r="W122" s="657"/>
      <c r="X122" s="657"/>
      <c r="Y122" s="657"/>
      <c r="Z122" s="657"/>
      <c r="AA122" s="657"/>
      <c r="AB122" s="657"/>
      <c r="AC122" s="657"/>
      <c r="AD122" s="657"/>
      <c r="AE122" s="657"/>
      <c r="AF122" s="657"/>
      <c r="AG122" s="657"/>
      <c r="AH122" s="657"/>
      <c r="AI122" s="657"/>
      <c r="AJ122" s="657"/>
      <c r="AK122" s="85"/>
      <c r="AL122" s="835"/>
      <c r="AM122" s="836"/>
      <c r="AN122" s="836"/>
      <c r="AO122" s="836"/>
      <c r="AP122" s="836"/>
      <c r="AQ122" s="836"/>
      <c r="AR122" s="836"/>
      <c r="AS122" s="836"/>
      <c r="AT122" s="836"/>
      <c r="AU122" s="836"/>
      <c r="AV122" s="836"/>
    </row>
    <row r="123" spans="2:48" ht="18" customHeight="1">
      <c r="B123" s="146"/>
      <c r="C123" s="141"/>
      <c r="D123" s="656"/>
      <c r="E123" s="656"/>
      <c r="F123" s="656"/>
      <c r="G123" s="656"/>
      <c r="H123" s="657"/>
      <c r="I123" s="657"/>
      <c r="J123" s="657"/>
      <c r="K123" s="657"/>
      <c r="L123" s="657"/>
      <c r="M123" s="657"/>
      <c r="N123" s="657"/>
      <c r="O123" s="657"/>
      <c r="P123" s="657"/>
      <c r="Q123" s="657"/>
      <c r="R123" s="657"/>
      <c r="S123" s="657"/>
      <c r="T123" s="657"/>
      <c r="U123" s="657"/>
      <c r="V123" s="657"/>
      <c r="W123" s="657"/>
      <c r="X123" s="657"/>
      <c r="Y123" s="657"/>
      <c r="Z123" s="657"/>
      <c r="AA123" s="657"/>
      <c r="AB123" s="657"/>
      <c r="AC123" s="657"/>
      <c r="AD123" s="657"/>
      <c r="AE123" s="657"/>
      <c r="AF123" s="657"/>
      <c r="AG123" s="657"/>
      <c r="AH123" s="657"/>
      <c r="AI123" s="657"/>
      <c r="AJ123" s="657"/>
      <c r="AK123" s="85"/>
      <c r="AL123" s="835"/>
      <c r="AM123" s="836"/>
      <c r="AN123" s="836"/>
      <c r="AO123" s="836"/>
      <c r="AP123" s="836"/>
      <c r="AQ123" s="836"/>
      <c r="AR123" s="836"/>
      <c r="AS123" s="836"/>
      <c r="AT123" s="836"/>
      <c r="AU123" s="836"/>
      <c r="AV123" s="836"/>
    </row>
    <row r="124" spans="2:48" ht="18" customHeight="1">
      <c r="B124" s="146"/>
      <c r="C124" s="141"/>
      <c r="D124" s="656"/>
      <c r="E124" s="656"/>
      <c r="F124" s="656"/>
      <c r="G124" s="656"/>
      <c r="H124" s="657"/>
      <c r="I124" s="657"/>
      <c r="J124" s="657"/>
      <c r="K124" s="657"/>
      <c r="L124" s="657"/>
      <c r="M124" s="657"/>
      <c r="N124" s="657"/>
      <c r="O124" s="657"/>
      <c r="P124" s="657"/>
      <c r="Q124" s="657"/>
      <c r="R124" s="657"/>
      <c r="S124" s="657"/>
      <c r="T124" s="657"/>
      <c r="U124" s="657"/>
      <c r="V124" s="657"/>
      <c r="W124" s="657"/>
      <c r="X124" s="657"/>
      <c r="Y124" s="657"/>
      <c r="Z124" s="657"/>
      <c r="AA124" s="657"/>
      <c r="AB124" s="657"/>
      <c r="AC124" s="657"/>
      <c r="AD124" s="657"/>
      <c r="AE124" s="657"/>
      <c r="AF124" s="657"/>
      <c r="AG124" s="657"/>
      <c r="AH124" s="657"/>
      <c r="AI124" s="657"/>
      <c r="AJ124" s="657"/>
      <c r="AK124" s="85"/>
      <c r="AL124" s="835"/>
      <c r="AM124" s="836"/>
      <c r="AN124" s="836"/>
      <c r="AO124" s="836"/>
      <c r="AP124" s="836"/>
      <c r="AQ124" s="836"/>
      <c r="AR124" s="836"/>
      <c r="AS124" s="836"/>
      <c r="AT124" s="836"/>
      <c r="AU124" s="836"/>
      <c r="AV124" s="836"/>
    </row>
    <row r="125" spans="2:48" ht="18" customHeight="1">
      <c r="B125" s="146"/>
      <c r="C125" s="141"/>
      <c r="D125" s="656"/>
      <c r="E125" s="656"/>
      <c r="F125" s="656"/>
      <c r="G125" s="656"/>
      <c r="H125" s="657"/>
      <c r="I125" s="657"/>
      <c r="J125" s="657"/>
      <c r="K125" s="657"/>
      <c r="L125" s="657"/>
      <c r="M125" s="657"/>
      <c r="N125" s="657"/>
      <c r="O125" s="657"/>
      <c r="P125" s="657"/>
      <c r="Q125" s="657"/>
      <c r="R125" s="657"/>
      <c r="S125" s="657"/>
      <c r="T125" s="657"/>
      <c r="U125" s="657"/>
      <c r="V125" s="657"/>
      <c r="W125" s="657"/>
      <c r="X125" s="657"/>
      <c r="Y125" s="657"/>
      <c r="Z125" s="657"/>
      <c r="AA125" s="657"/>
      <c r="AB125" s="657"/>
      <c r="AC125" s="657"/>
      <c r="AD125" s="657"/>
      <c r="AE125" s="657"/>
      <c r="AF125" s="657"/>
      <c r="AG125" s="657"/>
      <c r="AH125" s="657"/>
      <c r="AI125" s="657"/>
      <c r="AJ125" s="657"/>
      <c r="AK125" s="85"/>
      <c r="AL125" s="835"/>
      <c r="AM125" s="836"/>
      <c r="AN125" s="836"/>
      <c r="AO125" s="836"/>
      <c r="AP125" s="836"/>
      <c r="AQ125" s="836"/>
      <c r="AR125" s="836"/>
      <c r="AS125" s="836"/>
      <c r="AT125" s="836"/>
      <c r="AU125" s="836"/>
      <c r="AV125" s="836"/>
    </row>
    <row r="126" spans="2:48" ht="18" customHeight="1">
      <c r="B126" s="146"/>
      <c r="C126" s="141"/>
      <c r="D126" s="656" t="str">
        <f>Tbl!$Q$4</f>
        <v>令和９年度
(2027年度)</v>
      </c>
      <c r="E126" s="656"/>
      <c r="F126" s="656"/>
      <c r="G126" s="656"/>
      <c r="H126" s="657"/>
      <c r="I126" s="657"/>
      <c r="J126" s="657"/>
      <c r="K126" s="657"/>
      <c r="L126" s="657"/>
      <c r="M126" s="657"/>
      <c r="N126" s="657"/>
      <c r="O126" s="657"/>
      <c r="P126" s="657"/>
      <c r="Q126" s="657"/>
      <c r="R126" s="657"/>
      <c r="S126" s="657"/>
      <c r="T126" s="657"/>
      <c r="U126" s="657"/>
      <c r="V126" s="657"/>
      <c r="W126" s="657"/>
      <c r="X126" s="657"/>
      <c r="Y126" s="657"/>
      <c r="Z126" s="657"/>
      <c r="AA126" s="657"/>
      <c r="AB126" s="657"/>
      <c r="AC126" s="657"/>
      <c r="AD126" s="657"/>
      <c r="AE126" s="657"/>
      <c r="AF126" s="657"/>
      <c r="AG126" s="657"/>
      <c r="AH126" s="657"/>
      <c r="AI126" s="657"/>
      <c r="AJ126" s="657"/>
      <c r="AK126" s="85"/>
      <c r="AL126" s="835" t="str">
        <f>IF(AND($H126="",VALUE(MID($D126,3,1))&lt;様式１号!$D$16),"← ＣＯ2排出量の前年度に対する増減要因を分析
　  して入力してください。 (例)削減対策の実施
　 状況、生産量・営業時間等の増減など","")</f>
        <v/>
      </c>
      <c r="AM126" s="836"/>
      <c r="AN126" s="836"/>
      <c r="AO126" s="836"/>
      <c r="AP126" s="836"/>
      <c r="AQ126" s="836"/>
      <c r="AR126" s="836"/>
      <c r="AS126" s="836"/>
      <c r="AT126" s="836"/>
      <c r="AU126" s="836"/>
      <c r="AV126" s="836"/>
    </row>
    <row r="127" spans="2:48" ht="18" customHeight="1">
      <c r="B127" s="146"/>
      <c r="C127" s="141"/>
      <c r="D127" s="656"/>
      <c r="E127" s="656"/>
      <c r="F127" s="656"/>
      <c r="G127" s="656"/>
      <c r="H127" s="657"/>
      <c r="I127" s="657"/>
      <c r="J127" s="657"/>
      <c r="K127" s="657"/>
      <c r="L127" s="657"/>
      <c r="M127" s="657"/>
      <c r="N127" s="657"/>
      <c r="O127" s="657"/>
      <c r="P127" s="657"/>
      <c r="Q127" s="657"/>
      <c r="R127" s="657"/>
      <c r="S127" s="657"/>
      <c r="T127" s="657"/>
      <c r="U127" s="657"/>
      <c r="V127" s="657"/>
      <c r="W127" s="657"/>
      <c r="X127" s="657"/>
      <c r="Y127" s="657"/>
      <c r="Z127" s="657"/>
      <c r="AA127" s="657"/>
      <c r="AB127" s="657"/>
      <c r="AC127" s="657"/>
      <c r="AD127" s="657"/>
      <c r="AE127" s="657"/>
      <c r="AF127" s="657"/>
      <c r="AG127" s="657"/>
      <c r="AH127" s="657"/>
      <c r="AI127" s="657"/>
      <c r="AJ127" s="657"/>
      <c r="AK127" s="85"/>
      <c r="AL127" s="835"/>
      <c r="AM127" s="836"/>
      <c r="AN127" s="836"/>
      <c r="AO127" s="836"/>
      <c r="AP127" s="836"/>
      <c r="AQ127" s="836"/>
      <c r="AR127" s="836"/>
      <c r="AS127" s="836"/>
      <c r="AT127" s="836"/>
      <c r="AU127" s="836"/>
      <c r="AV127" s="836"/>
    </row>
    <row r="128" spans="2:48" ht="18" customHeight="1">
      <c r="B128" s="146"/>
      <c r="C128" s="141"/>
      <c r="D128" s="656"/>
      <c r="E128" s="656"/>
      <c r="F128" s="656"/>
      <c r="G128" s="656"/>
      <c r="H128" s="657"/>
      <c r="I128" s="657"/>
      <c r="J128" s="657"/>
      <c r="K128" s="657"/>
      <c r="L128" s="657"/>
      <c r="M128" s="657"/>
      <c r="N128" s="657"/>
      <c r="O128" s="657"/>
      <c r="P128" s="657"/>
      <c r="Q128" s="657"/>
      <c r="R128" s="657"/>
      <c r="S128" s="657"/>
      <c r="T128" s="657"/>
      <c r="U128" s="657"/>
      <c r="V128" s="657"/>
      <c r="W128" s="657"/>
      <c r="X128" s="657"/>
      <c r="Y128" s="657"/>
      <c r="Z128" s="657"/>
      <c r="AA128" s="657"/>
      <c r="AB128" s="657"/>
      <c r="AC128" s="657"/>
      <c r="AD128" s="657"/>
      <c r="AE128" s="657"/>
      <c r="AF128" s="657"/>
      <c r="AG128" s="657"/>
      <c r="AH128" s="657"/>
      <c r="AI128" s="657"/>
      <c r="AJ128" s="657"/>
      <c r="AK128" s="85"/>
      <c r="AL128" s="835"/>
      <c r="AM128" s="836"/>
      <c r="AN128" s="836"/>
      <c r="AO128" s="836"/>
      <c r="AP128" s="836"/>
      <c r="AQ128" s="836"/>
      <c r="AR128" s="836"/>
      <c r="AS128" s="836"/>
      <c r="AT128" s="836"/>
      <c r="AU128" s="836"/>
      <c r="AV128" s="836"/>
    </row>
    <row r="129" spans="2:48" ht="18" customHeight="1">
      <c r="B129" s="146"/>
      <c r="C129" s="141"/>
      <c r="D129" s="656"/>
      <c r="E129" s="656"/>
      <c r="F129" s="656"/>
      <c r="G129" s="656"/>
      <c r="H129" s="657"/>
      <c r="I129" s="657"/>
      <c r="J129" s="657"/>
      <c r="K129" s="657"/>
      <c r="L129" s="657"/>
      <c r="M129" s="657"/>
      <c r="N129" s="657"/>
      <c r="O129" s="657"/>
      <c r="P129" s="657"/>
      <c r="Q129" s="657"/>
      <c r="R129" s="657"/>
      <c r="S129" s="657"/>
      <c r="T129" s="657"/>
      <c r="U129" s="657"/>
      <c r="V129" s="657"/>
      <c r="W129" s="657"/>
      <c r="X129" s="657"/>
      <c r="Y129" s="657"/>
      <c r="Z129" s="657"/>
      <c r="AA129" s="657"/>
      <c r="AB129" s="657"/>
      <c r="AC129" s="657"/>
      <c r="AD129" s="657"/>
      <c r="AE129" s="657"/>
      <c r="AF129" s="657"/>
      <c r="AG129" s="657"/>
      <c r="AH129" s="657"/>
      <c r="AI129" s="657"/>
      <c r="AJ129" s="657"/>
      <c r="AK129" s="85"/>
      <c r="AL129" s="835"/>
      <c r="AM129" s="836"/>
      <c r="AN129" s="836"/>
      <c r="AO129" s="836"/>
      <c r="AP129" s="836"/>
      <c r="AQ129" s="836"/>
      <c r="AR129" s="836"/>
      <c r="AS129" s="836"/>
      <c r="AT129" s="836"/>
      <c r="AU129" s="836"/>
      <c r="AV129" s="836"/>
    </row>
    <row r="130" spans="2:48" ht="18" customHeight="1">
      <c r="B130" s="146"/>
      <c r="C130" s="141"/>
      <c r="D130" s="656"/>
      <c r="E130" s="656"/>
      <c r="F130" s="656"/>
      <c r="G130" s="656"/>
      <c r="H130" s="657"/>
      <c r="I130" s="657"/>
      <c r="J130" s="657"/>
      <c r="K130" s="657"/>
      <c r="L130" s="657"/>
      <c r="M130" s="657"/>
      <c r="N130" s="657"/>
      <c r="O130" s="657"/>
      <c r="P130" s="657"/>
      <c r="Q130" s="657"/>
      <c r="R130" s="657"/>
      <c r="S130" s="657"/>
      <c r="T130" s="657"/>
      <c r="U130" s="657"/>
      <c r="V130" s="657"/>
      <c r="W130" s="657"/>
      <c r="X130" s="657"/>
      <c r="Y130" s="657"/>
      <c r="Z130" s="657"/>
      <c r="AA130" s="657"/>
      <c r="AB130" s="657"/>
      <c r="AC130" s="657"/>
      <c r="AD130" s="657"/>
      <c r="AE130" s="657"/>
      <c r="AF130" s="657"/>
      <c r="AG130" s="657"/>
      <c r="AH130" s="657"/>
      <c r="AI130" s="657"/>
      <c r="AJ130" s="657"/>
      <c r="AK130" s="85"/>
      <c r="AL130" s="835"/>
      <c r="AM130" s="836"/>
      <c r="AN130" s="836"/>
      <c r="AO130" s="836"/>
      <c r="AP130" s="836"/>
      <c r="AQ130" s="836"/>
      <c r="AR130" s="836"/>
      <c r="AS130" s="836"/>
      <c r="AT130" s="836"/>
      <c r="AU130" s="836"/>
      <c r="AV130" s="836"/>
    </row>
    <row r="131" spans="2:48" ht="18" customHeight="1">
      <c r="B131" s="146"/>
      <c r="C131" s="141"/>
      <c r="D131" s="656"/>
      <c r="E131" s="656"/>
      <c r="F131" s="656"/>
      <c r="G131" s="656"/>
      <c r="H131" s="657"/>
      <c r="I131" s="657"/>
      <c r="J131" s="657"/>
      <c r="K131" s="657"/>
      <c r="L131" s="657"/>
      <c r="M131" s="657"/>
      <c r="N131" s="657"/>
      <c r="O131" s="657"/>
      <c r="P131" s="657"/>
      <c r="Q131" s="657"/>
      <c r="R131" s="657"/>
      <c r="S131" s="657"/>
      <c r="T131" s="657"/>
      <c r="U131" s="657"/>
      <c r="V131" s="657"/>
      <c r="W131" s="657"/>
      <c r="X131" s="657"/>
      <c r="Y131" s="657"/>
      <c r="Z131" s="657"/>
      <c r="AA131" s="657"/>
      <c r="AB131" s="657"/>
      <c r="AC131" s="657"/>
      <c r="AD131" s="657"/>
      <c r="AE131" s="657"/>
      <c r="AF131" s="657"/>
      <c r="AG131" s="657"/>
      <c r="AH131" s="657"/>
      <c r="AI131" s="657"/>
      <c r="AJ131" s="657"/>
      <c r="AK131" s="85"/>
      <c r="AL131" s="835"/>
      <c r="AM131" s="836"/>
      <c r="AN131" s="836"/>
      <c r="AO131" s="836"/>
      <c r="AP131" s="836"/>
      <c r="AQ131" s="836"/>
      <c r="AR131" s="836"/>
      <c r="AS131" s="836"/>
      <c r="AT131" s="836"/>
      <c r="AU131" s="836"/>
      <c r="AV131" s="836"/>
    </row>
    <row r="132" spans="2:48" ht="18" customHeight="1">
      <c r="B132" s="146"/>
      <c r="C132" s="141"/>
      <c r="D132" s="656"/>
      <c r="E132" s="656"/>
      <c r="F132" s="656"/>
      <c r="G132" s="656"/>
      <c r="H132" s="657"/>
      <c r="I132" s="657"/>
      <c r="J132" s="657"/>
      <c r="K132" s="657"/>
      <c r="L132" s="657"/>
      <c r="M132" s="657"/>
      <c r="N132" s="657"/>
      <c r="O132" s="657"/>
      <c r="P132" s="657"/>
      <c r="Q132" s="657"/>
      <c r="R132" s="657"/>
      <c r="S132" s="657"/>
      <c r="T132" s="657"/>
      <c r="U132" s="657"/>
      <c r="V132" s="657"/>
      <c r="W132" s="657"/>
      <c r="X132" s="657"/>
      <c r="Y132" s="657"/>
      <c r="Z132" s="657"/>
      <c r="AA132" s="657"/>
      <c r="AB132" s="657"/>
      <c r="AC132" s="657"/>
      <c r="AD132" s="657"/>
      <c r="AE132" s="657"/>
      <c r="AF132" s="657"/>
      <c r="AG132" s="657"/>
      <c r="AH132" s="657"/>
      <c r="AI132" s="657"/>
      <c r="AJ132" s="657"/>
      <c r="AK132" s="85"/>
      <c r="AL132" s="835"/>
      <c r="AM132" s="836"/>
      <c r="AN132" s="836"/>
      <c r="AO132" s="836"/>
      <c r="AP132" s="836"/>
      <c r="AQ132" s="836"/>
      <c r="AR132" s="836"/>
      <c r="AS132" s="836"/>
      <c r="AT132" s="836"/>
      <c r="AU132" s="836"/>
      <c r="AV132" s="836"/>
    </row>
    <row r="133" spans="2:48" ht="18" customHeight="1">
      <c r="B133" s="146"/>
      <c r="C133" s="141"/>
      <c r="D133" s="656"/>
      <c r="E133" s="656"/>
      <c r="F133" s="656"/>
      <c r="G133" s="656"/>
      <c r="H133" s="657"/>
      <c r="I133" s="657"/>
      <c r="J133" s="657"/>
      <c r="K133" s="657"/>
      <c r="L133" s="657"/>
      <c r="M133" s="657"/>
      <c r="N133" s="657"/>
      <c r="O133" s="657"/>
      <c r="P133" s="657"/>
      <c r="Q133" s="657"/>
      <c r="R133" s="657"/>
      <c r="S133" s="657"/>
      <c r="T133" s="657"/>
      <c r="U133" s="657"/>
      <c r="V133" s="657"/>
      <c r="W133" s="657"/>
      <c r="X133" s="657"/>
      <c r="Y133" s="657"/>
      <c r="Z133" s="657"/>
      <c r="AA133" s="657"/>
      <c r="AB133" s="657"/>
      <c r="AC133" s="657"/>
      <c r="AD133" s="657"/>
      <c r="AE133" s="657"/>
      <c r="AF133" s="657"/>
      <c r="AG133" s="657"/>
      <c r="AH133" s="657"/>
      <c r="AI133" s="657"/>
      <c r="AJ133" s="657"/>
      <c r="AK133" s="85"/>
      <c r="AL133" s="835"/>
      <c r="AM133" s="836"/>
      <c r="AN133" s="836"/>
      <c r="AO133" s="836"/>
      <c r="AP133" s="836"/>
      <c r="AQ133" s="836"/>
      <c r="AR133" s="836"/>
      <c r="AS133" s="836"/>
      <c r="AT133" s="836"/>
      <c r="AU133" s="836"/>
      <c r="AV133" s="836"/>
    </row>
    <row r="134" spans="2:48" ht="18" customHeight="1">
      <c r="B134" s="146"/>
      <c r="C134" s="141"/>
      <c r="D134" s="656" t="str">
        <f>Tbl!$Q$5</f>
        <v>令和10年度
(2028年度)</v>
      </c>
      <c r="E134" s="656"/>
      <c r="F134" s="656"/>
      <c r="G134" s="656"/>
      <c r="H134" s="657"/>
      <c r="I134" s="657"/>
      <c r="J134" s="657"/>
      <c r="K134" s="657"/>
      <c r="L134" s="657"/>
      <c r="M134" s="657"/>
      <c r="N134" s="657"/>
      <c r="O134" s="657"/>
      <c r="P134" s="657"/>
      <c r="Q134" s="657"/>
      <c r="R134" s="657"/>
      <c r="S134" s="657"/>
      <c r="T134" s="657"/>
      <c r="U134" s="657"/>
      <c r="V134" s="657"/>
      <c r="W134" s="657"/>
      <c r="X134" s="657"/>
      <c r="Y134" s="657"/>
      <c r="Z134" s="657"/>
      <c r="AA134" s="657"/>
      <c r="AB134" s="657"/>
      <c r="AC134" s="657"/>
      <c r="AD134" s="657"/>
      <c r="AE134" s="657"/>
      <c r="AF134" s="657"/>
      <c r="AG134" s="657"/>
      <c r="AH134" s="657"/>
      <c r="AI134" s="657"/>
      <c r="AJ134" s="657"/>
      <c r="AK134" s="85"/>
      <c r="AL134" s="835" t="str">
        <f>IF(AND($H134="",VALUE(MID($D134,3,2))&lt;様式１号!$D$16),"← ＣＯ2排出量の前年度に対する増減要因を分析
　  して入力してください。 (例)削減対策の実施
　 状況、生産量・営業時間等の増減など","")</f>
        <v/>
      </c>
      <c r="AM134" s="836"/>
      <c r="AN134" s="836"/>
      <c r="AO134" s="836"/>
      <c r="AP134" s="836"/>
      <c r="AQ134" s="836"/>
      <c r="AR134" s="836"/>
      <c r="AS134" s="836"/>
      <c r="AT134" s="836"/>
      <c r="AU134" s="836"/>
      <c r="AV134" s="836"/>
    </row>
    <row r="135" spans="2:48" ht="18" customHeight="1">
      <c r="B135" s="146"/>
      <c r="C135" s="141"/>
      <c r="D135" s="656"/>
      <c r="E135" s="656"/>
      <c r="F135" s="656"/>
      <c r="G135" s="656"/>
      <c r="H135" s="657"/>
      <c r="I135" s="657"/>
      <c r="J135" s="657"/>
      <c r="K135" s="657"/>
      <c r="L135" s="657"/>
      <c r="M135" s="657"/>
      <c r="N135" s="657"/>
      <c r="O135" s="657"/>
      <c r="P135" s="657"/>
      <c r="Q135" s="657"/>
      <c r="R135" s="657"/>
      <c r="S135" s="657"/>
      <c r="T135" s="657"/>
      <c r="U135" s="657"/>
      <c r="V135" s="657"/>
      <c r="W135" s="657"/>
      <c r="X135" s="657"/>
      <c r="Y135" s="657"/>
      <c r="Z135" s="657"/>
      <c r="AA135" s="657"/>
      <c r="AB135" s="657"/>
      <c r="AC135" s="657"/>
      <c r="AD135" s="657"/>
      <c r="AE135" s="657"/>
      <c r="AF135" s="657"/>
      <c r="AG135" s="657"/>
      <c r="AH135" s="657"/>
      <c r="AI135" s="657"/>
      <c r="AJ135" s="657"/>
      <c r="AK135" s="85"/>
      <c r="AL135" s="835"/>
      <c r="AM135" s="836"/>
      <c r="AN135" s="836"/>
      <c r="AO135" s="836"/>
      <c r="AP135" s="836"/>
      <c r="AQ135" s="836"/>
      <c r="AR135" s="836"/>
      <c r="AS135" s="836"/>
      <c r="AT135" s="836"/>
      <c r="AU135" s="836"/>
      <c r="AV135" s="836"/>
    </row>
    <row r="136" spans="2:48" ht="18" customHeight="1">
      <c r="B136" s="146"/>
      <c r="C136" s="141"/>
      <c r="D136" s="656"/>
      <c r="E136" s="656"/>
      <c r="F136" s="656"/>
      <c r="G136" s="656"/>
      <c r="H136" s="657"/>
      <c r="I136" s="657"/>
      <c r="J136" s="657"/>
      <c r="K136" s="657"/>
      <c r="L136" s="657"/>
      <c r="M136" s="657"/>
      <c r="N136" s="657"/>
      <c r="O136" s="657"/>
      <c r="P136" s="657"/>
      <c r="Q136" s="657"/>
      <c r="R136" s="657"/>
      <c r="S136" s="657"/>
      <c r="T136" s="657"/>
      <c r="U136" s="657"/>
      <c r="V136" s="657"/>
      <c r="W136" s="657"/>
      <c r="X136" s="657"/>
      <c r="Y136" s="657"/>
      <c r="Z136" s="657"/>
      <c r="AA136" s="657"/>
      <c r="AB136" s="657"/>
      <c r="AC136" s="657"/>
      <c r="AD136" s="657"/>
      <c r="AE136" s="657"/>
      <c r="AF136" s="657"/>
      <c r="AG136" s="657"/>
      <c r="AH136" s="657"/>
      <c r="AI136" s="657"/>
      <c r="AJ136" s="657"/>
      <c r="AK136" s="85"/>
      <c r="AL136" s="835"/>
      <c r="AM136" s="836"/>
      <c r="AN136" s="836"/>
      <c r="AO136" s="836"/>
      <c r="AP136" s="836"/>
      <c r="AQ136" s="836"/>
      <c r="AR136" s="836"/>
      <c r="AS136" s="836"/>
      <c r="AT136" s="836"/>
      <c r="AU136" s="836"/>
      <c r="AV136" s="836"/>
    </row>
    <row r="137" spans="2:48" ht="18" customHeight="1">
      <c r="B137" s="146"/>
      <c r="C137" s="141"/>
      <c r="D137" s="656"/>
      <c r="E137" s="656"/>
      <c r="F137" s="656"/>
      <c r="G137" s="656"/>
      <c r="H137" s="657"/>
      <c r="I137" s="657"/>
      <c r="J137" s="657"/>
      <c r="K137" s="657"/>
      <c r="L137" s="657"/>
      <c r="M137" s="657"/>
      <c r="N137" s="657"/>
      <c r="O137" s="657"/>
      <c r="P137" s="657"/>
      <c r="Q137" s="657"/>
      <c r="R137" s="657"/>
      <c r="S137" s="657"/>
      <c r="T137" s="657"/>
      <c r="U137" s="657"/>
      <c r="V137" s="657"/>
      <c r="W137" s="657"/>
      <c r="X137" s="657"/>
      <c r="Y137" s="657"/>
      <c r="Z137" s="657"/>
      <c r="AA137" s="657"/>
      <c r="AB137" s="657"/>
      <c r="AC137" s="657"/>
      <c r="AD137" s="657"/>
      <c r="AE137" s="657"/>
      <c r="AF137" s="657"/>
      <c r="AG137" s="657"/>
      <c r="AH137" s="657"/>
      <c r="AI137" s="657"/>
      <c r="AJ137" s="657"/>
      <c r="AK137" s="85"/>
      <c r="AL137" s="835"/>
      <c r="AM137" s="836"/>
      <c r="AN137" s="836"/>
      <c r="AO137" s="836"/>
      <c r="AP137" s="836"/>
      <c r="AQ137" s="836"/>
      <c r="AR137" s="836"/>
      <c r="AS137" s="836"/>
      <c r="AT137" s="836"/>
      <c r="AU137" s="836"/>
      <c r="AV137" s="836"/>
    </row>
    <row r="138" spans="2:48" ht="18" customHeight="1">
      <c r="B138" s="146"/>
      <c r="C138" s="141"/>
      <c r="D138" s="656"/>
      <c r="E138" s="656"/>
      <c r="F138" s="656"/>
      <c r="G138" s="656"/>
      <c r="H138" s="657"/>
      <c r="I138" s="657"/>
      <c r="J138" s="657"/>
      <c r="K138" s="657"/>
      <c r="L138" s="657"/>
      <c r="M138" s="657"/>
      <c r="N138" s="657"/>
      <c r="O138" s="657"/>
      <c r="P138" s="657"/>
      <c r="Q138" s="657"/>
      <c r="R138" s="657"/>
      <c r="S138" s="657"/>
      <c r="T138" s="657"/>
      <c r="U138" s="657"/>
      <c r="V138" s="657"/>
      <c r="W138" s="657"/>
      <c r="X138" s="657"/>
      <c r="Y138" s="657"/>
      <c r="Z138" s="657"/>
      <c r="AA138" s="657"/>
      <c r="AB138" s="657"/>
      <c r="AC138" s="657"/>
      <c r="AD138" s="657"/>
      <c r="AE138" s="657"/>
      <c r="AF138" s="657"/>
      <c r="AG138" s="657"/>
      <c r="AH138" s="657"/>
      <c r="AI138" s="657"/>
      <c r="AJ138" s="657"/>
      <c r="AK138" s="85"/>
      <c r="AL138" s="835"/>
      <c r="AM138" s="836"/>
      <c r="AN138" s="836"/>
      <c r="AO138" s="836"/>
      <c r="AP138" s="836"/>
      <c r="AQ138" s="836"/>
      <c r="AR138" s="836"/>
      <c r="AS138" s="836"/>
      <c r="AT138" s="836"/>
      <c r="AU138" s="836"/>
      <c r="AV138" s="836"/>
    </row>
    <row r="139" spans="2:48" ht="18" customHeight="1">
      <c r="B139" s="146"/>
      <c r="C139" s="141"/>
      <c r="D139" s="656"/>
      <c r="E139" s="656"/>
      <c r="F139" s="656"/>
      <c r="G139" s="656"/>
      <c r="H139" s="657"/>
      <c r="I139" s="657"/>
      <c r="J139" s="657"/>
      <c r="K139" s="657"/>
      <c r="L139" s="657"/>
      <c r="M139" s="657"/>
      <c r="N139" s="657"/>
      <c r="O139" s="657"/>
      <c r="P139" s="657"/>
      <c r="Q139" s="657"/>
      <c r="R139" s="657"/>
      <c r="S139" s="657"/>
      <c r="T139" s="657"/>
      <c r="U139" s="657"/>
      <c r="V139" s="657"/>
      <c r="W139" s="657"/>
      <c r="X139" s="657"/>
      <c r="Y139" s="657"/>
      <c r="Z139" s="657"/>
      <c r="AA139" s="657"/>
      <c r="AB139" s="657"/>
      <c r="AC139" s="657"/>
      <c r="AD139" s="657"/>
      <c r="AE139" s="657"/>
      <c r="AF139" s="657"/>
      <c r="AG139" s="657"/>
      <c r="AH139" s="657"/>
      <c r="AI139" s="657"/>
      <c r="AJ139" s="657"/>
      <c r="AK139" s="85"/>
      <c r="AL139" s="835"/>
      <c r="AM139" s="836"/>
      <c r="AN139" s="836"/>
      <c r="AO139" s="836"/>
      <c r="AP139" s="836"/>
      <c r="AQ139" s="836"/>
      <c r="AR139" s="836"/>
      <c r="AS139" s="836"/>
      <c r="AT139" s="836"/>
      <c r="AU139" s="836"/>
      <c r="AV139" s="836"/>
    </row>
    <row r="140" spans="2:48" ht="18" customHeight="1">
      <c r="B140" s="146"/>
      <c r="C140" s="141"/>
      <c r="D140" s="656"/>
      <c r="E140" s="656"/>
      <c r="F140" s="656"/>
      <c r="G140" s="656"/>
      <c r="H140" s="657"/>
      <c r="I140" s="657"/>
      <c r="J140" s="657"/>
      <c r="K140" s="657"/>
      <c r="L140" s="657"/>
      <c r="M140" s="657"/>
      <c r="N140" s="657"/>
      <c r="O140" s="657"/>
      <c r="P140" s="657"/>
      <c r="Q140" s="657"/>
      <c r="R140" s="657"/>
      <c r="S140" s="657"/>
      <c r="T140" s="657"/>
      <c r="U140" s="657"/>
      <c r="V140" s="657"/>
      <c r="W140" s="657"/>
      <c r="X140" s="657"/>
      <c r="Y140" s="657"/>
      <c r="Z140" s="657"/>
      <c r="AA140" s="657"/>
      <c r="AB140" s="657"/>
      <c r="AC140" s="657"/>
      <c r="AD140" s="657"/>
      <c r="AE140" s="657"/>
      <c r="AF140" s="657"/>
      <c r="AG140" s="657"/>
      <c r="AH140" s="657"/>
      <c r="AI140" s="657"/>
      <c r="AJ140" s="657"/>
      <c r="AK140" s="85"/>
      <c r="AL140" s="835"/>
      <c r="AM140" s="836"/>
      <c r="AN140" s="836"/>
      <c r="AO140" s="836"/>
      <c r="AP140" s="836"/>
      <c r="AQ140" s="836"/>
      <c r="AR140" s="836"/>
      <c r="AS140" s="836"/>
      <c r="AT140" s="836"/>
      <c r="AU140" s="836"/>
      <c r="AV140" s="836"/>
    </row>
    <row r="141" spans="2:48" ht="18" customHeight="1">
      <c r="B141" s="146"/>
      <c r="C141" s="141"/>
      <c r="D141" s="656"/>
      <c r="E141" s="656"/>
      <c r="F141" s="656"/>
      <c r="G141" s="656"/>
      <c r="H141" s="657"/>
      <c r="I141" s="657"/>
      <c r="J141" s="657"/>
      <c r="K141" s="657"/>
      <c r="L141" s="657"/>
      <c r="M141" s="657"/>
      <c r="N141" s="657"/>
      <c r="O141" s="657"/>
      <c r="P141" s="657"/>
      <c r="Q141" s="657"/>
      <c r="R141" s="657"/>
      <c r="S141" s="657"/>
      <c r="T141" s="657"/>
      <c r="U141" s="657"/>
      <c r="V141" s="657"/>
      <c r="W141" s="657"/>
      <c r="X141" s="657"/>
      <c r="Y141" s="657"/>
      <c r="Z141" s="657"/>
      <c r="AA141" s="657"/>
      <c r="AB141" s="657"/>
      <c r="AC141" s="657"/>
      <c r="AD141" s="657"/>
      <c r="AE141" s="657"/>
      <c r="AF141" s="657"/>
      <c r="AG141" s="657"/>
      <c r="AH141" s="657"/>
      <c r="AI141" s="657"/>
      <c r="AJ141" s="657"/>
      <c r="AK141" s="85"/>
      <c r="AL141" s="835"/>
      <c r="AM141" s="836"/>
      <c r="AN141" s="836"/>
      <c r="AO141" s="836"/>
      <c r="AP141" s="836"/>
      <c r="AQ141" s="836"/>
      <c r="AR141" s="836"/>
      <c r="AS141" s="836"/>
      <c r="AT141" s="836"/>
      <c r="AU141" s="836"/>
      <c r="AV141" s="836"/>
    </row>
    <row r="142" spans="2:48" ht="18" customHeight="1">
      <c r="B142" s="146"/>
      <c r="C142" s="141"/>
      <c r="D142" s="656" t="str">
        <f>Tbl!$Q$6</f>
        <v>令和11年度
(2029年度)</v>
      </c>
      <c r="E142" s="656"/>
      <c r="F142" s="656"/>
      <c r="G142" s="656"/>
      <c r="H142" s="657"/>
      <c r="I142" s="657"/>
      <c r="J142" s="657"/>
      <c r="K142" s="657"/>
      <c r="L142" s="657"/>
      <c r="M142" s="657"/>
      <c r="N142" s="657"/>
      <c r="O142" s="657"/>
      <c r="P142" s="657"/>
      <c r="Q142" s="657"/>
      <c r="R142" s="657"/>
      <c r="S142" s="657"/>
      <c r="T142" s="657"/>
      <c r="U142" s="657"/>
      <c r="V142" s="657"/>
      <c r="W142" s="657"/>
      <c r="X142" s="657"/>
      <c r="Y142" s="657"/>
      <c r="Z142" s="657"/>
      <c r="AA142" s="657"/>
      <c r="AB142" s="657"/>
      <c r="AC142" s="657"/>
      <c r="AD142" s="657"/>
      <c r="AE142" s="657"/>
      <c r="AF142" s="657"/>
      <c r="AG142" s="657"/>
      <c r="AH142" s="657"/>
      <c r="AI142" s="657"/>
      <c r="AJ142" s="657"/>
      <c r="AK142" s="85"/>
      <c r="AL142" s="835" t="str">
        <f>IF(AND($H142="",VALUE(MID($D142,3,2))&lt;様式１号!$D$16),"← ＣＯ2排出量の前年度に対する増減要因を分析
　  して入力してください。 (例)削減対策の実施
　 状況、生産量・営業時間等の増減など","")</f>
        <v/>
      </c>
      <c r="AM142" s="836"/>
      <c r="AN142" s="836"/>
      <c r="AO142" s="836"/>
      <c r="AP142" s="836"/>
      <c r="AQ142" s="836"/>
      <c r="AR142" s="836"/>
      <c r="AS142" s="836"/>
      <c r="AT142" s="836"/>
      <c r="AU142" s="836"/>
      <c r="AV142" s="836"/>
    </row>
    <row r="143" spans="2:48" ht="18" customHeight="1">
      <c r="B143" s="146"/>
      <c r="C143" s="141"/>
      <c r="D143" s="656"/>
      <c r="E143" s="656"/>
      <c r="F143" s="656"/>
      <c r="G143" s="656"/>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c r="AJ143" s="657"/>
      <c r="AK143" s="85"/>
      <c r="AL143" s="835"/>
      <c r="AM143" s="836"/>
      <c r="AN143" s="836"/>
      <c r="AO143" s="836"/>
      <c r="AP143" s="836"/>
      <c r="AQ143" s="836"/>
      <c r="AR143" s="836"/>
      <c r="AS143" s="836"/>
      <c r="AT143" s="836"/>
      <c r="AU143" s="836"/>
      <c r="AV143" s="836"/>
    </row>
    <row r="144" spans="2:48" ht="18" customHeight="1">
      <c r="B144" s="146"/>
      <c r="C144" s="141"/>
      <c r="D144" s="656"/>
      <c r="E144" s="656"/>
      <c r="F144" s="656"/>
      <c r="G144" s="656"/>
      <c r="H144" s="657"/>
      <c r="I144" s="657"/>
      <c r="J144" s="657"/>
      <c r="K144" s="657"/>
      <c r="L144" s="657"/>
      <c r="M144" s="657"/>
      <c r="N144" s="657"/>
      <c r="O144" s="657"/>
      <c r="P144" s="657"/>
      <c r="Q144" s="657"/>
      <c r="R144" s="657"/>
      <c r="S144" s="657"/>
      <c r="T144" s="657"/>
      <c r="U144" s="657"/>
      <c r="V144" s="657"/>
      <c r="W144" s="657"/>
      <c r="X144" s="657"/>
      <c r="Y144" s="657"/>
      <c r="Z144" s="657"/>
      <c r="AA144" s="657"/>
      <c r="AB144" s="657"/>
      <c r="AC144" s="657"/>
      <c r="AD144" s="657"/>
      <c r="AE144" s="657"/>
      <c r="AF144" s="657"/>
      <c r="AG144" s="657"/>
      <c r="AH144" s="657"/>
      <c r="AI144" s="657"/>
      <c r="AJ144" s="657"/>
      <c r="AK144" s="85"/>
      <c r="AL144" s="835"/>
      <c r="AM144" s="836"/>
      <c r="AN144" s="836"/>
      <c r="AO144" s="836"/>
      <c r="AP144" s="836"/>
      <c r="AQ144" s="836"/>
      <c r="AR144" s="836"/>
      <c r="AS144" s="836"/>
      <c r="AT144" s="836"/>
      <c r="AU144" s="836"/>
      <c r="AV144" s="836"/>
    </row>
    <row r="145" spans="2:49" ht="18" customHeight="1">
      <c r="B145" s="146"/>
      <c r="C145" s="141"/>
      <c r="D145" s="656"/>
      <c r="E145" s="656"/>
      <c r="F145" s="656"/>
      <c r="G145" s="656"/>
      <c r="H145" s="657"/>
      <c r="I145" s="657"/>
      <c r="J145" s="657"/>
      <c r="K145" s="657"/>
      <c r="L145" s="657"/>
      <c r="M145" s="657"/>
      <c r="N145" s="657"/>
      <c r="O145" s="657"/>
      <c r="P145" s="657"/>
      <c r="Q145" s="657"/>
      <c r="R145" s="657"/>
      <c r="S145" s="657"/>
      <c r="T145" s="657"/>
      <c r="U145" s="657"/>
      <c r="V145" s="657"/>
      <c r="W145" s="657"/>
      <c r="X145" s="657"/>
      <c r="Y145" s="657"/>
      <c r="Z145" s="657"/>
      <c r="AA145" s="657"/>
      <c r="AB145" s="657"/>
      <c r="AC145" s="657"/>
      <c r="AD145" s="657"/>
      <c r="AE145" s="657"/>
      <c r="AF145" s="657"/>
      <c r="AG145" s="657"/>
      <c r="AH145" s="657"/>
      <c r="AI145" s="657"/>
      <c r="AJ145" s="657"/>
      <c r="AK145" s="85"/>
      <c r="AL145" s="835"/>
      <c r="AM145" s="836"/>
      <c r="AN145" s="836"/>
      <c r="AO145" s="836"/>
      <c r="AP145" s="836"/>
      <c r="AQ145" s="836"/>
      <c r="AR145" s="836"/>
      <c r="AS145" s="836"/>
      <c r="AT145" s="836"/>
      <c r="AU145" s="836"/>
      <c r="AV145" s="836"/>
    </row>
    <row r="146" spans="2:49" ht="18" customHeight="1">
      <c r="B146" s="146"/>
      <c r="C146" s="141"/>
      <c r="D146" s="656"/>
      <c r="E146" s="656"/>
      <c r="F146" s="656"/>
      <c r="G146" s="656"/>
      <c r="H146" s="657"/>
      <c r="I146" s="657"/>
      <c r="J146" s="657"/>
      <c r="K146" s="657"/>
      <c r="L146" s="657"/>
      <c r="M146" s="657"/>
      <c r="N146" s="657"/>
      <c r="O146" s="657"/>
      <c r="P146" s="657"/>
      <c r="Q146" s="657"/>
      <c r="R146" s="657"/>
      <c r="S146" s="657"/>
      <c r="T146" s="657"/>
      <c r="U146" s="657"/>
      <c r="V146" s="657"/>
      <c r="W146" s="657"/>
      <c r="X146" s="657"/>
      <c r="Y146" s="657"/>
      <c r="Z146" s="657"/>
      <c r="AA146" s="657"/>
      <c r="AB146" s="657"/>
      <c r="AC146" s="657"/>
      <c r="AD146" s="657"/>
      <c r="AE146" s="657"/>
      <c r="AF146" s="657"/>
      <c r="AG146" s="657"/>
      <c r="AH146" s="657"/>
      <c r="AI146" s="657"/>
      <c r="AJ146" s="657"/>
      <c r="AK146" s="85"/>
      <c r="AL146" s="835"/>
      <c r="AM146" s="836"/>
      <c r="AN146" s="836"/>
      <c r="AO146" s="836"/>
      <c r="AP146" s="836"/>
      <c r="AQ146" s="836"/>
      <c r="AR146" s="836"/>
      <c r="AS146" s="836"/>
      <c r="AT146" s="836"/>
      <c r="AU146" s="836"/>
      <c r="AV146" s="836"/>
    </row>
    <row r="147" spans="2:49" ht="18" customHeight="1">
      <c r="B147" s="146"/>
      <c r="C147" s="141"/>
      <c r="D147" s="656"/>
      <c r="E147" s="656"/>
      <c r="F147" s="656"/>
      <c r="G147" s="656"/>
      <c r="H147" s="657"/>
      <c r="I147" s="657"/>
      <c r="J147" s="657"/>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c r="AK147" s="85"/>
      <c r="AL147" s="835"/>
      <c r="AM147" s="836"/>
      <c r="AN147" s="836"/>
      <c r="AO147" s="836"/>
      <c r="AP147" s="836"/>
      <c r="AQ147" s="836"/>
      <c r="AR147" s="836"/>
      <c r="AS147" s="836"/>
      <c r="AT147" s="836"/>
      <c r="AU147" s="836"/>
      <c r="AV147" s="836"/>
    </row>
    <row r="148" spans="2:49" ht="18" customHeight="1">
      <c r="B148" s="146"/>
      <c r="C148" s="141"/>
      <c r="D148" s="656"/>
      <c r="E148" s="656"/>
      <c r="F148" s="656"/>
      <c r="G148" s="656"/>
      <c r="H148" s="657"/>
      <c r="I148" s="657"/>
      <c r="J148" s="657"/>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c r="AK148" s="85"/>
      <c r="AL148" s="835"/>
      <c r="AM148" s="836"/>
      <c r="AN148" s="836"/>
      <c r="AO148" s="836"/>
      <c r="AP148" s="836"/>
      <c r="AQ148" s="836"/>
      <c r="AR148" s="836"/>
      <c r="AS148" s="836"/>
      <c r="AT148" s="836"/>
      <c r="AU148" s="836"/>
      <c r="AV148" s="836"/>
    </row>
    <row r="149" spans="2:49" ht="18" customHeight="1">
      <c r="B149" s="146"/>
      <c r="C149" s="141"/>
      <c r="D149" s="656"/>
      <c r="E149" s="656"/>
      <c r="F149" s="656"/>
      <c r="G149" s="656"/>
      <c r="H149" s="657"/>
      <c r="I149" s="657"/>
      <c r="J149" s="657"/>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c r="AK149" s="85"/>
      <c r="AL149" s="835"/>
      <c r="AM149" s="836"/>
      <c r="AN149" s="836"/>
      <c r="AO149" s="836"/>
      <c r="AP149" s="836"/>
      <c r="AQ149" s="836"/>
      <c r="AR149" s="836"/>
      <c r="AS149" s="836"/>
      <c r="AT149" s="836"/>
      <c r="AU149" s="836"/>
      <c r="AV149" s="836"/>
    </row>
    <row r="150" spans="2:49" ht="15" customHeight="1">
      <c r="B150" s="225"/>
      <c r="C150" s="142"/>
      <c r="D150" s="226"/>
      <c r="E150" s="226"/>
      <c r="F150" s="226"/>
      <c r="G150" s="22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36"/>
      <c r="AI150" s="236"/>
      <c r="AJ150" s="236"/>
      <c r="AK150" s="112"/>
    </row>
    <row r="151" spans="2:49" ht="21" customHeight="1">
      <c r="B151" s="141"/>
      <c r="C151" s="141"/>
      <c r="D151" s="174"/>
      <c r="E151" s="174"/>
      <c r="F151" s="174"/>
      <c r="G151" s="174"/>
      <c r="H151" s="177"/>
      <c r="I151" s="178"/>
      <c r="J151" s="179"/>
      <c r="K151" s="179"/>
      <c r="L151" s="179"/>
      <c r="M151" s="179"/>
      <c r="N151" s="179"/>
      <c r="O151" s="180"/>
      <c r="P151" s="181"/>
      <c r="Q151" s="181"/>
      <c r="R151" s="181"/>
      <c r="S151" s="181"/>
      <c r="T151" s="181"/>
      <c r="U151" s="181"/>
      <c r="V151" s="181"/>
      <c r="W151" s="181"/>
      <c r="X151" s="181"/>
      <c r="Y151" s="181"/>
      <c r="Z151" s="181"/>
      <c r="AA151" s="181"/>
      <c r="AB151" s="181"/>
      <c r="AC151" s="181"/>
      <c r="AD151" s="179"/>
      <c r="AE151" s="181"/>
      <c r="AF151" s="181"/>
      <c r="AG151" s="181"/>
      <c r="AH151" s="181"/>
      <c r="AI151" s="181"/>
      <c r="AJ151" s="34"/>
      <c r="AK151" s="58" t="s">
        <v>38</v>
      </c>
      <c r="AM151" s="9"/>
      <c r="AN151" s="9"/>
      <c r="AO151" s="9"/>
      <c r="AP151" s="9"/>
      <c r="AQ151" s="9"/>
      <c r="AR151" s="9"/>
      <c r="AS151" s="9"/>
      <c r="AT151" s="9"/>
      <c r="AU151" s="9"/>
      <c r="AV151" s="9"/>
      <c r="AW151" s="9"/>
    </row>
    <row r="152" spans="2:49" s="9" customFormat="1">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613" t="s">
        <v>78</v>
      </c>
      <c r="Z152" s="613"/>
      <c r="AA152" s="613"/>
      <c r="AB152" s="613"/>
      <c r="AC152" s="614" t="str">
        <f>IF($AC$4="","",$AC$4)</f>
        <v/>
      </c>
      <c r="AD152" s="614"/>
      <c r="AE152" s="614"/>
      <c r="AF152" s="614"/>
      <c r="AG152" s="614"/>
      <c r="AH152" s="614"/>
      <c r="AI152" s="614"/>
      <c r="AJ152" s="614"/>
      <c r="AK152" s="34"/>
      <c r="AL152" s="8"/>
      <c r="AM152" s="8"/>
      <c r="AN152" s="8"/>
      <c r="AO152" s="8"/>
      <c r="AP152" s="8"/>
      <c r="AQ152" s="8"/>
      <c r="AR152" s="8"/>
      <c r="AS152" s="8"/>
      <c r="AT152" s="8"/>
      <c r="AU152" s="8"/>
      <c r="AV152" s="8"/>
      <c r="AW152" s="8"/>
    </row>
    <row r="153" spans="2:49">
      <c r="B153" s="141"/>
      <c r="C153" s="141" t="s">
        <v>472</v>
      </c>
      <c r="D153" s="141"/>
      <c r="E153" s="141"/>
      <c r="F153" s="141"/>
      <c r="G153" s="141"/>
      <c r="H153" s="141"/>
      <c r="I153" s="141"/>
      <c r="J153" s="141"/>
      <c r="K153" s="141"/>
      <c r="L153" s="141"/>
      <c r="M153" s="141"/>
      <c r="N153" s="141"/>
      <c r="O153" s="141"/>
      <c r="P153" s="141"/>
      <c r="Q153" s="141"/>
      <c r="R153" s="141"/>
      <c r="S153" s="141"/>
      <c r="T153" s="141"/>
      <c r="U153" s="141"/>
      <c r="V153" s="34"/>
      <c r="W153" s="34"/>
      <c r="X153" s="34"/>
      <c r="Y153" s="34"/>
      <c r="Z153" s="34"/>
      <c r="AA153" s="34"/>
      <c r="AB153" s="34"/>
      <c r="AC153" s="34"/>
      <c r="AD153" s="34"/>
      <c r="AE153" s="182" t="str">
        <f>IF($E$10="Bテナント等","Bテナント等事業所 （４）",IF($E$10="A","A事業所（４）",""))</f>
        <v/>
      </c>
      <c r="AF153" s="183"/>
      <c r="AG153" s="34"/>
      <c r="AH153" s="34"/>
      <c r="AI153" s="34"/>
      <c r="AJ153" s="34"/>
      <c r="AK153" s="34"/>
    </row>
    <row r="154" spans="2:49" ht="8.25" customHeight="1">
      <c r="B154" s="144"/>
      <c r="C154" s="145"/>
      <c r="D154" s="145"/>
      <c r="E154" s="145"/>
      <c r="F154" s="145"/>
      <c r="G154" s="145"/>
      <c r="H154" s="145"/>
      <c r="I154" s="145"/>
      <c r="J154" s="145"/>
      <c r="K154" s="145"/>
      <c r="L154" s="145"/>
      <c r="M154" s="145"/>
      <c r="N154" s="145"/>
      <c r="O154" s="145"/>
      <c r="P154" s="145"/>
      <c r="Q154" s="145"/>
      <c r="R154" s="145"/>
      <c r="S154" s="145"/>
      <c r="T154" s="145"/>
      <c r="U154" s="145"/>
      <c r="V154" s="97"/>
      <c r="W154" s="97"/>
      <c r="X154" s="97"/>
      <c r="Y154" s="97"/>
      <c r="Z154" s="97"/>
      <c r="AA154" s="97"/>
      <c r="AB154" s="97"/>
      <c r="AC154" s="97"/>
      <c r="AD154" s="97"/>
      <c r="AE154" s="97"/>
      <c r="AF154" s="97"/>
      <c r="AG154" s="97"/>
      <c r="AH154" s="97"/>
      <c r="AI154" s="97"/>
      <c r="AJ154" s="97"/>
      <c r="AK154" s="98"/>
      <c r="AM154" s="9"/>
      <c r="AN154" s="9"/>
      <c r="AO154" s="9"/>
      <c r="AP154" s="9"/>
      <c r="AQ154" s="9"/>
      <c r="AR154" s="9"/>
      <c r="AS154" s="9"/>
      <c r="AT154" s="9"/>
      <c r="AU154" s="9"/>
      <c r="AV154" s="9"/>
      <c r="AW154" s="9"/>
    </row>
    <row r="155" spans="2:49" s="9" customFormat="1" ht="21" customHeight="1">
      <c r="B155" s="109"/>
      <c r="C155" s="34" t="s">
        <v>152</v>
      </c>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85"/>
      <c r="AL155" s="8"/>
    </row>
    <row r="156" spans="2:49" s="9" customFormat="1">
      <c r="B156" s="109"/>
      <c r="C156" s="34"/>
      <c r="D156" s="34"/>
      <c r="E156" s="34"/>
      <c r="F156" s="34"/>
      <c r="G156" s="34"/>
      <c r="H156" s="638">
        <v>0</v>
      </c>
      <c r="I156" s="638"/>
      <c r="J156" s="638"/>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85"/>
      <c r="AL156" s="8"/>
    </row>
    <row r="157" spans="2:49" s="9" customFormat="1" ht="10.5" customHeight="1">
      <c r="B157" s="109"/>
      <c r="C157" s="639" t="s">
        <v>153</v>
      </c>
      <c r="D157" s="640"/>
      <c r="E157" s="645" t="s">
        <v>154</v>
      </c>
      <c r="F157" s="646"/>
      <c r="G157" s="646"/>
      <c r="H157" s="646"/>
      <c r="I157" s="646"/>
      <c r="J157" s="646"/>
      <c r="K157" s="646"/>
      <c r="L157" s="646"/>
      <c r="M157" s="646"/>
      <c r="N157" s="646"/>
      <c r="O157" s="646"/>
      <c r="P157" s="646"/>
      <c r="Q157" s="647"/>
      <c r="R157" s="639" t="s">
        <v>437</v>
      </c>
      <c r="S157" s="654"/>
      <c r="T157" s="654"/>
      <c r="U157" s="654"/>
      <c r="V157" s="654"/>
      <c r="W157" s="654"/>
      <c r="X157" s="654"/>
      <c r="Y157" s="654"/>
      <c r="Z157" s="654"/>
      <c r="AA157" s="654"/>
      <c r="AB157" s="654"/>
      <c r="AC157" s="640"/>
      <c r="AD157" s="627" t="s">
        <v>155</v>
      </c>
      <c r="AE157" s="627"/>
      <c r="AF157" s="627" t="s">
        <v>156</v>
      </c>
      <c r="AG157" s="627"/>
      <c r="AH157" s="628" t="s">
        <v>524</v>
      </c>
      <c r="AI157" s="628"/>
      <c r="AJ157" s="628"/>
      <c r="AK157" s="85"/>
      <c r="AL157" s="8"/>
    </row>
    <row r="158" spans="2:49" s="9" customFormat="1" ht="10.5" customHeight="1">
      <c r="B158" s="109"/>
      <c r="C158" s="641"/>
      <c r="D158" s="642"/>
      <c r="E158" s="648"/>
      <c r="F158" s="649"/>
      <c r="G158" s="649"/>
      <c r="H158" s="649"/>
      <c r="I158" s="649"/>
      <c r="J158" s="649"/>
      <c r="K158" s="649"/>
      <c r="L158" s="649"/>
      <c r="M158" s="649"/>
      <c r="N158" s="649"/>
      <c r="O158" s="649"/>
      <c r="P158" s="649"/>
      <c r="Q158" s="650"/>
      <c r="R158" s="641"/>
      <c r="S158" s="310"/>
      <c r="T158" s="310"/>
      <c r="U158" s="310"/>
      <c r="V158" s="310"/>
      <c r="W158" s="310"/>
      <c r="X158" s="310"/>
      <c r="Y158" s="310"/>
      <c r="Z158" s="310"/>
      <c r="AA158" s="310"/>
      <c r="AB158" s="310"/>
      <c r="AC158" s="642"/>
      <c r="AD158" s="627"/>
      <c r="AE158" s="627"/>
      <c r="AF158" s="627"/>
      <c r="AG158" s="627"/>
      <c r="AH158" s="628"/>
      <c r="AI158" s="628"/>
      <c r="AJ158" s="628"/>
      <c r="AK158" s="85"/>
      <c r="AL158" s="8"/>
    </row>
    <row r="159" spans="2:49" s="9" customFormat="1" ht="10.5" customHeight="1">
      <c r="B159" s="109"/>
      <c r="C159" s="641"/>
      <c r="D159" s="642"/>
      <c r="E159" s="651"/>
      <c r="F159" s="652"/>
      <c r="G159" s="652"/>
      <c r="H159" s="652"/>
      <c r="I159" s="652"/>
      <c r="J159" s="652"/>
      <c r="K159" s="652"/>
      <c r="L159" s="652"/>
      <c r="M159" s="652"/>
      <c r="N159" s="652"/>
      <c r="O159" s="652"/>
      <c r="P159" s="652"/>
      <c r="Q159" s="653"/>
      <c r="R159" s="641"/>
      <c r="S159" s="310"/>
      <c r="T159" s="310"/>
      <c r="U159" s="310"/>
      <c r="V159" s="310"/>
      <c r="W159" s="310"/>
      <c r="X159" s="310"/>
      <c r="Y159" s="310"/>
      <c r="Z159" s="310"/>
      <c r="AA159" s="310"/>
      <c r="AB159" s="310"/>
      <c r="AC159" s="642"/>
      <c r="AD159" s="627"/>
      <c r="AE159" s="627"/>
      <c r="AF159" s="627"/>
      <c r="AG159" s="627"/>
      <c r="AH159" s="628"/>
      <c r="AI159" s="628"/>
      <c r="AJ159" s="628"/>
      <c r="AK159" s="85"/>
      <c r="AL159" s="8"/>
    </row>
    <row r="160" spans="2:49" s="9" customFormat="1" ht="27.75" customHeight="1">
      <c r="B160" s="109"/>
      <c r="C160" s="641"/>
      <c r="D160" s="642"/>
      <c r="E160" s="629" t="s">
        <v>157</v>
      </c>
      <c r="F160" s="630"/>
      <c r="G160" s="631"/>
      <c r="H160" s="635" t="s">
        <v>158</v>
      </c>
      <c r="I160" s="636"/>
      <c r="J160" s="636"/>
      <c r="K160" s="636"/>
      <c r="L160" s="636"/>
      <c r="M160" s="636"/>
      <c r="N160" s="636"/>
      <c r="O160" s="636"/>
      <c r="P160" s="636"/>
      <c r="Q160" s="637"/>
      <c r="R160" s="641"/>
      <c r="S160" s="310"/>
      <c r="T160" s="310"/>
      <c r="U160" s="310"/>
      <c r="V160" s="310"/>
      <c r="W160" s="310"/>
      <c r="X160" s="310"/>
      <c r="Y160" s="310"/>
      <c r="Z160" s="310"/>
      <c r="AA160" s="310"/>
      <c r="AB160" s="310"/>
      <c r="AC160" s="642"/>
      <c r="AD160" s="627"/>
      <c r="AE160" s="627"/>
      <c r="AF160" s="627"/>
      <c r="AG160" s="627"/>
      <c r="AH160" s="628"/>
      <c r="AI160" s="628"/>
      <c r="AJ160" s="628"/>
      <c r="AK160" s="85"/>
      <c r="AL160" s="8"/>
    </row>
    <row r="161" spans="2:49" s="9" customFormat="1" ht="27.75" customHeight="1">
      <c r="B161" s="109"/>
      <c r="C161" s="643"/>
      <c r="D161" s="644"/>
      <c r="E161" s="632"/>
      <c r="F161" s="633"/>
      <c r="G161" s="634"/>
      <c r="H161" s="635" t="s">
        <v>159</v>
      </c>
      <c r="I161" s="636"/>
      <c r="J161" s="636"/>
      <c r="K161" s="637"/>
      <c r="L161" s="635" t="s">
        <v>160</v>
      </c>
      <c r="M161" s="636"/>
      <c r="N161" s="636"/>
      <c r="O161" s="636"/>
      <c r="P161" s="636"/>
      <c r="Q161" s="637"/>
      <c r="R161" s="643"/>
      <c r="S161" s="655"/>
      <c r="T161" s="655"/>
      <c r="U161" s="655"/>
      <c r="V161" s="655"/>
      <c r="W161" s="655"/>
      <c r="X161" s="655"/>
      <c r="Y161" s="655"/>
      <c r="Z161" s="655"/>
      <c r="AA161" s="655"/>
      <c r="AB161" s="655"/>
      <c r="AC161" s="644"/>
      <c r="AD161" s="627"/>
      <c r="AE161" s="627"/>
      <c r="AF161" s="627"/>
      <c r="AG161" s="627"/>
      <c r="AH161" s="628"/>
      <c r="AI161" s="628"/>
      <c r="AJ161" s="628"/>
      <c r="AK161" s="85"/>
      <c r="AL161" s="8"/>
    </row>
    <row r="162" spans="2:49" s="9" customFormat="1" ht="42" customHeight="1">
      <c r="B162" s="109"/>
      <c r="C162" s="615">
        <v>1</v>
      </c>
      <c r="D162" s="616"/>
      <c r="E162" s="496" t="str">
        <f ca="1">IFERROR(INDIRECT("Tbl!"&amp;ADDRESS(MATCH($L162,Tbl!$AC:$AC,0),27)),"")</f>
        <v/>
      </c>
      <c r="F162" s="497"/>
      <c r="G162" s="498"/>
      <c r="H162" s="617" t="str">
        <f ca="1">IFERROR(INDIRECT("Tbl!"&amp;ADDRESS(MATCH($L162,Tbl!$AC:$AC,0),28)),"")</f>
        <v/>
      </c>
      <c r="I162" s="618"/>
      <c r="J162" s="618"/>
      <c r="K162" s="619"/>
      <c r="L162" s="620"/>
      <c r="M162" s="621"/>
      <c r="N162" s="621"/>
      <c r="O162" s="621"/>
      <c r="P162" s="621"/>
      <c r="Q162" s="622"/>
      <c r="R162" s="625"/>
      <c r="S162" s="626"/>
      <c r="T162" s="626"/>
      <c r="U162" s="626"/>
      <c r="V162" s="626"/>
      <c r="W162" s="626"/>
      <c r="X162" s="626"/>
      <c r="Y162" s="626"/>
      <c r="Z162" s="626"/>
      <c r="AA162" s="626"/>
      <c r="AB162" s="626"/>
      <c r="AC162" s="626"/>
      <c r="AD162" s="608"/>
      <c r="AE162" s="608"/>
      <c r="AF162" s="608"/>
      <c r="AG162" s="608"/>
      <c r="AH162" s="609"/>
      <c r="AI162" s="610"/>
      <c r="AJ162" s="611"/>
      <c r="AK162" s="85"/>
      <c r="AL162" s="842" t="s">
        <v>631</v>
      </c>
      <c r="AM162" s="843"/>
      <c r="AN162" s="843"/>
      <c r="AO162" s="843"/>
      <c r="AP162" s="843"/>
      <c r="AQ162" s="843"/>
      <c r="AR162" s="843"/>
      <c r="AS162" s="843"/>
      <c r="AT162" s="843"/>
      <c r="AU162" s="843"/>
      <c r="AV162" s="843"/>
    </row>
    <row r="163" spans="2:49" s="9" customFormat="1" ht="42" customHeight="1">
      <c r="B163" s="109"/>
      <c r="C163" s="615">
        <v>2</v>
      </c>
      <c r="D163" s="616"/>
      <c r="E163" s="496" t="str" cm="1">
        <f t="array" aca="1" ref="E163" ca="1">IFERROR(INDIRECT("Tbl!"&amp;ADDRESS(MATCH($L163,Tbl!$AC:$AC,0),27)),"")</f>
        <v/>
      </c>
      <c r="F163" s="497"/>
      <c r="G163" s="498"/>
      <c r="H163" s="617" t="str" cm="1">
        <f t="array" aca="1" ref="H163" ca="1">IFERROR(INDIRECT("Tbl!"&amp;ADDRESS(MATCH($L163,Tbl!$AC:$AC,0),28)),"")</f>
        <v/>
      </c>
      <c r="I163" s="618"/>
      <c r="J163" s="618"/>
      <c r="K163" s="619"/>
      <c r="L163" s="620"/>
      <c r="M163" s="621"/>
      <c r="N163" s="621"/>
      <c r="O163" s="621"/>
      <c r="P163" s="621"/>
      <c r="Q163" s="622"/>
      <c r="R163" s="623"/>
      <c r="S163" s="624"/>
      <c r="T163" s="624"/>
      <c r="U163" s="624"/>
      <c r="V163" s="624"/>
      <c r="W163" s="624"/>
      <c r="X163" s="624"/>
      <c r="Y163" s="624"/>
      <c r="Z163" s="624"/>
      <c r="AA163" s="624"/>
      <c r="AB163" s="624"/>
      <c r="AC163" s="624"/>
      <c r="AD163" s="608"/>
      <c r="AE163" s="608"/>
      <c r="AF163" s="608"/>
      <c r="AG163" s="608"/>
      <c r="AH163" s="609"/>
      <c r="AI163" s="610"/>
      <c r="AJ163" s="611"/>
      <c r="AK163" s="85"/>
      <c r="AL163" s="8"/>
    </row>
    <row r="164" spans="2:49" s="9" customFormat="1" ht="42" customHeight="1">
      <c r="B164" s="109"/>
      <c r="C164" s="615">
        <v>3</v>
      </c>
      <c r="D164" s="616"/>
      <c r="E164" s="496" t="str" cm="1">
        <f t="array" aca="1" ref="E164" ca="1">IFERROR(INDIRECT("Tbl!"&amp;ADDRESS(MATCH($L164,Tbl!$AC:$AC,0),27)),"")</f>
        <v/>
      </c>
      <c r="F164" s="497"/>
      <c r="G164" s="498"/>
      <c r="H164" s="617" t="str" cm="1">
        <f t="array" aca="1" ref="H164" ca="1">IFERROR(INDIRECT("Tbl!"&amp;ADDRESS(MATCH($L164,Tbl!$AC:$AC,0),28)),"")</f>
        <v/>
      </c>
      <c r="I164" s="618"/>
      <c r="J164" s="618"/>
      <c r="K164" s="619"/>
      <c r="L164" s="620"/>
      <c r="M164" s="621"/>
      <c r="N164" s="621"/>
      <c r="O164" s="621"/>
      <c r="P164" s="621"/>
      <c r="Q164" s="622"/>
      <c r="R164" s="623"/>
      <c r="S164" s="624"/>
      <c r="T164" s="624"/>
      <c r="U164" s="624"/>
      <c r="V164" s="624"/>
      <c r="W164" s="624"/>
      <c r="X164" s="624"/>
      <c r="Y164" s="624"/>
      <c r="Z164" s="624"/>
      <c r="AA164" s="624"/>
      <c r="AB164" s="624"/>
      <c r="AC164" s="624"/>
      <c r="AD164" s="608"/>
      <c r="AE164" s="608"/>
      <c r="AF164" s="608"/>
      <c r="AG164" s="608"/>
      <c r="AH164" s="609"/>
      <c r="AI164" s="610"/>
      <c r="AJ164" s="611"/>
      <c r="AK164" s="85"/>
      <c r="AL164" s="8"/>
    </row>
    <row r="165" spans="2:49" s="9" customFormat="1" ht="42" customHeight="1">
      <c r="B165" s="109"/>
      <c r="C165" s="615">
        <v>4</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620"/>
      <c r="M165" s="621"/>
      <c r="N165" s="621"/>
      <c r="O165" s="621"/>
      <c r="P165" s="621"/>
      <c r="Q165" s="62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8"/>
    </row>
    <row r="166" spans="2:49" s="9" customFormat="1" ht="42" customHeight="1">
      <c r="B166" s="109"/>
      <c r="C166" s="615">
        <v>5</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620"/>
      <c r="M166" s="621"/>
      <c r="N166" s="621"/>
      <c r="O166" s="621"/>
      <c r="P166" s="621"/>
      <c r="Q166" s="62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8"/>
    </row>
    <row r="167" spans="2:49" s="9" customFormat="1" ht="42" customHeight="1">
      <c r="B167" s="109"/>
      <c r="C167" s="615">
        <v>6</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620"/>
      <c r="M167" s="621"/>
      <c r="N167" s="621"/>
      <c r="O167" s="621"/>
      <c r="P167" s="621"/>
      <c r="Q167" s="62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row>
    <row r="168" spans="2:49" s="9" customFormat="1" ht="42" customHeight="1">
      <c r="B168" s="109"/>
      <c r="C168" s="615">
        <v>7</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620"/>
      <c r="M168" s="621"/>
      <c r="N168" s="621"/>
      <c r="O168" s="621"/>
      <c r="P168" s="621"/>
      <c r="Q168" s="62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row>
    <row r="169" spans="2:49" s="9" customFormat="1" ht="42" customHeight="1">
      <c r="B169" s="109"/>
      <c r="C169" s="615">
        <v>8</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620"/>
      <c r="M169" s="621"/>
      <c r="N169" s="621"/>
      <c r="O169" s="621"/>
      <c r="P169" s="621"/>
      <c r="Q169" s="62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row>
    <row r="170" spans="2:49" s="9" customFormat="1" ht="42" customHeight="1">
      <c r="B170" s="109"/>
      <c r="C170" s="615">
        <v>9</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620"/>
      <c r="M170" s="621"/>
      <c r="N170" s="621"/>
      <c r="O170" s="621"/>
      <c r="P170" s="621"/>
      <c r="Q170" s="62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row>
    <row r="171" spans="2:49" s="9" customFormat="1" ht="42" customHeight="1">
      <c r="B171" s="109"/>
      <c r="C171" s="615">
        <v>10</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620"/>
      <c r="M171" s="621"/>
      <c r="N171" s="621"/>
      <c r="O171" s="621"/>
      <c r="P171" s="621"/>
      <c r="Q171" s="62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row>
    <row r="172" spans="2:49" s="9" customFormat="1" ht="42" customHeight="1">
      <c r="B172" s="109"/>
      <c r="C172" s="615">
        <v>11</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620"/>
      <c r="M172" s="621"/>
      <c r="N172" s="621"/>
      <c r="O172" s="621"/>
      <c r="P172" s="621"/>
      <c r="Q172" s="62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row>
    <row r="173" spans="2:49" s="9" customFormat="1" ht="42" customHeight="1">
      <c r="B173" s="109"/>
      <c r="C173" s="615">
        <v>12</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620"/>
      <c r="M173" s="621"/>
      <c r="N173" s="621"/>
      <c r="O173" s="621"/>
      <c r="P173" s="621"/>
      <c r="Q173" s="62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row>
    <row r="174" spans="2:49" s="9" customFormat="1" ht="42" customHeight="1">
      <c r="B174" s="109"/>
      <c r="C174" s="615">
        <v>13</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620"/>
      <c r="M174" s="621"/>
      <c r="N174" s="621"/>
      <c r="O174" s="621"/>
      <c r="P174" s="621"/>
      <c r="Q174" s="62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row>
    <row r="175" spans="2:49" s="9" customFormat="1" ht="42" customHeight="1">
      <c r="B175" s="109"/>
      <c r="C175" s="615">
        <v>14</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620"/>
      <c r="M175" s="621"/>
      <c r="N175" s="621"/>
      <c r="O175" s="621"/>
      <c r="P175" s="621"/>
      <c r="Q175" s="62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row>
    <row r="176" spans="2:49" s="9" customFormat="1" ht="42" customHeight="1">
      <c r="B176" s="109"/>
      <c r="C176" s="615">
        <v>15</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620"/>
      <c r="M176" s="621"/>
      <c r="N176" s="621"/>
      <c r="O176" s="621"/>
      <c r="P176" s="621"/>
      <c r="Q176" s="62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8"/>
      <c r="AN176" s="8"/>
      <c r="AO176" s="8"/>
      <c r="AP176" s="8"/>
      <c r="AQ176" s="8"/>
      <c r="AR176" s="8"/>
      <c r="AS176" s="8"/>
      <c r="AT176" s="8"/>
      <c r="AU176" s="8"/>
      <c r="AV176" s="8"/>
      <c r="AW176" s="8"/>
    </row>
    <row r="177" spans="2:49" s="9" customFormat="1" ht="13.5" customHeight="1">
      <c r="B177" s="110"/>
      <c r="C177" s="597" t="s">
        <v>662</v>
      </c>
      <c r="D177" s="597"/>
      <c r="E177" s="597"/>
      <c r="F177" s="597"/>
      <c r="G177" s="597"/>
      <c r="H177" s="597"/>
      <c r="I177" s="597"/>
      <c r="J177" s="597"/>
      <c r="K177" s="597"/>
      <c r="L177" s="597"/>
      <c r="M177" s="597"/>
      <c r="N177" s="597"/>
      <c r="O177" s="597"/>
      <c r="P177" s="597"/>
      <c r="Q177" s="597"/>
      <c r="R177" s="597"/>
      <c r="S177" s="597"/>
      <c r="T177" s="597"/>
      <c r="U177" s="597"/>
      <c r="V177" s="597"/>
      <c r="W177" s="597"/>
      <c r="X177" s="597"/>
      <c r="Y177" s="597"/>
      <c r="Z177" s="597"/>
      <c r="AA177" s="597"/>
      <c r="AB177" s="597"/>
      <c r="AC177" s="597"/>
      <c r="AD177" s="597"/>
      <c r="AE177" s="597"/>
      <c r="AF177" s="597"/>
      <c r="AG177" s="597"/>
      <c r="AH177" s="597"/>
      <c r="AI177" s="597"/>
      <c r="AJ177" s="597"/>
      <c r="AK177" s="112"/>
      <c r="AL177" s="8"/>
      <c r="AM177" s="8"/>
      <c r="AN177" s="8"/>
      <c r="AO177" s="8"/>
      <c r="AP177" s="8"/>
      <c r="AQ177" s="8"/>
      <c r="AR177" s="8"/>
      <c r="AS177" s="8"/>
      <c r="AT177" s="8"/>
      <c r="AU177" s="8"/>
      <c r="AV177" s="8"/>
      <c r="AW177" s="8"/>
    </row>
    <row r="178" spans="2:49">
      <c r="B178" s="34"/>
      <c r="C178" s="612"/>
      <c r="D178" s="612"/>
      <c r="E178" s="612"/>
      <c r="F178" s="612"/>
      <c r="G178" s="612"/>
      <c r="H178" s="612"/>
      <c r="I178" s="612"/>
      <c r="J178" s="612"/>
      <c r="K178" s="612"/>
      <c r="L178" s="612"/>
      <c r="M178" s="612"/>
      <c r="N178" s="612"/>
      <c r="O178" s="612"/>
      <c r="P178" s="612"/>
      <c r="Q178" s="612"/>
      <c r="R178" s="612"/>
      <c r="S178" s="612"/>
      <c r="T178" s="612"/>
      <c r="U178" s="612"/>
      <c r="V178" s="612"/>
      <c r="W178" s="612"/>
      <c r="X178" s="612"/>
      <c r="Y178" s="612"/>
      <c r="Z178" s="612"/>
      <c r="AA178" s="612"/>
      <c r="AB178" s="34"/>
      <c r="AC178" s="34"/>
      <c r="AD178" s="184"/>
      <c r="AE178" s="34"/>
      <c r="AF178" s="34"/>
      <c r="AG178" s="34"/>
      <c r="AH178" s="34"/>
      <c r="AI178" s="34"/>
      <c r="AJ178" s="34"/>
      <c r="AK178" s="58" t="s">
        <v>38</v>
      </c>
      <c r="AM178" s="9"/>
      <c r="AN178" s="9"/>
      <c r="AO178" s="9"/>
      <c r="AP178" s="9"/>
      <c r="AQ178" s="9"/>
      <c r="AR178" s="9"/>
      <c r="AS178" s="9"/>
      <c r="AT178" s="9"/>
      <c r="AU178" s="9"/>
      <c r="AV178" s="9"/>
      <c r="AW178" s="9"/>
    </row>
    <row r="179" spans="2:49" s="9" customFormat="1">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613" t="s">
        <v>78</v>
      </c>
      <c r="Z179" s="613"/>
      <c r="AA179" s="613"/>
      <c r="AB179" s="613"/>
      <c r="AC179" s="614" t="str">
        <f>IF($AC$4="","",$AC$4)</f>
        <v/>
      </c>
      <c r="AD179" s="614"/>
      <c r="AE179" s="614"/>
      <c r="AF179" s="614"/>
      <c r="AG179" s="614"/>
      <c r="AH179" s="614"/>
      <c r="AI179" s="614"/>
      <c r="AJ179" s="614"/>
      <c r="AK179" s="34"/>
      <c r="AL179" s="8"/>
      <c r="AM179" s="8"/>
      <c r="AN179" s="8"/>
      <c r="AO179" s="8"/>
      <c r="AP179" s="8"/>
      <c r="AQ179" s="8"/>
      <c r="AR179" s="8"/>
      <c r="AS179" s="8"/>
      <c r="AT179" s="8"/>
      <c r="AU179" s="8"/>
      <c r="AV179" s="8"/>
      <c r="AW179" s="8"/>
    </row>
    <row r="180" spans="2:49">
      <c r="B180" s="141"/>
      <c r="C180" s="141" t="s">
        <v>121</v>
      </c>
      <c r="D180" s="141"/>
      <c r="E180" s="141"/>
      <c r="F180" s="141"/>
      <c r="G180" s="141"/>
      <c r="H180" s="141"/>
      <c r="I180" s="141"/>
      <c r="J180" s="141"/>
      <c r="K180" s="141"/>
      <c r="L180" s="141"/>
      <c r="M180" s="141"/>
      <c r="N180" s="141"/>
      <c r="O180" s="141"/>
      <c r="P180" s="141"/>
      <c r="Q180" s="141"/>
      <c r="R180" s="141"/>
      <c r="S180" s="141"/>
      <c r="T180" s="141"/>
      <c r="U180" s="141"/>
      <c r="V180" s="34"/>
      <c r="W180" s="34"/>
      <c r="X180" s="34"/>
      <c r="Y180" s="34"/>
      <c r="Z180" s="34"/>
      <c r="AA180" s="34"/>
      <c r="AB180" s="34"/>
      <c r="AC180" s="34"/>
      <c r="AD180" s="34"/>
      <c r="AE180" s="184" t="str">
        <f>IF($E$10="Bテナント等","Bテナント等事業所 （５）",IF($E$10="A","A事業所（５）",""))</f>
        <v/>
      </c>
      <c r="AF180" s="34"/>
      <c r="AG180" s="34"/>
      <c r="AH180" s="34"/>
      <c r="AI180" s="34"/>
      <c r="AJ180" s="34"/>
      <c r="AK180" s="34"/>
    </row>
    <row r="181" spans="2:49" ht="8.25" customHeight="1">
      <c r="B181" s="144"/>
      <c r="C181" s="145"/>
      <c r="D181" s="145"/>
      <c r="E181" s="145"/>
      <c r="F181" s="145"/>
      <c r="G181" s="145"/>
      <c r="H181" s="145"/>
      <c r="I181" s="145"/>
      <c r="J181" s="145"/>
      <c r="K181" s="145"/>
      <c r="L181" s="145"/>
      <c r="M181" s="145"/>
      <c r="N181" s="145"/>
      <c r="O181" s="145"/>
      <c r="P181" s="145"/>
      <c r="Q181" s="145"/>
      <c r="R181" s="145"/>
      <c r="S181" s="145"/>
      <c r="T181" s="145"/>
      <c r="U181" s="145"/>
      <c r="V181" s="97"/>
      <c r="W181" s="97"/>
      <c r="X181" s="97"/>
      <c r="Y181" s="97"/>
      <c r="Z181" s="97"/>
      <c r="AA181" s="97"/>
      <c r="AB181" s="97"/>
      <c r="AC181" s="97"/>
      <c r="AD181" s="97"/>
      <c r="AE181" s="97"/>
      <c r="AF181" s="97"/>
      <c r="AG181" s="97"/>
      <c r="AH181" s="97"/>
      <c r="AI181" s="97"/>
      <c r="AJ181" s="97"/>
      <c r="AK181" s="98"/>
      <c r="AM181" s="9"/>
      <c r="AN181" s="9"/>
      <c r="AO181" s="9"/>
      <c r="AP181" s="9"/>
      <c r="AQ181" s="9"/>
      <c r="AR181" s="9"/>
      <c r="AS181" s="9"/>
      <c r="AT181" s="9"/>
      <c r="AU181" s="9"/>
      <c r="AV181" s="9"/>
      <c r="AW181" s="9"/>
    </row>
    <row r="182" spans="2:49" s="9" customFormat="1">
      <c r="B182" s="140"/>
      <c r="C182" s="34" t="s">
        <v>161</v>
      </c>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85"/>
      <c r="AL182" s="8"/>
    </row>
    <row r="183" spans="2:49" s="9" customFormat="1">
      <c r="B183" s="140"/>
      <c r="C183" s="284" t="s">
        <v>162</v>
      </c>
      <c r="D183" s="284"/>
      <c r="E183" s="284"/>
      <c r="F183" s="284"/>
      <c r="G183" s="284"/>
      <c r="H183" s="284"/>
      <c r="I183" s="284"/>
      <c r="J183" s="284"/>
      <c r="K183" s="284"/>
      <c r="L183" s="284"/>
      <c r="M183" s="28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85"/>
      <c r="AL183" s="8"/>
    </row>
    <row r="184" spans="2:49" s="9" customFormat="1">
      <c r="B184" s="109"/>
      <c r="C184" s="93"/>
      <c r="D184" s="93"/>
      <c r="E184" s="93"/>
      <c r="F184" s="93"/>
      <c r="G184" s="93"/>
      <c r="H184" s="93"/>
      <c r="I184" s="93"/>
      <c r="J184" s="93"/>
      <c r="K184" s="93"/>
      <c r="L184" s="93"/>
      <c r="M184" s="93"/>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85"/>
      <c r="AL184" s="8"/>
    </row>
    <row r="185" spans="2:49" s="9" customFormat="1" ht="18">
      <c r="B185" s="140"/>
      <c r="C185" s="34" t="s">
        <v>163</v>
      </c>
      <c r="D185" s="34"/>
      <c r="E185" s="34"/>
      <c r="F185" s="34"/>
      <c r="G185" s="34"/>
      <c r="H185" s="185"/>
      <c r="I185" s="34"/>
      <c r="J185" s="186"/>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11" t="s">
        <v>632</v>
      </c>
    </row>
    <row r="186" spans="2:49" s="9" customFormat="1" ht="13.5" customHeight="1">
      <c r="B186" s="140"/>
      <c r="C186" s="599"/>
      <c r="D186" s="600"/>
      <c r="E186" s="600"/>
      <c r="F186" s="600"/>
      <c r="G186" s="600"/>
      <c r="H186" s="600"/>
      <c r="I186" s="600"/>
      <c r="J186" s="600"/>
      <c r="K186" s="600"/>
      <c r="L186" s="600"/>
      <c r="M186" s="600"/>
      <c r="N186" s="600"/>
      <c r="O186" s="600"/>
      <c r="P186" s="600"/>
      <c r="Q186" s="600"/>
      <c r="R186" s="600"/>
      <c r="S186" s="600"/>
      <c r="T186" s="600"/>
      <c r="U186" s="600"/>
      <c r="V186" s="600"/>
      <c r="W186" s="600"/>
      <c r="X186" s="600"/>
      <c r="Y186" s="600"/>
      <c r="Z186" s="600"/>
      <c r="AA186" s="600"/>
      <c r="AB186" s="600"/>
      <c r="AC186" s="600"/>
      <c r="AD186" s="600"/>
      <c r="AE186" s="600"/>
      <c r="AF186" s="600"/>
      <c r="AG186" s="600"/>
      <c r="AH186" s="600"/>
      <c r="AI186" s="600"/>
      <c r="AJ186" s="601"/>
      <c r="AK186" s="85"/>
      <c r="AL186" s="8"/>
    </row>
    <row r="187" spans="2:49" s="9" customFormat="1" ht="13.5" customHeight="1">
      <c r="B187" s="140"/>
      <c r="C187" s="602"/>
      <c r="D187" s="603"/>
      <c r="E187" s="603"/>
      <c r="F187" s="603"/>
      <c r="G187" s="603"/>
      <c r="H187" s="603"/>
      <c r="I187" s="603"/>
      <c r="J187" s="603"/>
      <c r="K187" s="603"/>
      <c r="L187" s="603"/>
      <c r="M187" s="603"/>
      <c r="N187" s="603"/>
      <c r="O187" s="603"/>
      <c r="P187" s="603"/>
      <c r="Q187" s="603"/>
      <c r="R187" s="603"/>
      <c r="S187" s="603"/>
      <c r="T187" s="603"/>
      <c r="U187" s="603"/>
      <c r="V187" s="603"/>
      <c r="W187" s="603"/>
      <c r="X187" s="603"/>
      <c r="Y187" s="603"/>
      <c r="Z187" s="603"/>
      <c r="AA187" s="603"/>
      <c r="AB187" s="603"/>
      <c r="AC187" s="603"/>
      <c r="AD187" s="603"/>
      <c r="AE187" s="603"/>
      <c r="AF187" s="603"/>
      <c r="AG187" s="603"/>
      <c r="AH187" s="603"/>
      <c r="AI187" s="603"/>
      <c r="AJ187" s="604"/>
      <c r="AK187" s="85"/>
      <c r="AL187" s="8"/>
    </row>
    <row r="188" spans="2:49" s="9" customFormat="1" ht="13.5" customHeight="1">
      <c r="B188" s="140"/>
      <c r="C188" s="602"/>
      <c r="D188" s="603"/>
      <c r="E188" s="603"/>
      <c r="F188" s="603"/>
      <c r="G188" s="603"/>
      <c r="H188" s="603"/>
      <c r="I188" s="603"/>
      <c r="J188" s="603"/>
      <c r="K188" s="603"/>
      <c r="L188" s="603"/>
      <c r="M188" s="603"/>
      <c r="N188" s="603"/>
      <c r="O188" s="603"/>
      <c r="P188" s="603"/>
      <c r="Q188" s="603"/>
      <c r="R188" s="603"/>
      <c r="S188" s="603"/>
      <c r="T188" s="603"/>
      <c r="U188" s="603"/>
      <c r="V188" s="603"/>
      <c r="W188" s="603"/>
      <c r="X188" s="603"/>
      <c r="Y188" s="603"/>
      <c r="Z188" s="603"/>
      <c r="AA188" s="603"/>
      <c r="AB188" s="603"/>
      <c r="AC188" s="603"/>
      <c r="AD188" s="603"/>
      <c r="AE188" s="603"/>
      <c r="AF188" s="603"/>
      <c r="AG188" s="603"/>
      <c r="AH188" s="603"/>
      <c r="AI188" s="603"/>
      <c r="AJ188" s="604"/>
      <c r="AK188" s="85"/>
      <c r="AL188" s="8"/>
    </row>
    <row r="189" spans="2:49" s="9" customFormat="1" ht="13.5" customHeight="1">
      <c r="B189" s="140"/>
      <c r="C189" s="602"/>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603"/>
      <c r="AF189" s="603"/>
      <c r="AG189" s="603"/>
      <c r="AH189" s="603"/>
      <c r="AI189" s="603"/>
      <c r="AJ189" s="604"/>
      <c r="AK189" s="85"/>
      <c r="AL189" s="8"/>
    </row>
    <row r="190" spans="2:49" s="9" customFormat="1" ht="13.5" customHeight="1">
      <c r="B190" s="140"/>
      <c r="C190" s="602"/>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row>
    <row r="191" spans="2:49" s="9" customFormat="1" ht="13.5" customHeight="1">
      <c r="B191" s="140"/>
      <c r="C191" s="602"/>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row>
    <row r="192" spans="2:49" s="9" customFormat="1" ht="13.5" customHeight="1">
      <c r="B192" s="140"/>
      <c r="C192" s="602"/>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row>
    <row r="193" spans="2:38" s="9" customFormat="1" ht="13.5" customHeight="1">
      <c r="B193" s="140"/>
      <c r="C193" s="602"/>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row>
    <row r="194" spans="2:38" s="9" customFormat="1" ht="13.5" customHeight="1">
      <c r="B194" s="140"/>
      <c r="C194" s="602"/>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row>
    <row r="195" spans="2:38" s="9" customFormat="1" ht="13.5" customHeight="1">
      <c r="B195" s="140"/>
      <c r="C195" s="602"/>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row>
    <row r="196" spans="2:38" s="9" customFormat="1" ht="13.5" customHeight="1">
      <c r="B196" s="140"/>
      <c r="C196" s="602"/>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row>
    <row r="197" spans="2:38" s="9" customFormat="1" ht="13.5" customHeight="1">
      <c r="B197" s="140"/>
      <c r="C197" s="602"/>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row>
    <row r="198" spans="2:38" s="9" customFormat="1" ht="13.5" customHeight="1">
      <c r="B198" s="140"/>
      <c r="C198" s="602"/>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row>
    <row r="199" spans="2:38" s="9" customFormat="1" ht="13.5" customHeight="1">
      <c r="B199" s="140"/>
      <c r="C199" s="602"/>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row>
    <row r="200" spans="2:38" s="9" customFormat="1" ht="13.5" customHeight="1">
      <c r="B200" s="140"/>
      <c r="C200" s="602"/>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row>
    <row r="201" spans="2:38" s="9" customFormat="1" ht="13.5" customHeight="1">
      <c r="B201" s="140"/>
      <c r="C201" s="602"/>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row>
    <row r="202" spans="2:38" s="9" customFormat="1" ht="13.5" customHeight="1">
      <c r="B202" s="140"/>
      <c r="C202" s="602"/>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row>
    <row r="203" spans="2:38" s="9" customFormat="1" ht="13.5" customHeight="1">
      <c r="B203" s="140"/>
      <c r="C203" s="602"/>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row>
    <row r="204" spans="2:38" s="9" customFormat="1" ht="13.5" customHeight="1">
      <c r="B204" s="140"/>
      <c r="C204" s="602"/>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row>
    <row r="205" spans="2:38" s="9" customFormat="1" ht="13.5" customHeight="1">
      <c r="B205" s="140"/>
      <c r="C205" s="602"/>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row>
    <row r="206" spans="2:38" s="9" customFormat="1" ht="13.5" customHeight="1">
      <c r="B206" s="140"/>
      <c r="C206" s="602"/>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row>
    <row r="207" spans="2:38" s="9" customFormat="1" ht="13.5" customHeight="1">
      <c r="B207" s="140"/>
      <c r="C207" s="602"/>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row>
    <row r="208" spans="2:38" s="9" customFormat="1" ht="13.5" customHeight="1">
      <c r="B208" s="140"/>
      <c r="C208" s="602"/>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row>
    <row r="209" spans="2:38" s="9" customFormat="1" ht="13.5" customHeight="1">
      <c r="B209" s="140"/>
      <c r="C209" s="602"/>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row>
    <row r="210" spans="2:38" s="9" customFormat="1" ht="13.5" customHeight="1">
      <c r="B210" s="140"/>
      <c r="C210" s="602"/>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row>
    <row r="211" spans="2:38" s="9" customFormat="1" ht="13.5" customHeight="1">
      <c r="B211" s="140"/>
      <c r="C211" s="602"/>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row>
    <row r="212" spans="2:38" s="9" customFormat="1" ht="13.5" customHeight="1">
      <c r="B212" s="140"/>
      <c r="C212" s="602"/>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row>
    <row r="213" spans="2:38" s="9" customFormat="1" ht="13.5" customHeight="1">
      <c r="B213" s="140"/>
      <c r="C213" s="602"/>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row>
    <row r="214" spans="2:38" s="9" customFormat="1" ht="13.5" customHeight="1">
      <c r="B214" s="140"/>
      <c r="C214" s="602"/>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row>
    <row r="215" spans="2:38" s="9" customFormat="1" ht="13.5" customHeight="1">
      <c r="B215" s="140"/>
      <c r="C215" s="602"/>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row>
    <row r="216" spans="2:38" s="9" customFormat="1" ht="13.5" customHeight="1">
      <c r="B216" s="140"/>
      <c r="C216" s="602"/>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row>
    <row r="217" spans="2:38" s="9" customFormat="1" ht="13.5" customHeight="1">
      <c r="B217" s="140"/>
      <c r="C217" s="602"/>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row>
    <row r="218" spans="2:38" s="9" customFormat="1" ht="13.5" customHeight="1">
      <c r="B218" s="140"/>
      <c r="C218" s="602"/>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row>
    <row r="219" spans="2:38" s="9" customFormat="1" ht="13.5" customHeight="1">
      <c r="B219" s="140"/>
      <c r="C219" s="602"/>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row>
    <row r="220" spans="2:38" s="9" customFormat="1" ht="13.5" customHeight="1">
      <c r="B220" s="140"/>
      <c r="C220" s="602"/>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row>
    <row r="221" spans="2:38" s="9" customFormat="1" ht="13.5" customHeight="1">
      <c r="B221" s="140"/>
      <c r="C221" s="602"/>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row>
    <row r="222" spans="2:38" s="9" customFormat="1" ht="13.5" customHeight="1">
      <c r="B222" s="140"/>
      <c r="C222" s="602"/>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row>
    <row r="223" spans="2:38" s="9" customFormat="1" ht="13.5" customHeight="1">
      <c r="B223" s="140"/>
      <c r="C223" s="602"/>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row>
    <row r="224" spans="2:38" s="9" customFormat="1" ht="13.5" customHeight="1">
      <c r="B224" s="140"/>
      <c r="C224" s="602"/>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row>
    <row r="225" spans="2:49" s="9" customFormat="1" ht="13.5" customHeight="1">
      <c r="B225" s="140"/>
      <c r="C225" s="602"/>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row>
    <row r="226" spans="2:49" s="9" customFormat="1" ht="13.5" customHeight="1">
      <c r="B226" s="140"/>
      <c r="C226" s="602"/>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row>
    <row r="227" spans="2:49" s="9" customFormat="1" ht="13.5" customHeight="1">
      <c r="B227" s="140"/>
      <c r="C227" s="602"/>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row>
    <row r="228" spans="2:49" s="9" customFormat="1" ht="13.5" customHeight="1">
      <c r="B228" s="140"/>
      <c r="C228" s="602"/>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row>
    <row r="229" spans="2:49" s="9" customFormat="1" ht="13.5" customHeight="1">
      <c r="B229" s="140"/>
      <c r="C229" s="602"/>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row>
    <row r="230" spans="2:49" s="9" customFormat="1" ht="13.5" customHeight="1">
      <c r="B230" s="140"/>
      <c r="C230" s="602"/>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row>
    <row r="231" spans="2:49" s="9" customFormat="1" ht="13.5" customHeight="1">
      <c r="B231" s="140"/>
      <c r="C231" s="602"/>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row>
    <row r="232" spans="2:49" s="9" customFormat="1" ht="13.5" customHeight="1">
      <c r="B232" s="140"/>
      <c r="C232" s="602"/>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row>
    <row r="233" spans="2:49" s="9" customFormat="1" ht="13.5" customHeight="1">
      <c r="B233" s="140"/>
      <c r="C233" s="602"/>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row>
    <row r="234" spans="2:49" s="9" customFormat="1" ht="13.5" customHeight="1">
      <c r="B234" s="140"/>
      <c r="C234" s="602"/>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row>
    <row r="235" spans="2:49" s="9" customFormat="1" ht="13.5" customHeight="1">
      <c r="B235" s="140"/>
      <c r="C235" s="605"/>
      <c r="D235" s="606"/>
      <c r="E235" s="606"/>
      <c r="F235" s="606"/>
      <c r="G235" s="606"/>
      <c r="H235" s="606"/>
      <c r="I235" s="606"/>
      <c r="J235" s="606"/>
      <c r="K235" s="606"/>
      <c r="L235" s="606"/>
      <c r="M235" s="606"/>
      <c r="N235" s="606"/>
      <c r="O235" s="606"/>
      <c r="P235" s="606"/>
      <c r="Q235" s="606"/>
      <c r="R235" s="606"/>
      <c r="S235" s="606"/>
      <c r="T235" s="606"/>
      <c r="U235" s="606"/>
      <c r="V235" s="606"/>
      <c r="W235" s="606"/>
      <c r="X235" s="606"/>
      <c r="Y235" s="606"/>
      <c r="Z235" s="606"/>
      <c r="AA235" s="606"/>
      <c r="AB235" s="606"/>
      <c r="AC235" s="606"/>
      <c r="AD235" s="606"/>
      <c r="AE235" s="606"/>
      <c r="AF235" s="606"/>
      <c r="AG235" s="606"/>
      <c r="AH235" s="606"/>
      <c r="AI235" s="606"/>
      <c r="AJ235" s="607"/>
      <c r="AK235" s="85"/>
      <c r="AL235" s="8"/>
    </row>
    <row r="236" spans="2:49" s="9" customFormat="1" ht="6" customHeight="1">
      <c r="B236" s="110"/>
      <c r="C236" s="187"/>
      <c r="D236" s="187"/>
      <c r="E236" s="187"/>
      <c r="F236" s="187"/>
      <c r="G236" s="187"/>
      <c r="H236" s="187"/>
      <c r="I236" s="187"/>
      <c r="J236" s="187"/>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2"/>
      <c r="AL236" s="8"/>
    </row>
    <row r="237" spans="2:49" s="9" customFormat="1">
      <c r="B237" s="34"/>
      <c r="C237" s="34"/>
      <c r="D237" s="34"/>
      <c r="E237" s="34"/>
      <c r="F237" s="34"/>
      <c r="G237" s="34"/>
      <c r="H237" s="34"/>
      <c r="I237" s="182"/>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101"/>
      <c r="AI237" s="34"/>
      <c r="AJ237" s="34"/>
      <c r="AK237" s="58" t="s">
        <v>38</v>
      </c>
      <c r="AL237" s="8"/>
      <c r="AM237" s="8"/>
      <c r="AN237" s="8"/>
      <c r="AO237" s="8"/>
      <c r="AP237" s="8"/>
      <c r="AQ237" s="8"/>
      <c r="AR237" s="8"/>
      <c r="AS237" s="8"/>
      <c r="AT237" s="8"/>
      <c r="AU237" s="8"/>
      <c r="AV237" s="8"/>
      <c r="AW237" s="8"/>
    </row>
    <row r="239" spans="2:49" ht="17.25" customHeight="1"/>
  </sheetData>
  <sheetProtection algorithmName="SHA-512" hashValue="ecylczhIi/Fw4s2ox676C/FJWd3TiTBFhf2QxYrs3np+aJtwDmWOYohykd84hHXdFMqIubJvS4BJZHvqpGx8Dw==" saltValue="yhbz6OG2E7wmnLQDqJszQQ==" spinCount="100000" sheet="1" objects="1" scenarios="1"/>
  <mergeCells count="434">
    <mergeCell ref="AL134:AV141"/>
    <mergeCell ref="AL142:AV149"/>
    <mergeCell ref="AL110:AV117"/>
    <mergeCell ref="AL162:AV162"/>
    <mergeCell ref="AL24:AW25"/>
    <mergeCell ref="AC76:AJ77"/>
    <mergeCell ref="C63:AJ63"/>
    <mergeCell ref="D74:P74"/>
    <mergeCell ref="Q74:T74"/>
    <mergeCell ref="U74:X74"/>
    <mergeCell ref="Y74:AB74"/>
    <mergeCell ref="AC74:AF74"/>
    <mergeCell ref="AG74:AJ74"/>
    <mergeCell ref="D29:N29"/>
    <mergeCell ref="O29:R29"/>
    <mergeCell ref="S29:V29"/>
    <mergeCell ref="W29:Z29"/>
    <mergeCell ref="AA29:AD29"/>
    <mergeCell ref="AE29:AH29"/>
    <mergeCell ref="AD24:AG24"/>
    <mergeCell ref="AH24:AJ24"/>
    <mergeCell ref="O25:AJ25"/>
    <mergeCell ref="C39:E39"/>
    <mergeCell ref="F39:R39"/>
    <mergeCell ref="E17:N17"/>
    <mergeCell ref="O17:AJ17"/>
    <mergeCell ref="E18:N18"/>
    <mergeCell ref="O18:AJ18"/>
    <mergeCell ref="E19:N19"/>
    <mergeCell ref="O19:AJ19"/>
    <mergeCell ref="D23:N23"/>
    <mergeCell ref="AL118:AV125"/>
    <mergeCell ref="AL126:AV133"/>
    <mergeCell ref="O23:R23"/>
    <mergeCell ref="S24:V24"/>
    <mergeCell ref="W24:Y24"/>
    <mergeCell ref="Z24:AC24"/>
    <mergeCell ref="AD30:AG30"/>
    <mergeCell ref="AH30:AJ30"/>
    <mergeCell ref="O31:AJ31"/>
    <mergeCell ref="E32:N32"/>
    <mergeCell ref="O32:AJ32"/>
    <mergeCell ref="E26:N26"/>
    <mergeCell ref="O26:AJ26"/>
    <mergeCell ref="D28:S28"/>
    <mergeCell ref="D24:D26"/>
    <mergeCell ref="S23:V23"/>
    <mergeCell ref="W23:Z23"/>
    <mergeCell ref="E16:N16"/>
    <mergeCell ref="O16:AJ16"/>
    <mergeCell ref="E9:I9"/>
    <mergeCell ref="J9:AJ10"/>
    <mergeCell ref="E10:I10"/>
    <mergeCell ref="E13:N13"/>
    <mergeCell ref="O13:AB13"/>
    <mergeCell ref="AC13:AF13"/>
    <mergeCell ref="AG13:AJ13"/>
    <mergeCell ref="E4:G4"/>
    <mergeCell ref="S4:U4"/>
    <mergeCell ref="V4:Y4"/>
    <mergeCell ref="Z4:AB4"/>
    <mergeCell ref="AC4:AJ4"/>
    <mergeCell ref="C6:AH6"/>
    <mergeCell ref="E14:N15"/>
    <mergeCell ref="O14:R14"/>
    <mergeCell ref="S14:AJ14"/>
    <mergeCell ref="O15:R15"/>
    <mergeCell ref="S15:AJ15"/>
    <mergeCell ref="AA23:AD23"/>
    <mergeCell ref="AE23:AH23"/>
    <mergeCell ref="D30:D32"/>
    <mergeCell ref="E30:N31"/>
    <mergeCell ref="O30:R30"/>
    <mergeCell ref="S30:V30"/>
    <mergeCell ref="W30:Y30"/>
    <mergeCell ref="Z30:AC30"/>
    <mergeCell ref="E24:N25"/>
    <mergeCell ref="O24:R24"/>
    <mergeCell ref="S39:AJ39"/>
    <mergeCell ref="C40:E40"/>
    <mergeCell ref="F40:R40"/>
    <mergeCell ref="S40:AJ40"/>
    <mergeCell ref="C37:E37"/>
    <mergeCell ref="F37:R37"/>
    <mergeCell ref="S37:AJ37"/>
    <mergeCell ref="C38:E38"/>
    <mergeCell ref="F38:R38"/>
    <mergeCell ref="S38:AJ38"/>
    <mergeCell ref="C43:E43"/>
    <mergeCell ref="F43:R43"/>
    <mergeCell ref="S43:AJ43"/>
    <mergeCell ref="C44:E44"/>
    <mergeCell ref="F44:R44"/>
    <mergeCell ref="S44:AJ44"/>
    <mergeCell ref="C41:E41"/>
    <mergeCell ref="F41:R41"/>
    <mergeCell ref="S41:AJ41"/>
    <mergeCell ref="C42:E42"/>
    <mergeCell ref="F42:R42"/>
    <mergeCell ref="S42:AJ42"/>
    <mergeCell ref="C47:E47"/>
    <mergeCell ref="F47:R47"/>
    <mergeCell ref="S47:AJ47"/>
    <mergeCell ref="C48:E48"/>
    <mergeCell ref="F48:R48"/>
    <mergeCell ref="S48:AJ48"/>
    <mergeCell ref="C45:E45"/>
    <mergeCell ref="F45:R45"/>
    <mergeCell ref="S45:AJ45"/>
    <mergeCell ref="C46:E46"/>
    <mergeCell ref="F46:R46"/>
    <mergeCell ref="S46:AJ46"/>
    <mergeCell ref="C51:E51"/>
    <mergeCell ref="F51:R51"/>
    <mergeCell ref="S51:AJ51"/>
    <mergeCell ref="C52:E52"/>
    <mergeCell ref="F52:R52"/>
    <mergeCell ref="S52:AJ52"/>
    <mergeCell ref="C49:E49"/>
    <mergeCell ref="F49:R49"/>
    <mergeCell ref="S49:AJ49"/>
    <mergeCell ref="C50:E50"/>
    <mergeCell ref="F50:R50"/>
    <mergeCell ref="S50:AJ50"/>
    <mergeCell ref="C55:E55"/>
    <mergeCell ref="F55:R55"/>
    <mergeCell ref="S55:AJ55"/>
    <mergeCell ref="C56:E56"/>
    <mergeCell ref="F56:R56"/>
    <mergeCell ref="S56:AJ56"/>
    <mergeCell ref="C53:E53"/>
    <mergeCell ref="F53:R53"/>
    <mergeCell ref="S53:AJ53"/>
    <mergeCell ref="C54:E54"/>
    <mergeCell ref="F54:R54"/>
    <mergeCell ref="S54:AJ54"/>
    <mergeCell ref="C59:E59"/>
    <mergeCell ref="F59:R59"/>
    <mergeCell ref="S59:AJ59"/>
    <mergeCell ref="C60:E60"/>
    <mergeCell ref="F60:R60"/>
    <mergeCell ref="S60:AJ60"/>
    <mergeCell ref="C57:E57"/>
    <mergeCell ref="F57:R57"/>
    <mergeCell ref="S57:AJ57"/>
    <mergeCell ref="C58:E58"/>
    <mergeCell ref="F58:R58"/>
    <mergeCell ref="S58:AJ58"/>
    <mergeCell ref="Y65:AB65"/>
    <mergeCell ref="AC65:AJ65"/>
    <mergeCell ref="Q71:AJ71"/>
    <mergeCell ref="Q72:T72"/>
    <mergeCell ref="U72:X72"/>
    <mergeCell ref="Y72:AB72"/>
    <mergeCell ref="AC72:AF72"/>
    <mergeCell ref="C61:E61"/>
    <mergeCell ref="F61:R61"/>
    <mergeCell ref="S61:AJ61"/>
    <mergeCell ref="C62:E62"/>
    <mergeCell ref="F62:R62"/>
    <mergeCell ref="S62:AJ62"/>
    <mergeCell ref="AG72:AJ72"/>
    <mergeCell ref="D78:L80"/>
    <mergeCell ref="Q78:AJ78"/>
    <mergeCell ref="M79:P80"/>
    <mergeCell ref="Q79:T80"/>
    <mergeCell ref="U79:X80"/>
    <mergeCell ref="Y79:AB80"/>
    <mergeCell ref="AC79:AF80"/>
    <mergeCell ref="AG79:AJ80"/>
    <mergeCell ref="D73:P73"/>
    <mergeCell ref="Q73:T73"/>
    <mergeCell ref="U73:X73"/>
    <mergeCell ref="Y73:AB73"/>
    <mergeCell ref="AC73:AF73"/>
    <mergeCell ref="AG73:AJ73"/>
    <mergeCell ref="AG81:AJ81"/>
    <mergeCell ref="E82:P82"/>
    <mergeCell ref="Q82:T82"/>
    <mergeCell ref="U82:X82"/>
    <mergeCell ref="Y82:AB82"/>
    <mergeCell ref="AC82:AF82"/>
    <mergeCell ref="AG82:AJ82"/>
    <mergeCell ref="D81:L81"/>
    <mergeCell ref="M81:P81"/>
    <mergeCell ref="Q81:T81"/>
    <mergeCell ref="U81:X81"/>
    <mergeCell ref="Y81:AB81"/>
    <mergeCell ref="AC81:AF81"/>
    <mergeCell ref="AG83:AJ84"/>
    <mergeCell ref="D85:D91"/>
    <mergeCell ref="E85:P85"/>
    <mergeCell ref="Q85:T85"/>
    <mergeCell ref="U85:X85"/>
    <mergeCell ref="Y85:AB85"/>
    <mergeCell ref="AC85:AF85"/>
    <mergeCell ref="AG85:AJ85"/>
    <mergeCell ref="E86:P86"/>
    <mergeCell ref="Q86:T86"/>
    <mergeCell ref="D83:D84"/>
    <mergeCell ref="E83:P84"/>
    <mergeCell ref="Q83:T84"/>
    <mergeCell ref="U83:X84"/>
    <mergeCell ref="Y83:AB84"/>
    <mergeCell ref="AC83:AF84"/>
    <mergeCell ref="E88:P88"/>
    <mergeCell ref="Q88:T88"/>
    <mergeCell ref="U88:X88"/>
    <mergeCell ref="Y88:AB88"/>
    <mergeCell ref="AC88:AF88"/>
    <mergeCell ref="AG88:AJ88"/>
    <mergeCell ref="U86:X86"/>
    <mergeCell ref="Y86:AB86"/>
    <mergeCell ref="AC86:AF86"/>
    <mergeCell ref="AG86:AJ86"/>
    <mergeCell ref="E87:P87"/>
    <mergeCell ref="Q87:T87"/>
    <mergeCell ref="U87:X87"/>
    <mergeCell ref="Y87:AB87"/>
    <mergeCell ref="AC87:AF87"/>
    <mergeCell ref="AG87:AJ87"/>
    <mergeCell ref="E90:P90"/>
    <mergeCell ref="Q90:T90"/>
    <mergeCell ref="U90:X90"/>
    <mergeCell ref="Y90:AB90"/>
    <mergeCell ref="AC90:AF90"/>
    <mergeCell ref="AG90:AJ90"/>
    <mergeCell ref="E89:P89"/>
    <mergeCell ref="Q89:T89"/>
    <mergeCell ref="U89:X89"/>
    <mergeCell ref="Y89:AB89"/>
    <mergeCell ref="AC89:AF89"/>
    <mergeCell ref="AG89:AJ89"/>
    <mergeCell ref="D92:P92"/>
    <mergeCell ref="Q92:T92"/>
    <mergeCell ref="U92:X92"/>
    <mergeCell ref="Y92:AB92"/>
    <mergeCell ref="AC92:AF92"/>
    <mergeCell ref="AG92:AJ92"/>
    <mergeCell ref="E91:P91"/>
    <mergeCell ref="Q91:T91"/>
    <mergeCell ref="U91:X91"/>
    <mergeCell ref="Y91:AB91"/>
    <mergeCell ref="AC91:AF91"/>
    <mergeCell ref="AG91:AJ91"/>
    <mergeCell ref="AC95:AJ95"/>
    <mergeCell ref="D96:L98"/>
    <mergeCell ref="Q96:AJ96"/>
    <mergeCell ref="M97:P98"/>
    <mergeCell ref="Q97:T98"/>
    <mergeCell ref="U97:X98"/>
    <mergeCell ref="Y97:AB98"/>
    <mergeCell ref="AC97:AF98"/>
    <mergeCell ref="AG97:AJ98"/>
    <mergeCell ref="D99:L99"/>
    <mergeCell ref="M99:P99"/>
    <mergeCell ref="Q99:T99"/>
    <mergeCell ref="U99:X99"/>
    <mergeCell ref="Y99:AB99"/>
    <mergeCell ref="AC99:AF99"/>
    <mergeCell ref="AG99:AJ99"/>
    <mergeCell ref="E101:P101"/>
    <mergeCell ref="Q101:T101"/>
    <mergeCell ref="U101:X101"/>
    <mergeCell ref="Y101:AB101"/>
    <mergeCell ref="AC101:AF101"/>
    <mergeCell ref="AG101:AJ101"/>
    <mergeCell ref="E100:P100"/>
    <mergeCell ref="Q100:T100"/>
    <mergeCell ref="U100:X100"/>
    <mergeCell ref="Y100:AB100"/>
    <mergeCell ref="AC100:AF100"/>
    <mergeCell ref="AG100:AJ100"/>
    <mergeCell ref="AG102:AJ103"/>
    <mergeCell ref="D103:L103"/>
    <mergeCell ref="M103:P103"/>
    <mergeCell ref="Y106:AB106"/>
    <mergeCell ref="AC106:AJ106"/>
    <mergeCell ref="D102:L102"/>
    <mergeCell ref="M102:P102"/>
    <mergeCell ref="Q102:T103"/>
    <mergeCell ref="U102:X103"/>
    <mergeCell ref="Y102:AB103"/>
    <mergeCell ref="AC102:AF103"/>
    <mergeCell ref="D134:G141"/>
    <mergeCell ref="H134:AJ141"/>
    <mergeCell ref="D142:G149"/>
    <mergeCell ref="H142:AJ149"/>
    <mergeCell ref="Y152:AB152"/>
    <mergeCell ref="AC152:AJ152"/>
    <mergeCell ref="D110:G117"/>
    <mergeCell ref="H110:AJ117"/>
    <mergeCell ref="D118:G125"/>
    <mergeCell ref="H118:AJ125"/>
    <mergeCell ref="D126:G133"/>
    <mergeCell ref="H126:AJ133"/>
    <mergeCell ref="AF157:AG161"/>
    <mergeCell ref="AH157:AJ161"/>
    <mergeCell ref="E160:G161"/>
    <mergeCell ref="H160:Q160"/>
    <mergeCell ref="H161:K161"/>
    <mergeCell ref="L161:Q161"/>
    <mergeCell ref="H156:J156"/>
    <mergeCell ref="C157:D161"/>
    <mergeCell ref="E157:Q159"/>
    <mergeCell ref="R157:AC161"/>
    <mergeCell ref="AD157:AE161"/>
    <mergeCell ref="AF162:AG162"/>
    <mergeCell ref="AH162:AJ162"/>
    <mergeCell ref="C163:D163"/>
    <mergeCell ref="E163:G163"/>
    <mergeCell ref="H163:K163"/>
    <mergeCell ref="L163:Q163"/>
    <mergeCell ref="R163:AC163"/>
    <mergeCell ref="AD163:AE163"/>
    <mergeCell ref="AF163:AG163"/>
    <mergeCell ref="AH163:AJ163"/>
    <mergeCell ref="C162:D162"/>
    <mergeCell ref="E162:G162"/>
    <mergeCell ref="H162:K162"/>
    <mergeCell ref="L162:Q162"/>
    <mergeCell ref="R162:AC162"/>
    <mergeCell ref="AD162:AE162"/>
    <mergeCell ref="AF164:AG164"/>
    <mergeCell ref="AH164:AJ164"/>
    <mergeCell ref="C165:D165"/>
    <mergeCell ref="E165:G165"/>
    <mergeCell ref="H165:K165"/>
    <mergeCell ref="L165:Q165"/>
    <mergeCell ref="R165:AC165"/>
    <mergeCell ref="AD165:AE165"/>
    <mergeCell ref="AF165:AG165"/>
    <mergeCell ref="AH165:AJ165"/>
    <mergeCell ref="C164:D164"/>
    <mergeCell ref="E164:G164"/>
    <mergeCell ref="H164:K164"/>
    <mergeCell ref="L164:Q164"/>
    <mergeCell ref="R164:AC164"/>
    <mergeCell ref="AD164:AE164"/>
    <mergeCell ref="AF166:AG166"/>
    <mergeCell ref="AH166:AJ166"/>
    <mergeCell ref="C167:D167"/>
    <mergeCell ref="E167:G167"/>
    <mergeCell ref="H167:K167"/>
    <mergeCell ref="L167:Q167"/>
    <mergeCell ref="R167:AC167"/>
    <mergeCell ref="AD167:AE167"/>
    <mergeCell ref="AF167:AG167"/>
    <mergeCell ref="AH167:AJ167"/>
    <mergeCell ref="C166:D166"/>
    <mergeCell ref="E166:G166"/>
    <mergeCell ref="H166:K166"/>
    <mergeCell ref="L166:Q166"/>
    <mergeCell ref="R166:AC166"/>
    <mergeCell ref="AD166:AE166"/>
    <mergeCell ref="AF168:AG168"/>
    <mergeCell ref="AH168:AJ168"/>
    <mergeCell ref="C169:D169"/>
    <mergeCell ref="E169:G169"/>
    <mergeCell ref="H169:K169"/>
    <mergeCell ref="L169:Q169"/>
    <mergeCell ref="R169:AC169"/>
    <mergeCell ref="AD169:AE169"/>
    <mergeCell ref="AF169:AG169"/>
    <mergeCell ref="AH169:AJ169"/>
    <mergeCell ref="C168:D168"/>
    <mergeCell ref="E168:G168"/>
    <mergeCell ref="H168:K168"/>
    <mergeCell ref="L168:Q168"/>
    <mergeCell ref="R168:AC168"/>
    <mergeCell ref="AD168:AE168"/>
    <mergeCell ref="AF170:AG170"/>
    <mergeCell ref="AH170:AJ170"/>
    <mergeCell ref="C171:D171"/>
    <mergeCell ref="E171:G171"/>
    <mergeCell ref="H171:K171"/>
    <mergeCell ref="L171:Q171"/>
    <mergeCell ref="R171:AC171"/>
    <mergeCell ref="AD171:AE171"/>
    <mergeCell ref="AF171:AG171"/>
    <mergeCell ref="AH171:AJ171"/>
    <mergeCell ref="C170:D170"/>
    <mergeCell ref="E170:G170"/>
    <mergeCell ref="H170:K170"/>
    <mergeCell ref="L170:Q170"/>
    <mergeCell ref="R170:AC170"/>
    <mergeCell ref="AD170:AE170"/>
    <mergeCell ref="AH175:AJ175"/>
    <mergeCell ref="C174:D174"/>
    <mergeCell ref="E174:G174"/>
    <mergeCell ref="H174:K174"/>
    <mergeCell ref="L174:Q174"/>
    <mergeCell ref="R174:AC174"/>
    <mergeCell ref="AD174:AE174"/>
    <mergeCell ref="AF172:AG172"/>
    <mergeCell ref="AH172:AJ172"/>
    <mergeCell ref="C173:D173"/>
    <mergeCell ref="E173:G173"/>
    <mergeCell ref="H173:K173"/>
    <mergeCell ref="L173:Q173"/>
    <mergeCell ref="R173:AC173"/>
    <mergeCell ref="AD173:AE173"/>
    <mergeCell ref="AF173:AG173"/>
    <mergeCell ref="AH173:AJ173"/>
    <mergeCell ref="C172:D172"/>
    <mergeCell ref="E172:G172"/>
    <mergeCell ref="H172:K172"/>
    <mergeCell ref="L172:Q172"/>
    <mergeCell ref="R172:AC172"/>
    <mergeCell ref="AD172:AE172"/>
    <mergeCell ref="C177:AJ177"/>
    <mergeCell ref="AL39:AM40"/>
    <mergeCell ref="C183:M183"/>
    <mergeCell ref="C186:AJ235"/>
    <mergeCell ref="AF176:AG176"/>
    <mergeCell ref="AH176:AJ176"/>
    <mergeCell ref="C178:AA178"/>
    <mergeCell ref="Y179:AB179"/>
    <mergeCell ref="AC179:AJ179"/>
    <mergeCell ref="C176:D176"/>
    <mergeCell ref="E176:G176"/>
    <mergeCell ref="H176:K176"/>
    <mergeCell ref="L176:Q176"/>
    <mergeCell ref="R176:AC176"/>
    <mergeCell ref="AD176:AE176"/>
    <mergeCell ref="AF174:AG174"/>
    <mergeCell ref="AH174:AJ174"/>
    <mergeCell ref="C175:D175"/>
    <mergeCell ref="E175:G175"/>
    <mergeCell ref="H175:K175"/>
    <mergeCell ref="L175:Q175"/>
    <mergeCell ref="R175:AC175"/>
    <mergeCell ref="AD175:AE175"/>
    <mergeCell ref="AF175:AG175"/>
  </mergeCells>
  <phoneticPr fontId="2"/>
  <conditionalFormatting sqref="B35:AK62 B63:C63 AK63 B64:AK64">
    <cfRule type="expression" dxfId="249" priority="7">
      <formula>$E$10="Bテナント等"</formula>
    </cfRule>
  </conditionalFormatting>
  <conditionalFormatting sqref="C109">
    <cfRule type="expression" dxfId="248" priority="6">
      <formula>$E$10="B"</formula>
    </cfRule>
  </conditionalFormatting>
  <conditionalFormatting sqref="O16:AJ16">
    <cfRule type="expression" dxfId="247" priority="8" stopIfTrue="1">
      <formula>$E$10="A"</formula>
    </cfRule>
  </conditionalFormatting>
  <conditionalFormatting sqref="Q74:AJ74">
    <cfRule type="expression" dxfId="246" priority="1">
      <formula>$E$10="A"</formula>
    </cfRule>
  </conditionalFormatting>
  <conditionalFormatting sqref="AG13:AJ13">
    <cfRule type="expression" dxfId="245" priority="9" stopIfTrue="1">
      <formula>$E$10="Bテナント等"</formula>
    </cfRule>
    <cfRule type="expression" dxfId="244" priority="10" stopIfTrue="1">
      <formula>"$E$10=""Bテナント等"""</formula>
    </cfRule>
  </conditionalFormatting>
  <conditionalFormatting sqref="AK151">
    <cfRule type="expression" dxfId="243" priority="4">
      <formula>$E$10="Bテナント等"</formula>
    </cfRule>
  </conditionalFormatting>
  <conditionalFormatting sqref="AK178">
    <cfRule type="expression" dxfId="242" priority="3">
      <formula>$E$10="Bテナント等"</formula>
    </cfRule>
  </conditionalFormatting>
  <conditionalFormatting sqref="AK237">
    <cfRule type="expression" dxfId="241" priority="2">
      <formula>$E$10="Bテナント等"</formula>
    </cfRule>
  </conditionalFormatting>
  <dataValidations count="18">
    <dataValidation type="list" imeMode="disabled" allowBlank="1" showInputMessage="1" showErrorMessage="1" sqref="AD162:AG176" xr:uid="{00000000-0002-0000-0300-000000000000}">
      <formula1>pldn14</formula1>
    </dataValidation>
    <dataValidation type="list" imeMode="disabled" allowBlank="1" showInputMessage="1" showErrorMessage="1" sqref="L162:Q176" xr:uid="{301E5DB0-73E1-425A-A6B4-2230330BDB5E}">
      <formula1>pldn13</formula1>
    </dataValidation>
    <dataValidation type="whole" imeMode="disabled" operator="greaterThanOrEqual" allowBlank="1" showInputMessage="1" showErrorMessage="1" sqref="Q85:AJ91" xr:uid="{00000000-0002-0000-0300-000002000000}">
      <formula1>0</formula1>
    </dataValidation>
    <dataValidation type="decimal" imeMode="disabled" operator="greaterThanOrEqual" allowBlank="1" showInputMessage="1" showErrorMessage="1" error="半角数字で少数点以下第4位まで有効です。" sqref="AD24:AG24 AD30:AG30" xr:uid="{00000000-0002-0000-0300-000003000000}">
      <formula1>0.0001</formula1>
    </dataValidation>
    <dataValidation type="whole" imeMode="disabled" operator="greaterThanOrEqual" allowBlank="1" showInputMessage="1" showErrorMessage="1" error="半角数字で入力してください。" sqref="S24:V24" xr:uid="{00000000-0002-0000-0300-000004000000}">
      <formula1>1</formula1>
    </dataValidation>
    <dataValidation imeMode="on" allowBlank="1" showInputMessage="1" showErrorMessage="1" sqref="O16:AJ16 O19:AJ19 O25:AJ26 O31:AJ32 AJ110:AJ150 D103:L104 C186:AJ235 R162:AC162 H110:AI151 F39:AJ62" xr:uid="{00000000-0002-0000-0300-000005000000}"/>
    <dataValidation type="whole" imeMode="disabled" operator="greaterThanOrEqual" allowBlank="1" showInputMessage="1" showErrorMessage="1" sqref="AG13:AJ13 S30:V30" xr:uid="{00000000-0002-0000-0300-000006000000}">
      <formula1>1</formula1>
    </dataValidation>
    <dataValidation type="whole" imeMode="disabled" allowBlank="1" showInputMessage="1" showErrorMessage="1" sqref="AC4:AJ4" xr:uid="{00000000-0002-0000-0300-000007000000}">
      <formula1>1</formula1>
      <formula2>999999</formula2>
    </dataValidation>
    <dataValidation type="list" imeMode="disabled" allowBlank="1" showInputMessage="1" showErrorMessage="1" sqref="AA23:AD23 O23:R23" xr:uid="{00000000-0002-0000-0300-000008000000}">
      <formula1>pldn11</formula1>
    </dataValidation>
    <dataValidation type="list" imeMode="disabled" allowBlank="1" showInputMessage="1" showErrorMessage="1" sqref="AA29:AD29 O29:R29" xr:uid="{00000000-0002-0000-0300-000009000000}">
      <formula1>pldn12</formula1>
    </dataValidation>
    <dataValidation type="list" imeMode="disabled" allowBlank="1" showInputMessage="1" showErrorMessage="1" sqref="O17:AJ17" xr:uid="{00000000-0002-0000-0300-00000A000000}">
      <formula1>pldn4</formula1>
    </dataValidation>
    <dataValidation imeMode="disabled" allowBlank="1" showInputMessage="1" showErrorMessage="1" sqref="AC100:AC101 U100:U101 Y100:Y101 Q82:Q83 AG82:AG83 U82:U83 Y82:Y83 AE105:AI105 Q105:AC105 AG100:AG101 AC82:AC83 Q100:Q101" xr:uid="{00000000-0002-0000-0300-00000B000000}"/>
    <dataValidation type="list" imeMode="disabled" allowBlank="1" showInputMessage="1" showErrorMessage="1" sqref="E10:I10" xr:uid="{00000000-0002-0000-0300-00000C000000}">
      <formula1>pldn9</formula1>
    </dataValidation>
    <dataValidation type="custom" imeMode="disabled" operator="greaterThanOrEqual" allowBlank="1" showInputMessage="1" showErrorMessage="1" sqref="Q102:AJ104" xr:uid="{00000000-0002-0000-0300-00000D000000}">
      <formula1>OR(Q102="",ISNUMBER(Q102))</formula1>
    </dataValidation>
    <dataValidation type="list" allowBlank="1" showInputMessage="1" showErrorMessage="1" sqref="G105:H105" xr:uid="{00000000-0002-0000-0300-00000E000000}">
      <formula1>#REF!</formula1>
    </dataValidation>
    <dataValidation type="whole" operator="greaterThanOrEqual" allowBlank="1" showInputMessage="1" showErrorMessage="1" sqref="Q73:AJ74" xr:uid="{00000000-0002-0000-0300-00000F000000}">
      <formula1>0</formula1>
    </dataValidation>
    <dataValidation type="custom" allowBlank="1" showInputMessage="1" showErrorMessage="1" sqref="Q81:AJ81" xr:uid="{00000000-0002-0000-0300-000010000000}">
      <formula1>OR(Q81="",AND(ISNUMBER(Q81),INT(Q81)=Q81))</formula1>
    </dataValidation>
    <dataValidation type="custom" imeMode="disabled" allowBlank="1" showInputMessage="1" showErrorMessage="1" sqref="AH162:AJ176" xr:uid="{00000000-0002-0000-0300-000011000000}">
      <formula1>OR(AH162="",ISNUMBER(AH162))</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4" max="16383" man="1"/>
    <brk id="64" max="16383" man="1"/>
    <brk id="105" min="1" max="36" man="1"/>
    <brk id="151" min="1" max="36" man="1"/>
    <brk id="178"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FDE-90D0-4C91-A088-C663AE31D531}">
  <sheetPr>
    <tabColor rgb="FFFFD966"/>
    <pageSetUpPr fitToPage="1"/>
  </sheetPr>
  <dimension ref="B2:AW239"/>
  <sheetViews>
    <sheetView showGridLines="0" zoomScaleNormal="100" zoomScaleSheetLayoutView="100" workbookViewId="0"/>
  </sheetViews>
  <sheetFormatPr defaultColWidth="2.5" defaultRowHeight="18.75"/>
  <cols>
    <col min="1" max="1" width="2.5" style="8" customWidth="1"/>
    <col min="2" max="36" width="2.5" style="38" customWidth="1"/>
    <col min="37" max="37" width="1.5" style="38" customWidth="1"/>
    <col min="38" max="49" width="6.25" style="8" customWidth="1"/>
    <col min="50" max="16384" width="2.5" style="8"/>
  </cols>
  <sheetData>
    <row r="2" spans="2:37" ht="17.25" customHeight="1">
      <c r="B2" s="113"/>
      <c r="C2" s="113" t="s">
        <v>121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115" t="str">
        <f>IF($E$10="Bテナント等","Bテナント等事業所 （１）",IF($E$10="A","A事業所（１）",""))</f>
        <v/>
      </c>
      <c r="AF2" s="34"/>
      <c r="AG2" s="34"/>
      <c r="AH2" s="34"/>
      <c r="AI2" s="34"/>
      <c r="AJ2" s="34"/>
      <c r="AK2" s="34"/>
    </row>
    <row r="3" spans="2:37"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7" ht="23.25" customHeight="1">
      <c r="B4" s="113"/>
      <c r="C4" s="113" t="s">
        <v>11</v>
      </c>
      <c r="D4" s="113"/>
      <c r="E4" s="786">
        <f>IF(様式１号!$D$16="","",様式１号!$D$16)</f>
        <v>8</v>
      </c>
      <c r="F4" s="787"/>
      <c r="G4" s="788"/>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7" ht="9"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7" s="14" customFormat="1" ht="26.25" customHeight="1">
      <c r="B6" s="118"/>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119"/>
      <c r="AJ6" s="119"/>
      <c r="AK6" s="120"/>
    </row>
    <row r="7" spans="2:37">
      <c r="B7" s="23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7">
      <c r="B8" s="23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7" ht="16.5" customHeight="1">
      <c r="B9" s="231"/>
      <c r="C9" s="113"/>
      <c r="D9" s="122"/>
      <c r="E9" s="808" t="s">
        <v>125</v>
      </c>
      <c r="F9" s="808"/>
      <c r="G9" s="808"/>
      <c r="H9" s="808"/>
      <c r="I9" s="808"/>
      <c r="J9" s="809" t="str">
        <f>IF($E$10="A","A … 規模判定エネルギー使用量が年間1,500kL未満の事業所（合算）",IF($E$10="Bテナント等","Bテナント等  … 規模判定エネルギー使用量が年間1,500kL以上であり、他の事業所の一部である事業所",""))</f>
        <v/>
      </c>
      <c r="K9" s="810"/>
      <c r="L9" s="810"/>
      <c r="M9" s="810"/>
      <c r="N9" s="810"/>
      <c r="O9" s="810"/>
      <c r="P9" s="810"/>
      <c r="Q9" s="810"/>
      <c r="R9" s="810"/>
      <c r="S9" s="810"/>
      <c r="T9" s="810"/>
      <c r="U9" s="810"/>
      <c r="V9" s="810"/>
      <c r="W9" s="810"/>
      <c r="X9" s="810"/>
      <c r="Y9" s="810"/>
      <c r="Z9" s="810"/>
      <c r="AA9" s="810"/>
      <c r="AB9" s="810"/>
      <c r="AC9" s="810"/>
      <c r="AD9" s="810"/>
      <c r="AE9" s="810"/>
      <c r="AF9" s="810"/>
      <c r="AG9" s="810"/>
      <c r="AH9" s="810"/>
      <c r="AI9" s="810"/>
      <c r="AJ9" s="811"/>
      <c r="AK9" s="85"/>
    </row>
    <row r="10" spans="2:37" ht="28.5" customHeight="1">
      <c r="B10" s="231"/>
      <c r="C10" s="113"/>
      <c r="D10" s="122"/>
      <c r="E10" s="815"/>
      <c r="F10" s="815"/>
      <c r="G10" s="815"/>
      <c r="H10" s="815"/>
      <c r="I10" s="815"/>
      <c r="J10" s="812"/>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4"/>
      <c r="AK10" s="85"/>
    </row>
    <row r="11" spans="2:37" ht="4.5" customHeight="1">
      <c r="B11" s="23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7">
      <c r="B12" s="23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7" ht="29.25" customHeight="1">
      <c r="B13" s="231"/>
      <c r="C13" s="113"/>
      <c r="D13" s="113"/>
      <c r="E13" s="816" t="str">
        <f>IF(E10="A","代表事業所名",IF(E10="Bテナント等","事業所名",""))</f>
        <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5"/>
      <c r="AC13" s="819" t="str">
        <f>IFERROR(IF($E$10="A","前年度における事業所数",""),"")</f>
        <v/>
      </c>
      <c r="AD13" s="820"/>
      <c r="AE13" s="820"/>
      <c r="AF13" s="821"/>
      <c r="AG13" s="822"/>
      <c r="AH13" s="823"/>
      <c r="AI13" s="823"/>
      <c r="AJ13" s="824"/>
      <c r="AK13" s="85"/>
    </row>
    <row r="14" spans="2:37" ht="18.95" customHeight="1">
      <c r="B14" s="231"/>
      <c r="C14" s="113"/>
      <c r="D14" s="113"/>
      <c r="E14" s="799" t="str">
        <f>IF(E10="A","代表事業所所在地",IF(E10="Bテナント等","事業所所在地",""))</f>
        <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row>
    <row r="15" spans="2:37" ht="18.95" customHeight="1">
      <c r="B15" s="23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7" ht="24" customHeight="1">
      <c r="B16" s="231"/>
      <c r="C16" s="113"/>
      <c r="D16" s="113"/>
      <c r="E16" s="805" t="s">
        <v>516</v>
      </c>
      <c r="F16" s="806"/>
      <c r="G16" s="806"/>
      <c r="H16" s="806"/>
      <c r="I16" s="806"/>
      <c r="J16" s="806"/>
      <c r="K16" s="806"/>
      <c r="L16" s="806"/>
      <c r="M16" s="806"/>
      <c r="N16" s="807"/>
      <c r="O16" s="763"/>
      <c r="P16" s="764"/>
      <c r="Q16" s="764"/>
      <c r="R16" s="764"/>
      <c r="S16" s="764"/>
      <c r="T16" s="764"/>
      <c r="U16" s="764"/>
      <c r="V16" s="764"/>
      <c r="W16" s="764"/>
      <c r="X16" s="764"/>
      <c r="Y16" s="764"/>
      <c r="Z16" s="764"/>
      <c r="AA16" s="764"/>
      <c r="AB16" s="764"/>
      <c r="AC16" s="764"/>
      <c r="AD16" s="764"/>
      <c r="AE16" s="764"/>
      <c r="AF16" s="764"/>
      <c r="AG16" s="764"/>
      <c r="AH16" s="764"/>
      <c r="AI16" s="764"/>
      <c r="AJ16" s="765"/>
      <c r="AK16" s="85"/>
    </row>
    <row r="17" spans="2:49" ht="18.95" customHeight="1">
      <c r="B17" s="231"/>
      <c r="C17" s="113"/>
      <c r="D17" s="113"/>
      <c r="E17" s="799" t="s">
        <v>129</v>
      </c>
      <c r="F17" s="799"/>
      <c r="G17" s="799"/>
      <c r="H17" s="799"/>
      <c r="I17" s="799"/>
      <c r="J17" s="799"/>
      <c r="K17" s="799"/>
      <c r="L17" s="799"/>
      <c r="M17" s="799"/>
      <c r="N17" s="799"/>
      <c r="O17" s="825"/>
      <c r="P17" s="826"/>
      <c r="Q17" s="826"/>
      <c r="R17" s="826"/>
      <c r="S17" s="826"/>
      <c r="T17" s="826"/>
      <c r="U17" s="826"/>
      <c r="V17" s="826"/>
      <c r="W17" s="826"/>
      <c r="X17" s="826"/>
      <c r="Y17" s="826"/>
      <c r="Z17" s="826"/>
      <c r="AA17" s="826"/>
      <c r="AB17" s="826"/>
      <c r="AC17" s="826"/>
      <c r="AD17" s="826"/>
      <c r="AE17" s="826"/>
      <c r="AF17" s="826"/>
      <c r="AG17" s="826"/>
      <c r="AH17" s="826"/>
      <c r="AI17" s="826"/>
      <c r="AJ17" s="827"/>
      <c r="AK17" s="85"/>
    </row>
    <row r="18" spans="2:49" ht="18.95" customHeight="1">
      <c r="B18" s="231"/>
      <c r="C18" s="113"/>
      <c r="D18" s="113"/>
      <c r="E18" s="799" t="s">
        <v>130</v>
      </c>
      <c r="F18" s="799"/>
      <c r="G18" s="799"/>
      <c r="H18" s="799"/>
      <c r="I18" s="799"/>
      <c r="J18" s="799"/>
      <c r="K18" s="799"/>
      <c r="L18" s="799"/>
      <c r="M18" s="799"/>
      <c r="N18" s="799"/>
      <c r="O18" s="789" t="str">
        <f>LEFT($O$17,2)</f>
        <v/>
      </c>
      <c r="P18" s="790"/>
      <c r="Q18" s="790"/>
      <c r="R18" s="790"/>
      <c r="S18" s="790"/>
      <c r="T18" s="790"/>
      <c r="U18" s="790"/>
      <c r="V18" s="790"/>
      <c r="W18" s="790"/>
      <c r="X18" s="790"/>
      <c r="Y18" s="790"/>
      <c r="Z18" s="790"/>
      <c r="AA18" s="790"/>
      <c r="AB18" s="790"/>
      <c r="AC18" s="790"/>
      <c r="AD18" s="790"/>
      <c r="AE18" s="790"/>
      <c r="AF18" s="790"/>
      <c r="AG18" s="790"/>
      <c r="AH18" s="790"/>
      <c r="AI18" s="790"/>
      <c r="AJ18" s="791"/>
      <c r="AK18" s="85"/>
    </row>
    <row r="19" spans="2:49" ht="53.1" customHeight="1">
      <c r="B19" s="231"/>
      <c r="C19" s="113"/>
      <c r="D19" s="113"/>
      <c r="E19" s="828" t="s">
        <v>131</v>
      </c>
      <c r="F19" s="828"/>
      <c r="G19" s="828"/>
      <c r="H19" s="828"/>
      <c r="I19" s="828"/>
      <c r="J19" s="828"/>
      <c r="K19" s="828"/>
      <c r="L19" s="828"/>
      <c r="M19" s="828"/>
      <c r="N19" s="828"/>
      <c r="O19" s="829"/>
      <c r="P19" s="830"/>
      <c r="Q19" s="830"/>
      <c r="R19" s="830"/>
      <c r="S19" s="830"/>
      <c r="T19" s="830"/>
      <c r="U19" s="830"/>
      <c r="V19" s="830"/>
      <c r="W19" s="830"/>
      <c r="X19" s="830"/>
      <c r="Y19" s="830"/>
      <c r="Z19" s="830"/>
      <c r="AA19" s="830"/>
      <c r="AB19" s="830"/>
      <c r="AC19" s="830"/>
      <c r="AD19" s="830"/>
      <c r="AE19" s="830"/>
      <c r="AF19" s="830"/>
      <c r="AG19" s="830"/>
      <c r="AH19" s="830"/>
      <c r="AI19" s="830"/>
      <c r="AJ19" s="831"/>
      <c r="AK19" s="85"/>
      <c r="AL19" s="59" t="s">
        <v>499</v>
      </c>
    </row>
    <row r="20" spans="2:49" ht="12" customHeight="1">
      <c r="B20" s="231"/>
      <c r="C20" s="113"/>
      <c r="D20" s="113"/>
      <c r="E20" s="126"/>
      <c r="F20" s="113"/>
      <c r="G20" s="113"/>
      <c r="H20" s="113"/>
      <c r="I20" s="113"/>
      <c r="J20" s="113"/>
      <c r="K20" s="113"/>
      <c r="L20" s="113"/>
      <c r="M20" s="113"/>
      <c r="N20" s="113"/>
      <c r="O20" s="97"/>
      <c r="P20" s="34"/>
      <c r="Q20" s="34"/>
      <c r="R20" s="34"/>
      <c r="S20" s="34"/>
      <c r="T20" s="34"/>
      <c r="U20" s="34"/>
      <c r="V20" s="34"/>
      <c r="W20" s="34"/>
      <c r="X20" s="34"/>
      <c r="Y20" s="34"/>
      <c r="Z20" s="34"/>
      <c r="AA20" s="34"/>
      <c r="AB20" s="34"/>
      <c r="AC20" s="34"/>
      <c r="AD20" s="34"/>
      <c r="AE20" s="34"/>
      <c r="AF20" s="34"/>
      <c r="AG20" s="34"/>
      <c r="AH20" s="34"/>
      <c r="AI20" s="34"/>
      <c r="AJ20" s="34"/>
      <c r="AK20" s="85"/>
    </row>
    <row r="21" spans="2:49">
      <c r="B21" s="231"/>
      <c r="C21" s="113" t="s">
        <v>132</v>
      </c>
      <c r="D21" s="113"/>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49">
      <c r="B22" s="231"/>
      <c r="C22" s="113"/>
      <c r="D22" s="113" t="s">
        <v>651</v>
      </c>
      <c r="E22" s="113"/>
      <c r="F22" s="113"/>
      <c r="G22" s="113"/>
      <c r="H22" s="113"/>
      <c r="I22" s="113"/>
      <c r="J22" s="113"/>
      <c r="K22" s="113"/>
      <c r="L22" s="113"/>
      <c r="M22" s="113"/>
      <c r="N22" s="113"/>
      <c r="O22" s="34"/>
      <c r="P22" s="34"/>
      <c r="Q22" s="34"/>
      <c r="R22" s="34"/>
      <c r="S22" s="34"/>
      <c r="T22" s="34"/>
      <c r="U22" s="34"/>
      <c r="V22" s="34"/>
      <c r="W22" s="34"/>
      <c r="X22" s="34"/>
      <c r="Y22" s="34"/>
      <c r="Z22" s="34"/>
      <c r="AA22" s="34"/>
      <c r="AB22" s="34"/>
      <c r="AC22" s="34"/>
      <c r="AD22" s="34"/>
      <c r="AE22" s="34"/>
      <c r="AF22" s="34"/>
      <c r="AG22" s="34"/>
      <c r="AH22" s="34"/>
      <c r="AI22" s="34"/>
      <c r="AJ22" s="34"/>
      <c r="AK22" s="85"/>
    </row>
    <row r="23" spans="2:49" ht="24.75" customHeight="1">
      <c r="B23" s="231"/>
      <c r="C23" s="113"/>
      <c r="D23" s="832" t="s">
        <v>133</v>
      </c>
      <c r="E23" s="833"/>
      <c r="F23" s="833"/>
      <c r="G23" s="833"/>
      <c r="H23" s="833"/>
      <c r="I23" s="833"/>
      <c r="J23" s="833"/>
      <c r="K23" s="833"/>
      <c r="L23" s="833"/>
      <c r="M23" s="833"/>
      <c r="N23" s="834"/>
      <c r="O23" s="772">
        <v>7</v>
      </c>
      <c r="P23" s="773"/>
      <c r="Q23" s="773"/>
      <c r="R23" s="774"/>
      <c r="S23" s="775" t="s">
        <v>431</v>
      </c>
      <c r="T23" s="776"/>
      <c r="U23" s="776"/>
      <c r="V23" s="841"/>
      <c r="W23" s="615" t="s">
        <v>134</v>
      </c>
      <c r="X23" s="762"/>
      <c r="Y23" s="762"/>
      <c r="Z23" s="616"/>
      <c r="AA23" s="772">
        <v>11</v>
      </c>
      <c r="AB23" s="773"/>
      <c r="AC23" s="773"/>
      <c r="AD23" s="774"/>
      <c r="AE23" s="775" t="s">
        <v>432</v>
      </c>
      <c r="AF23" s="776"/>
      <c r="AG23" s="776"/>
      <c r="AH23" s="776"/>
      <c r="AI23" s="127"/>
      <c r="AJ23" s="128"/>
      <c r="AK23" s="85"/>
    </row>
    <row r="24" spans="2:49" ht="30" customHeight="1">
      <c r="B24" s="231"/>
      <c r="C24" s="113"/>
      <c r="D24" s="777" t="s">
        <v>430</v>
      </c>
      <c r="E24" s="778" t="s">
        <v>461</v>
      </c>
      <c r="F24" s="778"/>
      <c r="G24" s="778"/>
      <c r="H24" s="778"/>
      <c r="I24" s="778"/>
      <c r="J24" s="778"/>
      <c r="K24" s="778"/>
      <c r="L24" s="778"/>
      <c r="M24" s="778"/>
      <c r="N24" s="779"/>
      <c r="O24" s="782" t="s">
        <v>433</v>
      </c>
      <c r="P24" s="783"/>
      <c r="Q24" s="783"/>
      <c r="R24" s="783"/>
      <c r="S24" s="784"/>
      <c r="T24" s="784"/>
      <c r="U24" s="784"/>
      <c r="V24" s="784"/>
      <c r="W24" s="785" t="s">
        <v>136</v>
      </c>
      <c r="X24" s="785"/>
      <c r="Y24" s="785"/>
      <c r="Z24" s="782" t="s">
        <v>434</v>
      </c>
      <c r="AA24" s="783"/>
      <c r="AB24" s="783"/>
      <c r="AC24" s="783"/>
      <c r="AD24" s="837"/>
      <c r="AE24" s="837"/>
      <c r="AF24" s="837"/>
      <c r="AG24" s="837"/>
      <c r="AH24" s="785" t="str">
        <f>"t-CO2/"&amp;$M$103</f>
        <v>t-CO2/</v>
      </c>
      <c r="AI24" s="785"/>
      <c r="AJ24" s="785"/>
      <c r="AK24" s="85"/>
      <c r="AL24" s="844" t="str">
        <f>IF(AND($S$24="",$AD$24=""),"← 削減状況の評価時に基準となる排出量又は原単位について、過去の実績を参考に
　 設定し、入力してください(目標欄に記載する評価方法(排出量または原単位)に
　 応じて、いずれかを記入)。","")</f>
        <v>← 削減状況の評価時に基準となる排出量又は原単位について、過去の実績を参考に
　 設定し、入力してください(目標欄に記載する評価方法(排出量または原単位)に
　 応じて、いずれかを記入)。</v>
      </c>
      <c r="AM24" s="558"/>
      <c r="AN24" s="558"/>
      <c r="AO24" s="558"/>
      <c r="AP24" s="558"/>
      <c r="AQ24" s="558"/>
      <c r="AR24" s="558"/>
      <c r="AS24" s="558"/>
      <c r="AT24" s="558"/>
      <c r="AU24" s="558"/>
      <c r="AV24" s="558"/>
      <c r="AW24" s="558"/>
    </row>
    <row r="25" spans="2:49" ht="65.099999999999994" customHeight="1">
      <c r="B25" s="231"/>
      <c r="C25" s="113"/>
      <c r="D25" s="777"/>
      <c r="E25" s="780"/>
      <c r="F25" s="780"/>
      <c r="G25" s="780"/>
      <c r="H25" s="780"/>
      <c r="I25" s="780"/>
      <c r="J25" s="780"/>
      <c r="K25" s="780"/>
      <c r="L25" s="780"/>
      <c r="M25" s="780"/>
      <c r="N25" s="781"/>
      <c r="O25" s="829"/>
      <c r="P25" s="830"/>
      <c r="Q25" s="830"/>
      <c r="R25" s="830"/>
      <c r="S25" s="830"/>
      <c r="T25" s="830"/>
      <c r="U25" s="830"/>
      <c r="V25" s="830"/>
      <c r="W25" s="830"/>
      <c r="X25" s="830"/>
      <c r="Y25" s="830"/>
      <c r="Z25" s="830"/>
      <c r="AA25" s="830"/>
      <c r="AB25" s="830"/>
      <c r="AC25" s="830"/>
      <c r="AD25" s="830"/>
      <c r="AE25" s="830"/>
      <c r="AF25" s="830"/>
      <c r="AG25" s="830"/>
      <c r="AH25" s="830"/>
      <c r="AI25" s="830"/>
      <c r="AJ25" s="831"/>
      <c r="AK25" s="85"/>
      <c r="AL25" s="844"/>
      <c r="AM25" s="558"/>
      <c r="AN25" s="558"/>
      <c r="AO25" s="558"/>
      <c r="AP25" s="558"/>
      <c r="AQ25" s="558"/>
      <c r="AR25" s="558"/>
      <c r="AS25" s="558"/>
      <c r="AT25" s="558"/>
      <c r="AU25" s="558"/>
      <c r="AV25" s="558"/>
      <c r="AW25" s="558"/>
    </row>
    <row r="26" spans="2:49" ht="65.099999999999994" customHeight="1">
      <c r="B26" s="231"/>
      <c r="C26" s="113"/>
      <c r="D26" s="777"/>
      <c r="E26" s="838" t="s">
        <v>137</v>
      </c>
      <c r="F26" s="838"/>
      <c r="G26" s="838"/>
      <c r="H26" s="838"/>
      <c r="I26" s="838"/>
      <c r="J26" s="838"/>
      <c r="K26" s="838"/>
      <c r="L26" s="838"/>
      <c r="M26" s="838"/>
      <c r="N26" s="839"/>
      <c r="O26" s="829"/>
      <c r="P26" s="830"/>
      <c r="Q26" s="830"/>
      <c r="R26" s="830"/>
      <c r="S26" s="830"/>
      <c r="T26" s="830"/>
      <c r="U26" s="830"/>
      <c r="V26" s="830"/>
      <c r="W26" s="830"/>
      <c r="X26" s="830"/>
      <c r="Y26" s="830"/>
      <c r="Z26" s="830"/>
      <c r="AA26" s="830"/>
      <c r="AB26" s="830"/>
      <c r="AC26" s="830"/>
      <c r="AD26" s="830"/>
      <c r="AE26" s="830"/>
      <c r="AF26" s="830"/>
      <c r="AG26" s="830"/>
      <c r="AH26" s="830"/>
      <c r="AI26" s="830"/>
      <c r="AJ26" s="831"/>
      <c r="AK26" s="85"/>
    </row>
    <row r="27" spans="2:49" ht="4.5" customHeight="1">
      <c r="B27" s="23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49" ht="13.5" customHeight="1">
      <c r="B28" s="231"/>
      <c r="C28" s="113"/>
      <c r="D28" s="840" t="s">
        <v>462</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49" ht="24.75" customHeight="1">
      <c r="B29" s="231"/>
      <c r="C29" s="113"/>
      <c r="D29" s="832" t="s">
        <v>133</v>
      </c>
      <c r="E29" s="833"/>
      <c r="F29" s="833"/>
      <c r="G29" s="833"/>
      <c r="H29" s="833"/>
      <c r="I29" s="833"/>
      <c r="J29" s="833"/>
      <c r="K29" s="833"/>
      <c r="L29" s="833"/>
      <c r="M29" s="833"/>
      <c r="N29" s="834"/>
      <c r="O29" s="852">
        <v>12</v>
      </c>
      <c r="P29" s="852"/>
      <c r="Q29" s="852"/>
      <c r="R29" s="852"/>
      <c r="S29" s="775" t="s">
        <v>431</v>
      </c>
      <c r="T29" s="776"/>
      <c r="U29" s="776"/>
      <c r="V29" s="841"/>
      <c r="W29" s="808" t="s">
        <v>138</v>
      </c>
      <c r="X29" s="808"/>
      <c r="Y29" s="808"/>
      <c r="Z29" s="808"/>
      <c r="AA29" s="852">
        <v>16</v>
      </c>
      <c r="AB29" s="852"/>
      <c r="AC29" s="852"/>
      <c r="AD29" s="852"/>
      <c r="AE29" s="775" t="s">
        <v>431</v>
      </c>
      <c r="AF29" s="776"/>
      <c r="AG29" s="776"/>
      <c r="AH29" s="776"/>
      <c r="AI29" s="135"/>
      <c r="AJ29" s="136"/>
      <c r="AK29" s="85"/>
    </row>
    <row r="30" spans="2:49" ht="30" customHeight="1">
      <c r="B30" s="231"/>
      <c r="C30" s="113"/>
      <c r="D30" s="777" t="s">
        <v>135</v>
      </c>
      <c r="E30" s="778" t="s">
        <v>461</v>
      </c>
      <c r="F30" s="778"/>
      <c r="G30" s="778"/>
      <c r="H30" s="778"/>
      <c r="I30" s="778"/>
      <c r="J30" s="778"/>
      <c r="K30" s="778"/>
      <c r="L30" s="778"/>
      <c r="M30" s="778"/>
      <c r="N30" s="779"/>
      <c r="O30" s="782" t="s">
        <v>433</v>
      </c>
      <c r="P30" s="783"/>
      <c r="Q30" s="783"/>
      <c r="R30" s="783"/>
      <c r="S30" s="784"/>
      <c r="T30" s="784"/>
      <c r="U30" s="784"/>
      <c r="V30" s="784"/>
      <c r="W30" s="785" t="s">
        <v>136</v>
      </c>
      <c r="X30" s="785"/>
      <c r="Y30" s="785"/>
      <c r="Z30" s="782" t="s">
        <v>434</v>
      </c>
      <c r="AA30" s="783"/>
      <c r="AB30" s="783"/>
      <c r="AC30" s="783"/>
      <c r="AD30" s="837"/>
      <c r="AE30" s="837"/>
      <c r="AF30" s="837"/>
      <c r="AG30" s="837"/>
      <c r="AH30" s="785" t="str">
        <f>IF(AD30="","",AH24)</f>
        <v/>
      </c>
      <c r="AI30" s="785"/>
      <c r="AJ30" s="785"/>
      <c r="AK30" s="85"/>
    </row>
    <row r="31" spans="2:49" ht="65.099999999999994" customHeight="1">
      <c r="B31" s="231"/>
      <c r="C31" s="113"/>
      <c r="D31" s="777"/>
      <c r="E31" s="780"/>
      <c r="F31" s="780"/>
      <c r="G31" s="780"/>
      <c r="H31" s="780"/>
      <c r="I31" s="780"/>
      <c r="J31" s="780"/>
      <c r="K31" s="780"/>
      <c r="L31" s="780"/>
      <c r="M31" s="780"/>
      <c r="N31" s="781"/>
      <c r="O31" s="829"/>
      <c r="P31" s="830"/>
      <c r="Q31" s="830"/>
      <c r="R31" s="830"/>
      <c r="S31" s="830"/>
      <c r="T31" s="830"/>
      <c r="U31" s="830"/>
      <c r="V31" s="830"/>
      <c r="W31" s="830"/>
      <c r="X31" s="830"/>
      <c r="Y31" s="830"/>
      <c r="Z31" s="830"/>
      <c r="AA31" s="830"/>
      <c r="AB31" s="830"/>
      <c r="AC31" s="830"/>
      <c r="AD31" s="830"/>
      <c r="AE31" s="830"/>
      <c r="AF31" s="830"/>
      <c r="AG31" s="830"/>
      <c r="AH31" s="830"/>
      <c r="AI31" s="830"/>
      <c r="AJ31" s="831"/>
      <c r="AK31" s="85"/>
      <c r="AL31" s="59" t="str">
        <f>IF(様式１号!$D$16=11,"← 11年度提出の計画書には第５計画期間の削減目標を必ず入力してください。","← 計画がある場合は入力してください。")</f>
        <v>← 計画がある場合は入力してください。</v>
      </c>
    </row>
    <row r="32" spans="2:49" ht="65.099999999999994" customHeight="1">
      <c r="B32" s="231"/>
      <c r="C32" s="113"/>
      <c r="D32" s="777"/>
      <c r="E32" s="838" t="s">
        <v>137</v>
      </c>
      <c r="F32" s="838"/>
      <c r="G32" s="838"/>
      <c r="H32" s="838"/>
      <c r="I32" s="838"/>
      <c r="J32" s="838"/>
      <c r="K32" s="838"/>
      <c r="L32" s="838"/>
      <c r="M32" s="838"/>
      <c r="N32" s="839"/>
      <c r="O32" s="829"/>
      <c r="P32" s="830"/>
      <c r="Q32" s="830"/>
      <c r="R32" s="830"/>
      <c r="S32" s="830"/>
      <c r="T32" s="830"/>
      <c r="U32" s="830"/>
      <c r="V32" s="830"/>
      <c r="W32" s="830"/>
      <c r="X32" s="830"/>
      <c r="Y32" s="830"/>
      <c r="Z32" s="830"/>
      <c r="AA32" s="830"/>
      <c r="AB32" s="830"/>
      <c r="AC32" s="830"/>
      <c r="AD32" s="830"/>
      <c r="AE32" s="830"/>
      <c r="AF32" s="830"/>
      <c r="AG32" s="830"/>
      <c r="AH32" s="830"/>
      <c r="AI32" s="830"/>
      <c r="AJ32" s="831"/>
      <c r="AK32" s="85"/>
    </row>
    <row r="33" spans="2:39" ht="5.25" customHeight="1">
      <c r="B33" s="137"/>
      <c r="C33" s="123"/>
      <c r="D33" s="123"/>
      <c r="E33" s="123"/>
      <c r="F33" s="123"/>
      <c r="G33" s="123"/>
      <c r="H33" s="123"/>
      <c r="I33" s="123"/>
      <c r="J33" s="123"/>
      <c r="K33" s="123"/>
      <c r="L33" s="123"/>
      <c r="M33" s="123"/>
      <c r="N33" s="123"/>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2"/>
    </row>
    <row r="34" spans="2:39" ht="20.25" customHeight="1">
      <c r="B34" s="113"/>
      <c r="C34" s="113"/>
      <c r="D34" s="113"/>
      <c r="E34" s="34"/>
      <c r="F34" s="138"/>
      <c r="G34" s="113"/>
      <c r="H34" s="113"/>
      <c r="I34" s="113"/>
      <c r="J34" s="113"/>
      <c r="K34" s="113"/>
      <c r="L34" s="34"/>
      <c r="M34" s="113"/>
      <c r="N34" s="113"/>
      <c r="O34" s="34"/>
      <c r="P34" s="34"/>
      <c r="Q34" s="34"/>
      <c r="R34" s="34"/>
      <c r="S34" s="34"/>
      <c r="T34" s="34"/>
      <c r="U34" s="34"/>
      <c r="V34" s="34"/>
      <c r="W34" s="34"/>
      <c r="X34" s="34"/>
      <c r="Y34" s="34"/>
      <c r="Z34" s="34"/>
      <c r="AA34" s="34"/>
      <c r="AB34" s="34"/>
      <c r="AC34" s="34"/>
      <c r="AD34" s="126"/>
      <c r="AE34" s="34"/>
      <c r="AF34" s="34"/>
      <c r="AG34" s="34"/>
      <c r="AH34" s="34"/>
      <c r="AI34" s="34"/>
      <c r="AJ34" s="34"/>
      <c r="AK34" s="44" t="s">
        <v>38</v>
      </c>
    </row>
    <row r="35" spans="2:39" s="9" customFormat="1" ht="5.25" customHeight="1">
      <c r="B35" s="108"/>
      <c r="C35" s="139"/>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8"/>
      <c r="AL35" s="8"/>
    </row>
    <row r="36" spans="2:39" s="9" customFormat="1" ht="12.95" customHeight="1">
      <c r="B36" s="109"/>
      <c r="C36" s="34"/>
      <c r="D36" s="245" t="s">
        <v>652</v>
      </c>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34"/>
      <c r="AK36" s="85"/>
      <c r="AL36" s="8"/>
    </row>
    <row r="37" spans="2:39" s="9" customFormat="1" ht="29.25" customHeight="1">
      <c r="B37" s="109"/>
      <c r="C37" s="766" t="s">
        <v>139</v>
      </c>
      <c r="D37" s="767"/>
      <c r="E37" s="768"/>
      <c r="F37" s="766" t="s">
        <v>140</v>
      </c>
      <c r="G37" s="767"/>
      <c r="H37" s="767"/>
      <c r="I37" s="767"/>
      <c r="J37" s="767"/>
      <c r="K37" s="767"/>
      <c r="L37" s="767"/>
      <c r="M37" s="767"/>
      <c r="N37" s="767"/>
      <c r="O37" s="767"/>
      <c r="P37" s="767"/>
      <c r="Q37" s="767"/>
      <c r="R37" s="768"/>
      <c r="S37" s="766" t="s">
        <v>435</v>
      </c>
      <c r="T37" s="767"/>
      <c r="U37" s="767"/>
      <c r="V37" s="767"/>
      <c r="W37" s="767"/>
      <c r="X37" s="767"/>
      <c r="Y37" s="767"/>
      <c r="Z37" s="767"/>
      <c r="AA37" s="767"/>
      <c r="AB37" s="767"/>
      <c r="AC37" s="767"/>
      <c r="AD37" s="767"/>
      <c r="AE37" s="767"/>
      <c r="AF37" s="767"/>
      <c r="AG37" s="767"/>
      <c r="AH37" s="767"/>
      <c r="AI37" s="767"/>
      <c r="AJ37" s="768"/>
      <c r="AK37" s="85"/>
      <c r="AL37" s="8"/>
    </row>
    <row r="38" spans="2:39" s="9" customFormat="1" ht="29.25" customHeight="1">
      <c r="B38" s="109"/>
      <c r="C38" s="615">
        <v>1</v>
      </c>
      <c r="D38" s="762"/>
      <c r="E38" s="616"/>
      <c r="F38" s="769" t="str">
        <f>IF($O$13="","",$O$13)</f>
        <v/>
      </c>
      <c r="G38" s="770"/>
      <c r="H38" s="770"/>
      <c r="I38" s="770"/>
      <c r="J38" s="770"/>
      <c r="K38" s="770"/>
      <c r="L38" s="770"/>
      <c r="M38" s="770"/>
      <c r="N38" s="770"/>
      <c r="O38" s="770"/>
      <c r="P38" s="770"/>
      <c r="Q38" s="770"/>
      <c r="R38" s="771"/>
      <c r="S38" s="769" t="str">
        <f>$S$14&amp;$S$15</f>
        <v/>
      </c>
      <c r="T38" s="770"/>
      <c r="U38" s="770"/>
      <c r="V38" s="770"/>
      <c r="W38" s="770"/>
      <c r="X38" s="770"/>
      <c r="Y38" s="770"/>
      <c r="Z38" s="770"/>
      <c r="AA38" s="770"/>
      <c r="AB38" s="770"/>
      <c r="AC38" s="770"/>
      <c r="AD38" s="770"/>
      <c r="AE38" s="770"/>
      <c r="AF38" s="770"/>
      <c r="AG38" s="770"/>
      <c r="AH38" s="770"/>
      <c r="AI38" s="770"/>
      <c r="AJ38" s="771"/>
      <c r="AK38" s="85"/>
      <c r="AL38" s="8"/>
    </row>
    <row r="39" spans="2:39" s="9" customFormat="1" ht="29.25" customHeight="1">
      <c r="B39" s="109"/>
      <c r="C39" s="615">
        <v>2</v>
      </c>
      <c r="D39" s="762"/>
      <c r="E39" s="616"/>
      <c r="F39" s="763"/>
      <c r="G39" s="764"/>
      <c r="H39" s="764"/>
      <c r="I39" s="764"/>
      <c r="J39" s="764"/>
      <c r="K39" s="764"/>
      <c r="L39" s="764"/>
      <c r="M39" s="764"/>
      <c r="N39" s="764"/>
      <c r="O39" s="764"/>
      <c r="P39" s="764"/>
      <c r="Q39" s="764"/>
      <c r="R39" s="765"/>
      <c r="S39" s="763"/>
      <c r="T39" s="764"/>
      <c r="U39" s="764"/>
      <c r="V39" s="764"/>
      <c r="W39" s="764"/>
      <c r="X39" s="764"/>
      <c r="Y39" s="764"/>
      <c r="Z39" s="764"/>
      <c r="AA39" s="764"/>
      <c r="AB39" s="764"/>
      <c r="AC39" s="764"/>
      <c r="AD39" s="764"/>
      <c r="AE39" s="764"/>
      <c r="AF39" s="764"/>
      <c r="AG39" s="764"/>
      <c r="AH39" s="764"/>
      <c r="AI39" s="764"/>
      <c r="AJ39" s="765"/>
      <c r="AK39" s="85"/>
      <c r="AL39" s="598"/>
      <c r="AM39" s="598"/>
    </row>
    <row r="40" spans="2:39" s="9" customFormat="1" ht="29.25" customHeight="1">
      <c r="B40" s="109"/>
      <c r="C40" s="615">
        <v>3</v>
      </c>
      <c r="D40" s="762"/>
      <c r="E40" s="616"/>
      <c r="F40" s="763"/>
      <c r="G40" s="764"/>
      <c r="H40" s="764"/>
      <c r="I40" s="764"/>
      <c r="J40" s="764"/>
      <c r="K40" s="764"/>
      <c r="L40" s="764"/>
      <c r="M40" s="764"/>
      <c r="N40" s="764"/>
      <c r="O40" s="764"/>
      <c r="P40" s="764"/>
      <c r="Q40" s="764"/>
      <c r="R40" s="765"/>
      <c r="S40" s="763"/>
      <c r="T40" s="764"/>
      <c r="U40" s="764"/>
      <c r="V40" s="764"/>
      <c r="W40" s="764"/>
      <c r="X40" s="764"/>
      <c r="Y40" s="764"/>
      <c r="Z40" s="764"/>
      <c r="AA40" s="764"/>
      <c r="AB40" s="764"/>
      <c r="AC40" s="764"/>
      <c r="AD40" s="764"/>
      <c r="AE40" s="764"/>
      <c r="AF40" s="764"/>
      <c r="AG40" s="764"/>
      <c r="AH40" s="764"/>
      <c r="AI40" s="764"/>
      <c r="AJ40" s="765"/>
      <c r="AK40" s="85"/>
      <c r="AL40" s="598"/>
      <c r="AM40" s="598"/>
    </row>
    <row r="41" spans="2:39" s="9" customFormat="1" ht="29.25" customHeight="1">
      <c r="B41" s="109"/>
      <c r="C41" s="615">
        <v>4</v>
      </c>
      <c r="D41" s="762"/>
      <c r="E41" s="616"/>
      <c r="F41" s="763"/>
      <c r="G41" s="764"/>
      <c r="H41" s="764"/>
      <c r="I41" s="764"/>
      <c r="J41" s="764"/>
      <c r="K41" s="764"/>
      <c r="L41" s="764"/>
      <c r="M41" s="764"/>
      <c r="N41" s="764"/>
      <c r="O41" s="764"/>
      <c r="P41" s="764"/>
      <c r="Q41" s="764"/>
      <c r="R41" s="765"/>
      <c r="S41" s="763"/>
      <c r="T41" s="764"/>
      <c r="U41" s="764"/>
      <c r="V41" s="764"/>
      <c r="W41" s="764"/>
      <c r="X41" s="764"/>
      <c r="Y41" s="764"/>
      <c r="Z41" s="764"/>
      <c r="AA41" s="764"/>
      <c r="AB41" s="764"/>
      <c r="AC41" s="764"/>
      <c r="AD41" s="764"/>
      <c r="AE41" s="764"/>
      <c r="AF41" s="764"/>
      <c r="AG41" s="764"/>
      <c r="AH41" s="764"/>
      <c r="AI41" s="764"/>
      <c r="AJ41" s="765"/>
      <c r="AK41" s="85"/>
      <c r="AL41" s="8"/>
    </row>
    <row r="42" spans="2:39" s="9" customFormat="1" ht="29.25" customHeight="1">
      <c r="B42" s="109"/>
      <c r="C42" s="615">
        <v>5</v>
      </c>
      <c r="D42" s="762"/>
      <c r="E42" s="616"/>
      <c r="F42" s="763"/>
      <c r="G42" s="764"/>
      <c r="H42" s="764"/>
      <c r="I42" s="764"/>
      <c r="J42" s="764"/>
      <c r="K42" s="764"/>
      <c r="L42" s="764"/>
      <c r="M42" s="764"/>
      <c r="N42" s="764"/>
      <c r="O42" s="764"/>
      <c r="P42" s="764"/>
      <c r="Q42" s="764"/>
      <c r="R42" s="765"/>
      <c r="S42" s="763"/>
      <c r="T42" s="764"/>
      <c r="U42" s="764"/>
      <c r="V42" s="764"/>
      <c r="W42" s="764"/>
      <c r="X42" s="764"/>
      <c r="Y42" s="764"/>
      <c r="Z42" s="764"/>
      <c r="AA42" s="764"/>
      <c r="AB42" s="764"/>
      <c r="AC42" s="764"/>
      <c r="AD42" s="764"/>
      <c r="AE42" s="764"/>
      <c r="AF42" s="764"/>
      <c r="AG42" s="764"/>
      <c r="AH42" s="764"/>
      <c r="AI42" s="764"/>
      <c r="AJ42" s="765"/>
      <c r="AK42" s="85"/>
      <c r="AL42" s="8"/>
    </row>
    <row r="43" spans="2:39" s="9" customFormat="1" ht="29.25" customHeight="1">
      <c r="B43" s="109"/>
      <c r="C43" s="615">
        <v>6</v>
      </c>
      <c r="D43" s="762"/>
      <c r="E43" s="616"/>
      <c r="F43" s="763"/>
      <c r="G43" s="764"/>
      <c r="H43" s="764"/>
      <c r="I43" s="764"/>
      <c r="J43" s="764"/>
      <c r="K43" s="764"/>
      <c r="L43" s="764"/>
      <c r="M43" s="764"/>
      <c r="N43" s="764"/>
      <c r="O43" s="764"/>
      <c r="P43" s="764"/>
      <c r="Q43" s="764"/>
      <c r="R43" s="765"/>
      <c r="S43" s="763"/>
      <c r="T43" s="764"/>
      <c r="U43" s="764"/>
      <c r="V43" s="764"/>
      <c r="W43" s="764"/>
      <c r="X43" s="764"/>
      <c r="Y43" s="764"/>
      <c r="Z43" s="764"/>
      <c r="AA43" s="764"/>
      <c r="AB43" s="764"/>
      <c r="AC43" s="764"/>
      <c r="AD43" s="764"/>
      <c r="AE43" s="764"/>
      <c r="AF43" s="764"/>
      <c r="AG43" s="764"/>
      <c r="AH43" s="764"/>
      <c r="AI43" s="764"/>
      <c r="AJ43" s="765"/>
      <c r="AK43" s="85"/>
      <c r="AL43" s="8"/>
    </row>
    <row r="44" spans="2:39" s="9" customFormat="1" ht="29.25" customHeight="1">
      <c r="B44" s="109"/>
      <c r="C44" s="615">
        <v>7</v>
      </c>
      <c r="D44" s="762"/>
      <c r="E44" s="616"/>
      <c r="F44" s="763"/>
      <c r="G44" s="764"/>
      <c r="H44" s="764"/>
      <c r="I44" s="764"/>
      <c r="J44" s="764"/>
      <c r="K44" s="764"/>
      <c r="L44" s="764"/>
      <c r="M44" s="764"/>
      <c r="N44" s="764"/>
      <c r="O44" s="764"/>
      <c r="P44" s="764"/>
      <c r="Q44" s="764"/>
      <c r="R44" s="765"/>
      <c r="S44" s="763"/>
      <c r="T44" s="764"/>
      <c r="U44" s="764"/>
      <c r="V44" s="764"/>
      <c r="W44" s="764"/>
      <c r="X44" s="764"/>
      <c r="Y44" s="764"/>
      <c r="Z44" s="764"/>
      <c r="AA44" s="764"/>
      <c r="AB44" s="764"/>
      <c r="AC44" s="764"/>
      <c r="AD44" s="764"/>
      <c r="AE44" s="764"/>
      <c r="AF44" s="764"/>
      <c r="AG44" s="764"/>
      <c r="AH44" s="764"/>
      <c r="AI44" s="764"/>
      <c r="AJ44" s="765"/>
      <c r="AK44" s="85"/>
      <c r="AL44" s="8"/>
    </row>
    <row r="45" spans="2:39" s="9" customFormat="1" ht="29.25" customHeight="1">
      <c r="B45" s="109"/>
      <c r="C45" s="615">
        <v>8</v>
      </c>
      <c r="D45" s="762"/>
      <c r="E45" s="616"/>
      <c r="F45" s="763"/>
      <c r="G45" s="764"/>
      <c r="H45" s="764"/>
      <c r="I45" s="764"/>
      <c r="J45" s="764"/>
      <c r="K45" s="764"/>
      <c r="L45" s="764"/>
      <c r="M45" s="764"/>
      <c r="N45" s="764"/>
      <c r="O45" s="764"/>
      <c r="P45" s="764"/>
      <c r="Q45" s="764"/>
      <c r="R45" s="765"/>
      <c r="S45" s="763"/>
      <c r="T45" s="764"/>
      <c r="U45" s="764"/>
      <c r="V45" s="764"/>
      <c r="W45" s="764"/>
      <c r="X45" s="764"/>
      <c r="Y45" s="764"/>
      <c r="Z45" s="764"/>
      <c r="AA45" s="764"/>
      <c r="AB45" s="764"/>
      <c r="AC45" s="764"/>
      <c r="AD45" s="764"/>
      <c r="AE45" s="764"/>
      <c r="AF45" s="764"/>
      <c r="AG45" s="764"/>
      <c r="AH45" s="764"/>
      <c r="AI45" s="764"/>
      <c r="AJ45" s="765"/>
      <c r="AK45" s="85"/>
      <c r="AL45" s="8"/>
    </row>
    <row r="46" spans="2:39" s="9" customFormat="1" ht="29.25" customHeight="1">
      <c r="B46" s="109"/>
      <c r="C46" s="615">
        <v>9</v>
      </c>
      <c r="D46" s="762"/>
      <c r="E46" s="616"/>
      <c r="F46" s="763"/>
      <c r="G46" s="764"/>
      <c r="H46" s="764"/>
      <c r="I46" s="764"/>
      <c r="J46" s="764"/>
      <c r="K46" s="764"/>
      <c r="L46" s="764"/>
      <c r="M46" s="764"/>
      <c r="N46" s="764"/>
      <c r="O46" s="764"/>
      <c r="P46" s="764"/>
      <c r="Q46" s="764"/>
      <c r="R46" s="765"/>
      <c r="S46" s="763"/>
      <c r="T46" s="764"/>
      <c r="U46" s="764"/>
      <c r="V46" s="764"/>
      <c r="W46" s="764"/>
      <c r="X46" s="764"/>
      <c r="Y46" s="764"/>
      <c r="Z46" s="764"/>
      <c r="AA46" s="764"/>
      <c r="AB46" s="764"/>
      <c r="AC46" s="764"/>
      <c r="AD46" s="764"/>
      <c r="AE46" s="764"/>
      <c r="AF46" s="764"/>
      <c r="AG46" s="764"/>
      <c r="AH46" s="764"/>
      <c r="AI46" s="764"/>
      <c r="AJ46" s="765"/>
      <c r="AK46" s="85"/>
      <c r="AL46" s="8"/>
    </row>
    <row r="47" spans="2:39" s="9" customFormat="1" ht="29.25" customHeight="1">
      <c r="B47" s="109"/>
      <c r="C47" s="615">
        <v>10</v>
      </c>
      <c r="D47" s="762"/>
      <c r="E47" s="616"/>
      <c r="F47" s="763"/>
      <c r="G47" s="764"/>
      <c r="H47" s="764"/>
      <c r="I47" s="764"/>
      <c r="J47" s="764"/>
      <c r="K47" s="764"/>
      <c r="L47" s="764"/>
      <c r="M47" s="764"/>
      <c r="N47" s="764"/>
      <c r="O47" s="764"/>
      <c r="P47" s="764"/>
      <c r="Q47" s="764"/>
      <c r="R47" s="765"/>
      <c r="S47" s="763"/>
      <c r="T47" s="764"/>
      <c r="U47" s="764"/>
      <c r="V47" s="764"/>
      <c r="W47" s="764"/>
      <c r="X47" s="764"/>
      <c r="Y47" s="764"/>
      <c r="Z47" s="764"/>
      <c r="AA47" s="764"/>
      <c r="AB47" s="764"/>
      <c r="AC47" s="764"/>
      <c r="AD47" s="764"/>
      <c r="AE47" s="764"/>
      <c r="AF47" s="764"/>
      <c r="AG47" s="764"/>
      <c r="AH47" s="764"/>
      <c r="AI47" s="764"/>
      <c r="AJ47" s="765"/>
      <c r="AK47" s="85"/>
      <c r="AL47" s="8"/>
    </row>
    <row r="48" spans="2:39" s="9" customFormat="1" ht="29.25" customHeight="1">
      <c r="B48" s="109"/>
      <c r="C48" s="615">
        <v>11</v>
      </c>
      <c r="D48" s="762"/>
      <c r="E48" s="616"/>
      <c r="F48" s="763"/>
      <c r="G48" s="764"/>
      <c r="H48" s="764"/>
      <c r="I48" s="764"/>
      <c r="J48" s="764"/>
      <c r="K48" s="764"/>
      <c r="L48" s="764"/>
      <c r="M48" s="764"/>
      <c r="N48" s="764"/>
      <c r="O48" s="764"/>
      <c r="P48" s="764"/>
      <c r="Q48" s="764"/>
      <c r="R48" s="765"/>
      <c r="S48" s="763"/>
      <c r="T48" s="764"/>
      <c r="U48" s="764"/>
      <c r="V48" s="764"/>
      <c r="W48" s="764"/>
      <c r="X48" s="764"/>
      <c r="Y48" s="764"/>
      <c r="Z48" s="764"/>
      <c r="AA48" s="764"/>
      <c r="AB48" s="764"/>
      <c r="AC48" s="764"/>
      <c r="AD48" s="764"/>
      <c r="AE48" s="764"/>
      <c r="AF48" s="764"/>
      <c r="AG48" s="764"/>
      <c r="AH48" s="764"/>
      <c r="AI48" s="764"/>
      <c r="AJ48" s="765"/>
      <c r="AK48" s="85"/>
      <c r="AL48" s="8"/>
    </row>
    <row r="49" spans="2:38" s="9" customFormat="1" ht="29.25" customHeight="1">
      <c r="B49" s="109"/>
      <c r="C49" s="615">
        <v>12</v>
      </c>
      <c r="D49" s="762"/>
      <c r="E49" s="616"/>
      <c r="F49" s="763"/>
      <c r="G49" s="764"/>
      <c r="H49" s="764"/>
      <c r="I49" s="764"/>
      <c r="J49" s="764"/>
      <c r="K49" s="764"/>
      <c r="L49" s="764"/>
      <c r="M49" s="764"/>
      <c r="N49" s="764"/>
      <c r="O49" s="764"/>
      <c r="P49" s="764"/>
      <c r="Q49" s="764"/>
      <c r="R49" s="765"/>
      <c r="S49" s="763"/>
      <c r="T49" s="764"/>
      <c r="U49" s="764"/>
      <c r="V49" s="764"/>
      <c r="W49" s="764"/>
      <c r="X49" s="764"/>
      <c r="Y49" s="764"/>
      <c r="Z49" s="764"/>
      <c r="AA49" s="764"/>
      <c r="AB49" s="764"/>
      <c r="AC49" s="764"/>
      <c r="AD49" s="764"/>
      <c r="AE49" s="764"/>
      <c r="AF49" s="764"/>
      <c r="AG49" s="764"/>
      <c r="AH49" s="764"/>
      <c r="AI49" s="764"/>
      <c r="AJ49" s="765"/>
      <c r="AK49" s="85"/>
      <c r="AL49" s="8"/>
    </row>
    <row r="50" spans="2:38" s="9" customFormat="1" ht="29.25" customHeight="1">
      <c r="B50" s="109"/>
      <c r="C50" s="615">
        <v>13</v>
      </c>
      <c r="D50" s="762"/>
      <c r="E50" s="616"/>
      <c r="F50" s="763"/>
      <c r="G50" s="764"/>
      <c r="H50" s="764"/>
      <c r="I50" s="764"/>
      <c r="J50" s="764"/>
      <c r="K50" s="764"/>
      <c r="L50" s="764"/>
      <c r="M50" s="764"/>
      <c r="N50" s="764"/>
      <c r="O50" s="764"/>
      <c r="P50" s="764"/>
      <c r="Q50" s="764"/>
      <c r="R50" s="765"/>
      <c r="S50" s="763"/>
      <c r="T50" s="764"/>
      <c r="U50" s="764"/>
      <c r="V50" s="764"/>
      <c r="W50" s="764"/>
      <c r="X50" s="764"/>
      <c r="Y50" s="764"/>
      <c r="Z50" s="764"/>
      <c r="AA50" s="764"/>
      <c r="AB50" s="764"/>
      <c r="AC50" s="764"/>
      <c r="AD50" s="764"/>
      <c r="AE50" s="764"/>
      <c r="AF50" s="764"/>
      <c r="AG50" s="764"/>
      <c r="AH50" s="764"/>
      <c r="AI50" s="764"/>
      <c r="AJ50" s="765"/>
      <c r="AK50" s="85"/>
      <c r="AL50" s="8"/>
    </row>
    <row r="51" spans="2:38" s="9" customFormat="1" ht="29.25" customHeight="1">
      <c r="B51" s="109"/>
      <c r="C51" s="615">
        <v>14</v>
      </c>
      <c r="D51" s="762"/>
      <c r="E51" s="616"/>
      <c r="F51" s="763"/>
      <c r="G51" s="764"/>
      <c r="H51" s="764"/>
      <c r="I51" s="764"/>
      <c r="J51" s="764"/>
      <c r="K51" s="764"/>
      <c r="L51" s="764"/>
      <c r="M51" s="764"/>
      <c r="N51" s="764"/>
      <c r="O51" s="764"/>
      <c r="P51" s="764"/>
      <c r="Q51" s="764"/>
      <c r="R51" s="765"/>
      <c r="S51" s="763"/>
      <c r="T51" s="764"/>
      <c r="U51" s="764"/>
      <c r="V51" s="764"/>
      <c r="W51" s="764"/>
      <c r="X51" s="764"/>
      <c r="Y51" s="764"/>
      <c r="Z51" s="764"/>
      <c r="AA51" s="764"/>
      <c r="AB51" s="764"/>
      <c r="AC51" s="764"/>
      <c r="AD51" s="764"/>
      <c r="AE51" s="764"/>
      <c r="AF51" s="764"/>
      <c r="AG51" s="764"/>
      <c r="AH51" s="764"/>
      <c r="AI51" s="764"/>
      <c r="AJ51" s="765"/>
      <c r="AK51" s="85"/>
      <c r="AL51" s="8"/>
    </row>
    <row r="52" spans="2:38" s="9" customFormat="1" ht="29.25" customHeight="1">
      <c r="B52" s="109"/>
      <c r="C52" s="615">
        <v>15</v>
      </c>
      <c r="D52" s="762"/>
      <c r="E52" s="616"/>
      <c r="F52" s="763"/>
      <c r="G52" s="764"/>
      <c r="H52" s="764"/>
      <c r="I52" s="764"/>
      <c r="J52" s="764"/>
      <c r="K52" s="764"/>
      <c r="L52" s="764"/>
      <c r="M52" s="764"/>
      <c r="N52" s="764"/>
      <c r="O52" s="764"/>
      <c r="P52" s="764"/>
      <c r="Q52" s="764"/>
      <c r="R52" s="765"/>
      <c r="S52" s="763"/>
      <c r="T52" s="764"/>
      <c r="U52" s="764"/>
      <c r="V52" s="764"/>
      <c r="W52" s="764"/>
      <c r="X52" s="764"/>
      <c r="Y52" s="764"/>
      <c r="Z52" s="764"/>
      <c r="AA52" s="764"/>
      <c r="AB52" s="764"/>
      <c r="AC52" s="764"/>
      <c r="AD52" s="764"/>
      <c r="AE52" s="764"/>
      <c r="AF52" s="764"/>
      <c r="AG52" s="764"/>
      <c r="AH52" s="764"/>
      <c r="AI52" s="764"/>
      <c r="AJ52" s="765"/>
      <c r="AK52" s="85"/>
      <c r="AL52" s="8"/>
    </row>
    <row r="53" spans="2:38" s="9" customFormat="1" ht="29.25" customHeight="1">
      <c r="B53" s="109"/>
      <c r="C53" s="615">
        <v>16</v>
      </c>
      <c r="D53" s="762"/>
      <c r="E53" s="616"/>
      <c r="F53" s="763"/>
      <c r="G53" s="764"/>
      <c r="H53" s="764"/>
      <c r="I53" s="764"/>
      <c r="J53" s="764"/>
      <c r="K53" s="764"/>
      <c r="L53" s="764"/>
      <c r="M53" s="764"/>
      <c r="N53" s="764"/>
      <c r="O53" s="764"/>
      <c r="P53" s="764"/>
      <c r="Q53" s="764"/>
      <c r="R53" s="765"/>
      <c r="S53" s="763"/>
      <c r="T53" s="764"/>
      <c r="U53" s="764"/>
      <c r="V53" s="764"/>
      <c r="W53" s="764"/>
      <c r="X53" s="764"/>
      <c r="Y53" s="764"/>
      <c r="Z53" s="764"/>
      <c r="AA53" s="764"/>
      <c r="AB53" s="764"/>
      <c r="AC53" s="764"/>
      <c r="AD53" s="764"/>
      <c r="AE53" s="764"/>
      <c r="AF53" s="764"/>
      <c r="AG53" s="764"/>
      <c r="AH53" s="764"/>
      <c r="AI53" s="764"/>
      <c r="AJ53" s="765"/>
      <c r="AK53" s="85"/>
      <c r="AL53" s="8"/>
    </row>
    <row r="54" spans="2:38" s="9" customFormat="1" ht="29.25" customHeight="1">
      <c r="B54" s="109"/>
      <c r="C54" s="615">
        <v>17</v>
      </c>
      <c r="D54" s="762"/>
      <c r="E54" s="616"/>
      <c r="F54" s="763"/>
      <c r="G54" s="764"/>
      <c r="H54" s="764"/>
      <c r="I54" s="764"/>
      <c r="J54" s="764"/>
      <c r="K54" s="764"/>
      <c r="L54" s="764"/>
      <c r="M54" s="764"/>
      <c r="N54" s="764"/>
      <c r="O54" s="764"/>
      <c r="P54" s="764"/>
      <c r="Q54" s="764"/>
      <c r="R54" s="765"/>
      <c r="S54" s="763"/>
      <c r="T54" s="764"/>
      <c r="U54" s="764"/>
      <c r="V54" s="764"/>
      <c r="W54" s="764"/>
      <c r="X54" s="764"/>
      <c r="Y54" s="764"/>
      <c r="Z54" s="764"/>
      <c r="AA54" s="764"/>
      <c r="AB54" s="764"/>
      <c r="AC54" s="764"/>
      <c r="AD54" s="764"/>
      <c r="AE54" s="764"/>
      <c r="AF54" s="764"/>
      <c r="AG54" s="764"/>
      <c r="AH54" s="764"/>
      <c r="AI54" s="764"/>
      <c r="AJ54" s="765"/>
      <c r="AK54" s="85"/>
      <c r="AL54" s="8"/>
    </row>
    <row r="55" spans="2:38" s="9" customFormat="1" ht="29.25" customHeight="1">
      <c r="B55" s="109"/>
      <c r="C55" s="615">
        <v>18</v>
      </c>
      <c r="D55" s="762"/>
      <c r="E55" s="616"/>
      <c r="F55" s="763"/>
      <c r="G55" s="764"/>
      <c r="H55" s="764"/>
      <c r="I55" s="764"/>
      <c r="J55" s="764"/>
      <c r="K55" s="764"/>
      <c r="L55" s="764"/>
      <c r="M55" s="764"/>
      <c r="N55" s="764"/>
      <c r="O55" s="764"/>
      <c r="P55" s="764"/>
      <c r="Q55" s="764"/>
      <c r="R55" s="765"/>
      <c r="S55" s="763"/>
      <c r="T55" s="764"/>
      <c r="U55" s="764"/>
      <c r="V55" s="764"/>
      <c r="W55" s="764"/>
      <c r="X55" s="764"/>
      <c r="Y55" s="764"/>
      <c r="Z55" s="764"/>
      <c r="AA55" s="764"/>
      <c r="AB55" s="764"/>
      <c r="AC55" s="764"/>
      <c r="AD55" s="764"/>
      <c r="AE55" s="764"/>
      <c r="AF55" s="764"/>
      <c r="AG55" s="764"/>
      <c r="AH55" s="764"/>
      <c r="AI55" s="764"/>
      <c r="AJ55" s="765"/>
      <c r="AK55" s="85"/>
      <c r="AL55" s="8"/>
    </row>
    <row r="56" spans="2:38" s="9" customFormat="1" ht="29.25" customHeight="1">
      <c r="B56" s="109"/>
      <c r="C56" s="615">
        <v>19</v>
      </c>
      <c r="D56" s="762"/>
      <c r="E56" s="616"/>
      <c r="F56" s="763"/>
      <c r="G56" s="764"/>
      <c r="H56" s="764"/>
      <c r="I56" s="764"/>
      <c r="J56" s="764"/>
      <c r="K56" s="764"/>
      <c r="L56" s="764"/>
      <c r="M56" s="764"/>
      <c r="N56" s="764"/>
      <c r="O56" s="764"/>
      <c r="P56" s="764"/>
      <c r="Q56" s="764"/>
      <c r="R56" s="765"/>
      <c r="S56" s="763"/>
      <c r="T56" s="764"/>
      <c r="U56" s="764"/>
      <c r="V56" s="764"/>
      <c r="W56" s="764"/>
      <c r="X56" s="764"/>
      <c r="Y56" s="764"/>
      <c r="Z56" s="764"/>
      <c r="AA56" s="764"/>
      <c r="AB56" s="764"/>
      <c r="AC56" s="764"/>
      <c r="AD56" s="764"/>
      <c r="AE56" s="764"/>
      <c r="AF56" s="764"/>
      <c r="AG56" s="764"/>
      <c r="AH56" s="764"/>
      <c r="AI56" s="764"/>
      <c r="AJ56" s="765"/>
      <c r="AK56" s="85"/>
      <c r="AL56" s="8"/>
    </row>
    <row r="57" spans="2:38" s="9" customFormat="1" ht="29.25" customHeight="1">
      <c r="B57" s="109"/>
      <c r="C57" s="615">
        <v>20</v>
      </c>
      <c r="D57" s="762"/>
      <c r="E57" s="616"/>
      <c r="F57" s="763"/>
      <c r="G57" s="764"/>
      <c r="H57" s="764"/>
      <c r="I57" s="764"/>
      <c r="J57" s="764"/>
      <c r="K57" s="764"/>
      <c r="L57" s="764"/>
      <c r="M57" s="764"/>
      <c r="N57" s="764"/>
      <c r="O57" s="764"/>
      <c r="P57" s="764"/>
      <c r="Q57" s="764"/>
      <c r="R57" s="765"/>
      <c r="S57" s="763"/>
      <c r="T57" s="764"/>
      <c r="U57" s="764"/>
      <c r="V57" s="764"/>
      <c r="W57" s="764"/>
      <c r="X57" s="764"/>
      <c r="Y57" s="764"/>
      <c r="Z57" s="764"/>
      <c r="AA57" s="764"/>
      <c r="AB57" s="764"/>
      <c r="AC57" s="764"/>
      <c r="AD57" s="764"/>
      <c r="AE57" s="764"/>
      <c r="AF57" s="764"/>
      <c r="AG57" s="764"/>
      <c r="AH57" s="764"/>
      <c r="AI57" s="764"/>
      <c r="AJ57" s="765"/>
      <c r="AK57" s="85"/>
      <c r="AL57" s="8"/>
    </row>
    <row r="58" spans="2:38" s="9" customFormat="1" ht="29.25" customHeight="1">
      <c r="B58" s="109"/>
      <c r="C58" s="615">
        <v>21</v>
      </c>
      <c r="D58" s="762"/>
      <c r="E58" s="616"/>
      <c r="F58" s="763"/>
      <c r="G58" s="764"/>
      <c r="H58" s="764"/>
      <c r="I58" s="764"/>
      <c r="J58" s="764"/>
      <c r="K58" s="764"/>
      <c r="L58" s="764"/>
      <c r="M58" s="764"/>
      <c r="N58" s="764"/>
      <c r="O58" s="764"/>
      <c r="P58" s="764"/>
      <c r="Q58" s="764"/>
      <c r="R58" s="765"/>
      <c r="S58" s="763"/>
      <c r="T58" s="764"/>
      <c r="U58" s="764"/>
      <c r="V58" s="764"/>
      <c r="W58" s="764"/>
      <c r="X58" s="764"/>
      <c r="Y58" s="764"/>
      <c r="Z58" s="764"/>
      <c r="AA58" s="764"/>
      <c r="AB58" s="764"/>
      <c r="AC58" s="764"/>
      <c r="AD58" s="764"/>
      <c r="AE58" s="764"/>
      <c r="AF58" s="764"/>
      <c r="AG58" s="764"/>
      <c r="AH58" s="764"/>
      <c r="AI58" s="764"/>
      <c r="AJ58" s="765"/>
      <c r="AK58" s="85"/>
      <c r="AL58" s="8"/>
    </row>
    <row r="59" spans="2:38" s="9" customFormat="1" ht="29.25" customHeight="1">
      <c r="B59" s="109"/>
      <c r="C59" s="615">
        <v>22</v>
      </c>
      <c r="D59" s="762"/>
      <c r="E59" s="616"/>
      <c r="F59" s="763"/>
      <c r="G59" s="764"/>
      <c r="H59" s="764"/>
      <c r="I59" s="764"/>
      <c r="J59" s="764"/>
      <c r="K59" s="764"/>
      <c r="L59" s="764"/>
      <c r="M59" s="764"/>
      <c r="N59" s="764"/>
      <c r="O59" s="764"/>
      <c r="P59" s="764"/>
      <c r="Q59" s="764"/>
      <c r="R59" s="765"/>
      <c r="S59" s="763"/>
      <c r="T59" s="764"/>
      <c r="U59" s="764"/>
      <c r="V59" s="764"/>
      <c r="W59" s="764"/>
      <c r="X59" s="764"/>
      <c r="Y59" s="764"/>
      <c r="Z59" s="764"/>
      <c r="AA59" s="764"/>
      <c r="AB59" s="764"/>
      <c r="AC59" s="764"/>
      <c r="AD59" s="764"/>
      <c r="AE59" s="764"/>
      <c r="AF59" s="764"/>
      <c r="AG59" s="764"/>
      <c r="AH59" s="764"/>
      <c r="AI59" s="764"/>
      <c r="AJ59" s="765"/>
      <c r="AK59" s="85"/>
      <c r="AL59" s="8"/>
    </row>
    <row r="60" spans="2:38" s="9" customFormat="1" ht="29.25" customHeight="1">
      <c r="B60" s="109"/>
      <c r="C60" s="615">
        <v>23</v>
      </c>
      <c r="D60" s="762"/>
      <c r="E60" s="616"/>
      <c r="F60" s="763"/>
      <c r="G60" s="764"/>
      <c r="H60" s="764"/>
      <c r="I60" s="764"/>
      <c r="J60" s="764"/>
      <c r="K60" s="764"/>
      <c r="L60" s="764"/>
      <c r="M60" s="764"/>
      <c r="N60" s="764"/>
      <c r="O60" s="764"/>
      <c r="P60" s="764"/>
      <c r="Q60" s="764"/>
      <c r="R60" s="765"/>
      <c r="S60" s="763"/>
      <c r="T60" s="764"/>
      <c r="U60" s="764"/>
      <c r="V60" s="764"/>
      <c r="W60" s="764"/>
      <c r="X60" s="764"/>
      <c r="Y60" s="764"/>
      <c r="Z60" s="764"/>
      <c r="AA60" s="764"/>
      <c r="AB60" s="764"/>
      <c r="AC60" s="764"/>
      <c r="AD60" s="764"/>
      <c r="AE60" s="764"/>
      <c r="AF60" s="764"/>
      <c r="AG60" s="764"/>
      <c r="AH60" s="764"/>
      <c r="AI60" s="764"/>
      <c r="AJ60" s="765"/>
      <c r="AK60" s="85"/>
      <c r="AL60" s="8"/>
    </row>
    <row r="61" spans="2:38" s="9" customFormat="1" ht="29.25" customHeight="1">
      <c r="B61" s="109"/>
      <c r="C61" s="615">
        <v>24</v>
      </c>
      <c r="D61" s="762"/>
      <c r="E61" s="616"/>
      <c r="F61" s="763"/>
      <c r="G61" s="764"/>
      <c r="H61" s="764"/>
      <c r="I61" s="764"/>
      <c r="J61" s="764"/>
      <c r="K61" s="764"/>
      <c r="L61" s="764"/>
      <c r="M61" s="764"/>
      <c r="N61" s="764"/>
      <c r="O61" s="764"/>
      <c r="P61" s="764"/>
      <c r="Q61" s="764"/>
      <c r="R61" s="765"/>
      <c r="S61" s="763"/>
      <c r="T61" s="764"/>
      <c r="U61" s="764"/>
      <c r="V61" s="764"/>
      <c r="W61" s="764"/>
      <c r="X61" s="764"/>
      <c r="Y61" s="764"/>
      <c r="Z61" s="764"/>
      <c r="AA61" s="764"/>
      <c r="AB61" s="764"/>
      <c r="AC61" s="764"/>
      <c r="AD61" s="764"/>
      <c r="AE61" s="764"/>
      <c r="AF61" s="764"/>
      <c r="AG61" s="764"/>
      <c r="AH61" s="764"/>
      <c r="AI61" s="764"/>
      <c r="AJ61" s="765"/>
      <c r="AK61" s="85"/>
      <c r="AL61" s="8"/>
    </row>
    <row r="62" spans="2:38" s="9" customFormat="1" ht="29.25" customHeight="1">
      <c r="B62" s="109"/>
      <c r="C62" s="615">
        <v>25</v>
      </c>
      <c r="D62" s="762"/>
      <c r="E62" s="616"/>
      <c r="F62" s="763"/>
      <c r="G62" s="764"/>
      <c r="H62" s="764"/>
      <c r="I62" s="764"/>
      <c r="J62" s="764"/>
      <c r="K62" s="764"/>
      <c r="L62" s="764"/>
      <c r="M62" s="764"/>
      <c r="N62" s="764"/>
      <c r="O62" s="764"/>
      <c r="P62" s="764"/>
      <c r="Q62" s="764"/>
      <c r="R62" s="765"/>
      <c r="S62" s="763"/>
      <c r="T62" s="764"/>
      <c r="U62" s="764"/>
      <c r="V62" s="764"/>
      <c r="W62" s="764"/>
      <c r="X62" s="764"/>
      <c r="Y62" s="764"/>
      <c r="Z62" s="764"/>
      <c r="AA62" s="764"/>
      <c r="AB62" s="764"/>
      <c r="AC62" s="764"/>
      <c r="AD62" s="764"/>
      <c r="AE62" s="764"/>
      <c r="AF62" s="764"/>
      <c r="AG62" s="764"/>
      <c r="AH62" s="764"/>
      <c r="AI62" s="764"/>
      <c r="AJ62" s="765"/>
      <c r="AK62" s="85"/>
      <c r="AL62" s="8"/>
    </row>
    <row r="63" spans="2:38" s="9" customFormat="1" ht="32.25" customHeight="1">
      <c r="B63" s="110"/>
      <c r="C63" s="847" t="s">
        <v>653</v>
      </c>
      <c r="D63" s="848"/>
      <c r="E63" s="848"/>
      <c r="F63" s="848"/>
      <c r="G63" s="848"/>
      <c r="H63" s="848"/>
      <c r="I63" s="848"/>
      <c r="J63" s="848"/>
      <c r="K63" s="848"/>
      <c r="L63" s="8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235"/>
      <c r="AL63" s="8"/>
    </row>
    <row r="64" spans="2:38" s="9" customFormat="1" ht="21.75" customHeight="1">
      <c r="B64" s="34"/>
      <c r="C64" s="232"/>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182"/>
      <c r="AE64" s="234"/>
      <c r="AF64" s="234"/>
      <c r="AG64" s="234"/>
      <c r="AH64" s="234"/>
      <c r="AI64" s="234"/>
      <c r="AJ64" s="34"/>
      <c r="AK64" s="58" t="s">
        <v>38</v>
      </c>
      <c r="AL64" s="8"/>
    </row>
    <row r="65" spans="2:38">
      <c r="B65" s="141"/>
      <c r="C65" s="141"/>
      <c r="D65" s="141"/>
      <c r="E65" s="141"/>
      <c r="F65" s="141"/>
      <c r="G65" s="141"/>
      <c r="H65" s="141"/>
      <c r="I65" s="141"/>
      <c r="J65" s="141"/>
      <c r="K65" s="141"/>
      <c r="L65" s="141"/>
      <c r="M65" s="34"/>
      <c r="N65" s="34"/>
      <c r="O65" s="141"/>
      <c r="P65" s="34"/>
      <c r="Q65" s="34"/>
      <c r="R65" s="34"/>
      <c r="S65" s="34"/>
      <c r="T65" s="34"/>
      <c r="U65" s="34"/>
      <c r="V65" s="34"/>
      <c r="W65" s="34"/>
      <c r="X65" s="34"/>
      <c r="Y65" s="758" t="s">
        <v>78</v>
      </c>
      <c r="Z65" s="758"/>
      <c r="AA65" s="758"/>
      <c r="AB65" s="758"/>
      <c r="AC65" s="614" t="str">
        <f>IF($AC$4="","",$AC$4)</f>
        <v/>
      </c>
      <c r="AD65" s="614"/>
      <c r="AE65" s="614"/>
      <c r="AF65" s="614"/>
      <c r="AG65" s="614"/>
      <c r="AH65" s="614"/>
      <c r="AI65" s="614"/>
      <c r="AJ65" s="614"/>
      <c r="AK65" s="34"/>
    </row>
    <row r="66" spans="2:38" ht="21" customHeight="1">
      <c r="B66" s="142"/>
      <c r="C66" s="142" t="s">
        <v>121</v>
      </c>
      <c r="D66" s="142"/>
      <c r="E66" s="142"/>
      <c r="F66" s="142"/>
      <c r="G66" s="142"/>
      <c r="H66" s="142"/>
      <c r="I66" s="142"/>
      <c r="J66" s="142"/>
      <c r="K66" s="142"/>
      <c r="L66" s="142"/>
      <c r="M66" s="142"/>
      <c r="N66" s="142"/>
      <c r="O66" s="142"/>
      <c r="P66" s="142"/>
      <c r="Q66" s="142"/>
      <c r="R66" s="142"/>
      <c r="S66" s="142"/>
      <c r="T66" s="142"/>
      <c r="U66" s="142"/>
      <c r="V66" s="142"/>
      <c r="W66" s="111"/>
      <c r="X66" s="111"/>
      <c r="Y66" s="111"/>
      <c r="Z66" s="111"/>
      <c r="AA66" s="111"/>
      <c r="AB66" s="111"/>
      <c r="AC66" s="111"/>
      <c r="AD66" s="111"/>
      <c r="AE66" s="143" t="str">
        <f>IF($E$10="A","Ａ事業所（２）",IF($E$10="Bテナント等","Bテナント等事業所（２）",""))</f>
        <v/>
      </c>
      <c r="AF66" s="34"/>
      <c r="AG66" s="111"/>
      <c r="AH66" s="111"/>
      <c r="AI66" s="111"/>
      <c r="AJ66" s="111"/>
      <c r="AK66" s="111"/>
    </row>
    <row r="67" spans="2:38" ht="8.25" customHeight="1">
      <c r="B67" s="144"/>
      <c r="C67" s="145"/>
      <c r="D67" s="145"/>
      <c r="E67" s="145"/>
      <c r="F67" s="145"/>
      <c r="G67" s="145"/>
      <c r="H67" s="145"/>
      <c r="I67" s="145"/>
      <c r="J67" s="145"/>
      <c r="K67" s="145"/>
      <c r="L67" s="145"/>
      <c r="M67" s="145"/>
      <c r="N67" s="145"/>
      <c r="O67" s="145"/>
      <c r="P67" s="145"/>
      <c r="Q67" s="145"/>
      <c r="R67" s="145"/>
      <c r="S67" s="145"/>
      <c r="T67" s="145"/>
      <c r="U67" s="145"/>
      <c r="V67" s="145"/>
      <c r="W67" s="97"/>
      <c r="X67" s="97"/>
      <c r="Y67" s="97"/>
      <c r="Z67" s="97"/>
      <c r="AA67" s="97"/>
      <c r="AB67" s="97"/>
      <c r="AC67" s="97"/>
      <c r="AD67" s="97"/>
      <c r="AE67" s="97"/>
      <c r="AF67" s="145"/>
      <c r="AG67" s="97"/>
      <c r="AH67" s="97"/>
      <c r="AI67" s="97"/>
      <c r="AJ67" s="97"/>
      <c r="AK67" s="98"/>
    </row>
    <row r="68" spans="2:38" ht="22.5" customHeight="1">
      <c r="B68" s="146"/>
      <c r="C68" s="141" t="s">
        <v>141</v>
      </c>
      <c r="D68" s="141"/>
      <c r="E68" s="141"/>
      <c r="F68" s="141"/>
      <c r="G68" s="141"/>
      <c r="H68" s="141"/>
      <c r="I68" s="141"/>
      <c r="J68" s="141"/>
      <c r="K68" s="141"/>
      <c r="L68" s="141"/>
      <c r="M68" s="141"/>
      <c r="N68" s="141"/>
      <c r="O68" s="141"/>
      <c r="P68" s="34"/>
      <c r="Q68" s="34"/>
      <c r="R68" s="34"/>
      <c r="S68" s="34"/>
      <c r="T68" s="34"/>
      <c r="U68" s="34"/>
      <c r="V68" s="34"/>
      <c r="W68" s="34"/>
      <c r="X68" s="34"/>
      <c r="Y68" s="34"/>
      <c r="Z68" s="34"/>
      <c r="AA68" s="34"/>
      <c r="AB68" s="34"/>
      <c r="AC68" s="34"/>
      <c r="AD68" s="34"/>
      <c r="AE68" s="34"/>
      <c r="AF68" s="34"/>
      <c r="AG68" s="34"/>
      <c r="AH68" s="34"/>
      <c r="AI68" s="34"/>
      <c r="AJ68" s="34"/>
      <c r="AK68" s="85"/>
    </row>
    <row r="69" spans="2:38" ht="6.75" customHeight="1">
      <c r="B69" s="146"/>
      <c r="C69" s="141"/>
      <c r="D69" s="141"/>
      <c r="E69" s="141"/>
      <c r="F69" s="141"/>
      <c r="G69" s="141"/>
      <c r="H69" s="141"/>
      <c r="I69" s="141"/>
      <c r="J69" s="141"/>
      <c r="K69" s="141"/>
      <c r="L69" s="141"/>
      <c r="M69" s="141"/>
      <c r="N69" s="141"/>
      <c r="O69" s="141"/>
      <c r="P69" s="34"/>
      <c r="Q69" s="34"/>
      <c r="R69" s="34"/>
      <c r="S69" s="34"/>
      <c r="T69" s="34"/>
      <c r="U69" s="34"/>
      <c r="V69" s="34"/>
      <c r="W69" s="34"/>
      <c r="X69" s="34"/>
      <c r="Y69" s="34"/>
      <c r="Z69" s="34"/>
      <c r="AA69" s="34"/>
      <c r="AB69" s="34"/>
      <c r="AC69" s="34"/>
      <c r="AD69" s="34"/>
      <c r="AE69" s="34"/>
      <c r="AF69" s="34"/>
      <c r="AG69" s="34"/>
      <c r="AH69" s="34"/>
      <c r="AI69" s="34"/>
      <c r="AJ69" s="34"/>
      <c r="AK69" s="85"/>
    </row>
    <row r="70" spans="2:38" ht="13.5" customHeight="1">
      <c r="B70" s="146"/>
      <c r="C70" s="141" t="s">
        <v>658</v>
      </c>
      <c r="D70" s="141"/>
      <c r="E70" s="141"/>
      <c r="F70" s="141"/>
      <c r="G70" s="141"/>
      <c r="H70" s="141"/>
      <c r="I70" s="141"/>
      <c r="J70" s="141"/>
      <c r="K70" s="141"/>
      <c r="L70" s="141"/>
      <c r="M70" s="141"/>
      <c r="N70" s="141"/>
      <c r="O70" s="141"/>
      <c r="P70" s="34"/>
      <c r="Q70" s="34"/>
      <c r="R70" s="34"/>
      <c r="S70" s="34"/>
      <c r="T70" s="34"/>
      <c r="U70" s="34"/>
      <c r="V70" s="34"/>
      <c r="W70" s="34"/>
      <c r="X70" s="34"/>
      <c r="Y70" s="34"/>
      <c r="Z70" s="34"/>
      <c r="AA70" s="34"/>
      <c r="AB70" s="34"/>
      <c r="AC70" s="34"/>
      <c r="AD70" s="34"/>
      <c r="AE70" s="34"/>
      <c r="AF70" s="34"/>
      <c r="AG70" s="34"/>
      <c r="AH70" s="34"/>
      <c r="AI70" s="34"/>
      <c r="AJ70" s="34"/>
      <c r="AK70" s="85"/>
    </row>
    <row r="71" spans="2:38" ht="18" customHeight="1">
      <c r="B71" s="146"/>
      <c r="C71" s="34"/>
      <c r="D71" s="249"/>
      <c r="E71" s="250"/>
      <c r="F71" s="250"/>
      <c r="G71" s="250"/>
      <c r="H71" s="250"/>
      <c r="I71" s="250"/>
      <c r="J71" s="250"/>
      <c r="K71" s="250"/>
      <c r="L71" s="250"/>
      <c r="M71" s="250"/>
      <c r="N71" s="250"/>
      <c r="O71" s="250"/>
      <c r="P71" s="251"/>
      <c r="Q71" s="752" t="s">
        <v>436</v>
      </c>
      <c r="R71" s="753"/>
      <c r="S71" s="753"/>
      <c r="T71" s="753"/>
      <c r="U71" s="753"/>
      <c r="V71" s="753"/>
      <c r="W71" s="753"/>
      <c r="X71" s="753"/>
      <c r="Y71" s="753"/>
      <c r="Z71" s="753"/>
      <c r="AA71" s="753"/>
      <c r="AB71" s="753"/>
      <c r="AC71" s="753"/>
      <c r="AD71" s="753"/>
      <c r="AE71" s="753"/>
      <c r="AF71" s="753"/>
      <c r="AG71" s="753"/>
      <c r="AH71" s="753"/>
      <c r="AI71" s="753"/>
      <c r="AJ71" s="754"/>
      <c r="AK71" s="85"/>
    </row>
    <row r="72" spans="2:38" ht="30" customHeight="1">
      <c r="B72" s="146"/>
      <c r="C72" s="34"/>
      <c r="D72" s="150"/>
      <c r="E72" s="151"/>
      <c r="F72" s="151"/>
      <c r="G72" s="151"/>
      <c r="H72" s="151"/>
      <c r="I72" s="151"/>
      <c r="J72" s="151"/>
      <c r="K72" s="151"/>
      <c r="L72" s="151"/>
      <c r="M72" s="151"/>
      <c r="N72" s="151"/>
      <c r="O72" s="151"/>
      <c r="P72" s="152"/>
      <c r="Q72" s="759" t="str">
        <f>Tbl!$Q$2</f>
        <v>令和７年度
(2025年度)</v>
      </c>
      <c r="R72" s="760"/>
      <c r="S72" s="760"/>
      <c r="T72" s="761"/>
      <c r="U72" s="759" t="str">
        <f>Tbl!$Q$3</f>
        <v>令和８年度
(2026年度)</v>
      </c>
      <c r="V72" s="760"/>
      <c r="W72" s="760"/>
      <c r="X72" s="761"/>
      <c r="Y72" s="759" t="str">
        <f>Tbl!$Q$4</f>
        <v>令和９年度
(2027年度)</v>
      </c>
      <c r="Z72" s="760"/>
      <c r="AA72" s="760"/>
      <c r="AB72" s="761"/>
      <c r="AC72" s="759" t="str">
        <f>Tbl!$Q$5</f>
        <v>令和10年度
(2028年度)</v>
      </c>
      <c r="AD72" s="760"/>
      <c r="AE72" s="760"/>
      <c r="AF72" s="761"/>
      <c r="AG72" s="759" t="str">
        <f>Tbl!$Q$6</f>
        <v>令和11年度
(2029年度)</v>
      </c>
      <c r="AH72" s="760"/>
      <c r="AI72" s="760"/>
      <c r="AJ72" s="761"/>
      <c r="AK72" s="85"/>
    </row>
    <row r="73" spans="2:38" ht="20.25" customHeight="1">
      <c r="B73" s="146"/>
      <c r="C73" s="34"/>
      <c r="D73" s="755" t="s">
        <v>453</v>
      </c>
      <c r="E73" s="627"/>
      <c r="F73" s="627"/>
      <c r="G73" s="627"/>
      <c r="H73" s="627"/>
      <c r="I73" s="627"/>
      <c r="J73" s="627"/>
      <c r="K73" s="627"/>
      <c r="L73" s="627"/>
      <c r="M73" s="627"/>
      <c r="N73" s="627"/>
      <c r="O73" s="627"/>
      <c r="P73" s="627"/>
      <c r="Q73" s="756"/>
      <c r="R73" s="757"/>
      <c r="S73" s="757"/>
      <c r="T73" s="757"/>
      <c r="U73" s="756"/>
      <c r="V73" s="757"/>
      <c r="W73" s="757"/>
      <c r="X73" s="757"/>
      <c r="Y73" s="756"/>
      <c r="Z73" s="757"/>
      <c r="AA73" s="757"/>
      <c r="AB73" s="757"/>
      <c r="AC73" s="756"/>
      <c r="AD73" s="757"/>
      <c r="AE73" s="757"/>
      <c r="AF73" s="757"/>
      <c r="AG73" s="756"/>
      <c r="AH73" s="757"/>
      <c r="AI73" s="757"/>
      <c r="AJ73" s="757"/>
      <c r="AK73" s="85"/>
    </row>
    <row r="74" spans="2:38" ht="20.25" customHeight="1">
      <c r="B74" s="146"/>
      <c r="C74" s="34"/>
      <c r="D74" s="627" t="s">
        <v>452</v>
      </c>
      <c r="E74" s="627"/>
      <c r="F74" s="627"/>
      <c r="G74" s="627"/>
      <c r="H74" s="627"/>
      <c r="I74" s="627"/>
      <c r="J74" s="627"/>
      <c r="K74" s="627"/>
      <c r="L74" s="627"/>
      <c r="M74" s="627"/>
      <c r="N74" s="627"/>
      <c r="O74" s="627"/>
      <c r="P74" s="627"/>
      <c r="Q74" s="849"/>
      <c r="R74" s="850"/>
      <c r="S74" s="850"/>
      <c r="T74" s="851"/>
      <c r="U74" s="849"/>
      <c r="V74" s="850"/>
      <c r="W74" s="850"/>
      <c r="X74" s="851"/>
      <c r="Y74" s="849"/>
      <c r="Z74" s="850"/>
      <c r="AA74" s="850"/>
      <c r="AB74" s="851"/>
      <c r="AC74" s="849"/>
      <c r="AD74" s="850"/>
      <c r="AE74" s="850"/>
      <c r="AF74" s="851"/>
      <c r="AG74" s="849"/>
      <c r="AH74" s="850"/>
      <c r="AI74" s="850"/>
      <c r="AJ74" s="851"/>
      <c r="AK74" s="85"/>
      <c r="AL74" s="32" t="str">
        <f>IF($E$10="A","←事業所種別がAの場合規模判定エネルギー使用量は入力不要です","")</f>
        <v/>
      </c>
    </row>
    <row r="75" spans="2:38" ht="10.5" customHeight="1">
      <c r="B75" s="146"/>
      <c r="C75" s="141"/>
      <c r="D75" s="141"/>
      <c r="E75" s="141"/>
      <c r="F75" s="141"/>
      <c r="G75" s="141"/>
      <c r="H75" s="141"/>
      <c r="I75" s="141"/>
      <c r="J75" s="141"/>
      <c r="K75" s="141"/>
      <c r="L75" s="141"/>
      <c r="M75" s="141"/>
      <c r="N75" s="141"/>
      <c r="O75" s="141"/>
      <c r="P75" s="34"/>
      <c r="Q75" s="34"/>
      <c r="R75" s="34"/>
      <c r="S75" s="34"/>
      <c r="T75" s="34"/>
      <c r="U75" s="34"/>
      <c r="V75" s="34"/>
      <c r="W75" s="34"/>
      <c r="X75" s="34"/>
      <c r="Y75" s="34"/>
      <c r="Z75" s="34"/>
      <c r="AA75" s="34"/>
      <c r="AB75" s="34"/>
      <c r="AC75" s="34"/>
      <c r="AD75" s="34"/>
      <c r="AE75" s="34"/>
      <c r="AF75" s="34"/>
      <c r="AG75" s="34"/>
      <c r="AH75" s="34"/>
      <c r="AI75" s="34"/>
      <c r="AJ75" s="34"/>
      <c r="AK75" s="85"/>
    </row>
    <row r="76" spans="2:38">
      <c r="B76" s="146"/>
      <c r="C76" s="141" t="s">
        <v>445</v>
      </c>
      <c r="D76" s="141"/>
      <c r="E76" s="141"/>
      <c r="F76" s="141"/>
      <c r="G76" s="141"/>
      <c r="H76" s="141"/>
      <c r="I76" s="141"/>
      <c r="J76" s="141"/>
      <c r="K76" s="141"/>
      <c r="L76" s="141"/>
      <c r="M76" s="141"/>
      <c r="N76" s="141"/>
      <c r="O76" s="153"/>
      <c r="P76" s="34"/>
      <c r="Q76" s="34"/>
      <c r="R76" s="34"/>
      <c r="S76" s="34"/>
      <c r="T76" s="34"/>
      <c r="U76" s="34"/>
      <c r="V76" s="34"/>
      <c r="W76" s="34"/>
      <c r="X76" s="34"/>
      <c r="Y76" s="34"/>
      <c r="Z76" s="34"/>
      <c r="AA76" s="34"/>
      <c r="AB76" s="34"/>
      <c r="AC76" s="845" t="s">
        <v>505</v>
      </c>
      <c r="AD76" s="845"/>
      <c r="AE76" s="845"/>
      <c r="AF76" s="845"/>
      <c r="AG76" s="845"/>
      <c r="AH76" s="845"/>
      <c r="AI76" s="845"/>
      <c r="AJ76" s="845"/>
      <c r="AK76" s="85"/>
    </row>
    <row r="77" spans="2:38" ht="7.5" customHeight="1">
      <c r="B77" s="146"/>
      <c r="C77" s="141"/>
      <c r="D77" s="141"/>
      <c r="E77" s="141"/>
      <c r="F77" s="141"/>
      <c r="G77" s="141"/>
      <c r="H77" s="141"/>
      <c r="I77" s="141"/>
      <c r="J77" s="141"/>
      <c r="K77" s="141"/>
      <c r="L77" s="141"/>
      <c r="M77" s="154"/>
      <c r="N77" s="34"/>
      <c r="O77" s="141"/>
      <c r="P77" s="111"/>
      <c r="Q77" s="34"/>
      <c r="R77" s="34"/>
      <c r="S77" s="34"/>
      <c r="T77" s="34"/>
      <c r="U77" s="34"/>
      <c r="V77" s="34"/>
      <c r="W77" s="34"/>
      <c r="X77" s="34"/>
      <c r="Y77" s="34"/>
      <c r="Z77" s="34"/>
      <c r="AA77" s="34"/>
      <c r="AB77" s="34"/>
      <c r="AC77" s="846"/>
      <c r="AD77" s="846"/>
      <c r="AE77" s="846"/>
      <c r="AF77" s="846"/>
      <c r="AG77" s="846"/>
      <c r="AH77" s="846"/>
      <c r="AI77" s="846"/>
      <c r="AJ77" s="846"/>
      <c r="AK77" s="85"/>
    </row>
    <row r="78" spans="2:38" ht="18" customHeight="1">
      <c r="B78" s="146"/>
      <c r="C78" s="141"/>
      <c r="D78" s="689"/>
      <c r="E78" s="690"/>
      <c r="F78" s="690"/>
      <c r="G78" s="690"/>
      <c r="H78" s="690"/>
      <c r="I78" s="690"/>
      <c r="J78" s="690"/>
      <c r="K78" s="690"/>
      <c r="L78" s="690"/>
      <c r="M78" s="97"/>
      <c r="N78" s="155"/>
      <c r="O78" s="155"/>
      <c r="P78" s="156"/>
      <c r="Q78" s="752" t="s">
        <v>436</v>
      </c>
      <c r="R78" s="753"/>
      <c r="S78" s="753"/>
      <c r="T78" s="753"/>
      <c r="U78" s="753"/>
      <c r="V78" s="753"/>
      <c r="W78" s="753"/>
      <c r="X78" s="753"/>
      <c r="Y78" s="753"/>
      <c r="Z78" s="753"/>
      <c r="AA78" s="753"/>
      <c r="AB78" s="753"/>
      <c r="AC78" s="753"/>
      <c r="AD78" s="753"/>
      <c r="AE78" s="753"/>
      <c r="AF78" s="753"/>
      <c r="AG78" s="753"/>
      <c r="AH78" s="753"/>
      <c r="AI78" s="753"/>
      <c r="AJ78" s="754"/>
      <c r="AK78" s="85"/>
    </row>
    <row r="79" spans="2:38" ht="15" customHeight="1">
      <c r="B79" s="146"/>
      <c r="C79" s="141"/>
      <c r="D79" s="691"/>
      <c r="E79" s="692"/>
      <c r="F79" s="692"/>
      <c r="G79" s="692"/>
      <c r="H79" s="692"/>
      <c r="I79" s="692"/>
      <c r="J79" s="692"/>
      <c r="K79" s="692"/>
      <c r="L79" s="693"/>
      <c r="M79" s="699" t="s">
        <v>142</v>
      </c>
      <c r="N79" s="699"/>
      <c r="O79" s="699"/>
      <c r="P79" s="699"/>
      <c r="Q79" s="700" t="str">
        <f>Tbl!$Q$2</f>
        <v>令和７年度
(2025年度)</v>
      </c>
      <c r="R79" s="701"/>
      <c r="S79" s="701"/>
      <c r="T79" s="702"/>
      <c r="U79" s="700" t="str">
        <f>Tbl!$Q$3</f>
        <v>令和８年度
(2026年度)</v>
      </c>
      <c r="V79" s="701"/>
      <c r="W79" s="701"/>
      <c r="X79" s="702"/>
      <c r="Y79" s="700" t="str">
        <f>Tbl!$Q$4</f>
        <v>令和９年度
(2027年度)</v>
      </c>
      <c r="Z79" s="701"/>
      <c r="AA79" s="701"/>
      <c r="AB79" s="702"/>
      <c r="AC79" s="700" t="str">
        <f>Tbl!$Q$5</f>
        <v>令和10年度
(2028年度)</v>
      </c>
      <c r="AD79" s="701"/>
      <c r="AE79" s="701"/>
      <c r="AF79" s="702"/>
      <c r="AG79" s="700" t="str">
        <f>Tbl!$Q$6</f>
        <v>令和11年度
(2029年度)</v>
      </c>
      <c r="AH79" s="701"/>
      <c r="AI79" s="701"/>
      <c r="AJ79" s="702"/>
      <c r="AK79" s="157"/>
    </row>
    <row r="80" spans="2:38" ht="15" customHeight="1">
      <c r="B80" s="146"/>
      <c r="C80" s="141"/>
      <c r="D80" s="694"/>
      <c r="E80" s="688"/>
      <c r="F80" s="688"/>
      <c r="G80" s="688"/>
      <c r="H80" s="688"/>
      <c r="I80" s="688"/>
      <c r="J80" s="688"/>
      <c r="K80" s="688"/>
      <c r="L80" s="695"/>
      <c r="M80" s="699"/>
      <c r="N80" s="699"/>
      <c r="O80" s="699"/>
      <c r="P80" s="699"/>
      <c r="Q80" s="703"/>
      <c r="R80" s="704"/>
      <c r="S80" s="704"/>
      <c r="T80" s="705"/>
      <c r="U80" s="703"/>
      <c r="V80" s="704"/>
      <c r="W80" s="704"/>
      <c r="X80" s="705"/>
      <c r="Y80" s="703"/>
      <c r="Z80" s="704"/>
      <c r="AA80" s="704"/>
      <c r="AB80" s="705"/>
      <c r="AC80" s="703"/>
      <c r="AD80" s="704"/>
      <c r="AE80" s="704"/>
      <c r="AF80" s="705"/>
      <c r="AG80" s="703"/>
      <c r="AH80" s="704"/>
      <c r="AI80" s="704"/>
      <c r="AJ80" s="705"/>
      <c r="AK80" s="157"/>
    </row>
    <row r="81" spans="2:37" ht="30" customHeight="1">
      <c r="B81" s="146"/>
      <c r="C81" s="141"/>
      <c r="D81" s="749" t="s">
        <v>470</v>
      </c>
      <c r="E81" s="750"/>
      <c r="F81" s="750"/>
      <c r="G81" s="750"/>
      <c r="H81" s="750"/>
      <c r="I81" s="750"/>
      <c r="J81" s="750"/>
      <c r="K81" s="750"/>
      <c r="L81" s="750"/>
      <c r="M81" s="751" t="str">
        <f>IF($S$24="","",$S$24)</f>
        <v/>
      </c>
      <c r="N81" s="751"/>
      <c r="O81" s="751"/>
      <c r="P81" s="751"/>
      <c r="Q81" s="741"/>
      <c r="R81" s="742"/>
      <c r="S81" s="742"/>
      <c r="T81" s="743"/>
      <c r="U81" s="741"/>
      <c r="V81" s="742"/>
      <c r="W81" s="742"/>
      <c r="X81" s="743"/>
      <c r="Y81" s="741"/>
      <c r="Z81" s="742"/>
      <c r="AA81" s="742"/>
      <c r="AB81" s="743"/>
      <c r="AC81" s="741"/>
      <c r="AD81" s="742"/>
      <c r="AE81" s="742"/>
      <c r="AF81" s="743"/>
      <c r="AG81" s="741"/>
      <c r="AH81" s="742"/>
      <c r="AI81" s="742"/>
      <c r="AJ81" s="743"/>
      <c r="AK81" s="85"/>
    </row>
    <row r="82" spans="2:37" ht="30" customHeight="1">
      <c r="B82" s="146"/>
      <c r="C82" s="141"/>
      <c r="D82" s="248"/>
      <c r="E82" s="744" t="s">
        <v>645</v>
      </c>
      <c r="F82" s="744"/>
      <c r="G82" s="744"/>
      <c r="H82" s="744"/>
      <c r="I82" s="744"/>
      <c r="J82" s="744"/>
      <c r="K82" s="744"/>
      <c r="L82" s="744"/>
      <c r="M82" s="744"/>
      <c r="N82" s="744"/>
      <c r="O82" s="744"/>
      <c r="P82" s="744"/>
      <c r="Q82" s="745" t="s">
        <v>170</v>
      </c>
      <c r="R82" s="746"/>
      <c r="S82" s="746"/>
      <c r="T82" s="747"/>
      <c r="U82" s="748" t="str">
        <f>IFERROR(IF(U$81="","",(U81-Q81)/Q81*100),"")</f>
        <v/>
      </c>
      <c r="V82" s="748"/>
      <c r="W82" s="748"/>
      <c r="X82" s="748"/>
      <c r="Y82" s="748" t="str">
        <f t="shared" ref="Y82" si="0">IFERROR(IF(Y$81="","",(Y81-U81)/U81*100),"")</f>
        <v/>
      </c>
      <c r="Z82" s="748"/>
      <c r="AA82" s="748"/>
      <c r="AB82" s="748"/>
      <c r="AC82" s="748" t="str">
        <f t="shared" ref="AC82" si="1">IFERROR(IF(AC$81="","",(AC81-Y81)/Y81*100),"")</f>
        <v/>
      </c>
      <c r="AD82" s="748"/>
      <c r="AE82" s="748"/>
      <c r="AF82" s="748"/>
      <c r="AG82" s="748" t="str">
        <f t="shared" ref="AG82" si="2">IFERROR(IF(AG$81="","",(AG81-AC81)/AC81*100),"")</f>
        <v/>
      </c>
      <c r="AH82" s="748"/>
      <c r="AI82" s="748"/>
      <c r="AJ82" s="748"/>
      <c r="AK82" s="85"/>
    </row>
    <row r="83" spans="2:37" ht="15" customHeight="1">
      <c r="B83" s="146"/>
      <c r="C83" s="141"/>
      <c r="D83" s="733"/>
      <c r="E83" s="735" t="s">
        <v>446</v>
      </c>
      <c r="F83" s="736"/>
      <c r="G83" s="736"/>
      <c r="H83" s="736"/>
      <c r="I83" s="736"/>
      <c r="J83" s="736"/>
      <c r="K83" s="736"/>
      <c r="L83" s="736"/>
      <c r="M83" s="736"/>
      <c r="N83" s="736"/>
      <c r="O83" s="736"/>
      <c r="P83" s="737"/>
      <c r="Q83" s="722" t="str">
        <f>IFERROR(IF(Q81="","",($M$81-Q81)/$M$81*100),"")</f>
        <v/>
      </c>
      <c r="R83" s="723"/>
      <c r="S83" s="723"/>
      <c r="T83" s="724"/>
      <c r="U83" s="722" t="str">
        <f t="shared" ref="U83" si="3">IFERROR(IF(U81="","",($M$81-U81)/$M$81*100),"")</f>
        <v/>
      </c>
      <c r="V83" s="723"/>
      <c r="W83" s="723"/>
      <c r="X83" s="724"/>
      <c r="Y83" s="722" t="str">
        <f t="shared" ref="Y83" si="4">IFERROR(IF(Y81="","",($M$81-Y81)/$M$81*100),"")</f>
        <v/>
      </c>
      <c r="Z83" s="723"/>
      <c r="AA83" s="723"/>
      <c r="AB83" s="724"/>
      <c r="AC83" s="722" t="str">
        <f t="shared" ref="AC83" si="5">IFERROR(IF(AC81="","",($M$81-AC81)/$M$81*100),"")</f>
        <v/>
      </c>
      <c r="AD83" s="723"/>
      <c r="AE83" s="723"/>
      <c r="AF83" s="724"/>
      <c r="AG83" s="722" t="str">
        <f t="shared" ref="AG83" si="6">IFERROR(IF(AG81="","",($M$81-AG81)/$M$81*100),"")</f>
        <v/>
      </c>
      <c r="AH83" s="723"/>
      <c r="AI83" s="723"/>
      <c r="AJ83" s="724"/>
      <c r="AK83" s="85"/>
    </row>
    <row r="84" spans="2:37" ht="15" customHeight="1">
      <c r="B84" s="146"/>
      <c r="C84" s="141"/>
      <c r="D84" s="734"/>
      <c r="E84" s="738"/>
      <c r="F84" s="739"/>
      <c r="G84" s="739"/>
      <c r="H84" s="739"/>
      <c r="I84" s="739"/>
      <c r="J84" s="739"/>
      <c r="K84" s="739"/>
      <c r="L84" s="739"/>
      <c r="M84" s="739"/>
      <c r="N84" s="739"/>
      <c r="O84" s="739"/>
      <c r="P84" s="740"/>
      <c r="Q84" s="725"/>
      <c r="R84" s="726"/>
      <c r="S84" s="726"/>
      <c r="T84" s="727"/>
      <c r="U84" s="725"/>
      <c r="V84" s="726"/>
      <c r="W84" s="726"/>
      <c r="X84" s="727"/>
      <c r="Y84" s="725"/>
      <c r="Z84" s="726"/>
      <c r="AA84" s="726"/>
      <c r="AB84" s="727"/>
      <c r="AC84" s="725"/>
      <c r="AD84" s="726"/>
      <c r="AE84" s="726"/>
      <c r="AF84" s="727"/>
      <c r="AG84" s="725"/>
      <c r="AH84" s="726"/>
      <c r="AI84" s="726"/>
      <c r="AJ84" s="727"/>
      <c r="AK84" s="153"/>
    </row>
    <row r="85" spans="2:37" ht="30" customHeight="1">
      <c r="B85" s="146"/>
      <c r="C85" s="141"/>
      <c r="D85" s="728" t="s">
        <v>100</v>
      </c>
      <c r="E85" s="730" t="s">
        <v>517</v>
      </c>
      <c r="F85" s="731"/>
      <c r="G85" s="731"/>
      <c r="H85" s="731"/>
      <c r="I85" s="731"/>
      <c r="J85" s="731"/>
      <c r="K85" s="731"/>
      <c r="L85" s="731"/>
      <c r="M85" s="731"/>
      <c r="N85" s="731"/>
      <c r="O85" s="731"/>
      <c r="P85" s="732"/>
      <c r="Q85" s="718"/>
      <c r="R85" s="719"/>
      <c r="S85" s="719"/>
      <c r="T85" s="720"/>
      <c r="U85" s="718"/>
      <c r="V85" s="719"/>
      <c r="W85" s="719"/>
      <c r="X85" s="720"/>
      <c r="Y85" s="718"/>
      <c r="Z85" s="719"/>
      <c r="AA85" s="719"/>
      <c r="AB85" s="720"/>
      <c r="AC85" s="718"/>
      <c r="AD85" s="719"/>
      <c r="AE85" s="719"/>
      <c r="AF85" s="720"/>
      <c r="AG85" s="718"/>
      <c r="AH85" s="719"/>
      <c r="AI85" s="719"/>
      <c r="AJ85" s="720"/>
      <c r="AK85" s="153"/>
    </row>
    <row r="86" spans="2:37" ht="30" customHeight="1">
      <c r="B86" s="146"/>
      <c r="C86" s="141"/>
      <c r="D86" s="728"/>
      <c r="E86" s="721" t="s">
        <v>143</v>
      </c>
      <c r="F86" s="721"/>
      <c r="G86" s="721"/>
      <c r="H86" s="721"/>
      <c r="I86" s="721"/>
      <c r="J86" s="721"/>
      <c r="K86" s="721"/>
      <c r="L86" s="721"/>
      <c r="M86" s="721"/>
      <c r="N86" s="721"/>
      <c r="O86" s="721"/>
      <c r="P86" s="721"/>
      <c r="Q86" s="718"/>
      <c r="R86" s="719"/>
      <c r="S86" s="719"/>
      <c r="T86" s="720"/>
      <c r="U86" s="718"/>
      <c r="V86" s="719"/>
      <c r="W86" s="719"/>
      <c r="X86" s="720"/>
      <c r="Y86" s="718"/>
      <c r="Z86" s="719"/>
      <c r="AA86" s="719"/>
      <c r="AB86" s="720"/>
      <c r="AC86" s="718"/>
      <c r="AD86" s="719"/>
      <c r="AE86" s="719"/>
      <c r="AF86" s="720"/>
      <c r="AG86" s="718"/>
      <c r="AH86" s="719"/>
      <c r="AI86" s="719"/>
      <c r="AJ86" s="720"/>
      <c r="AK86" s="85"/>
    </row>
    <row r="87" spans="2:37" ht="30" customHeight="1">
      <c r="B87" s="146"/>
      <c r="C87" s="141"/>
      <c r="D87" s="728"/>
      <c r="E87" s="721" t="s">
        <v>144</v>
      </c>
      <c r="F87" s="721"/>
      <c r="G87" s="721"/>
      <c r="H87" s="721"/>
      <c r="I87" s="721"/>
      <c r="J87" s="721"/>
      <c r="K87" s="721"/>
      <c r="L87" s="721"/>
      <c r="M87" s="721"/>
      <c r="N87" s="721"/>
      <c r="O87" s="721"/>
      <c r="P87" s="721"/>
      <c r="Q87" s="718"/>
      <c r="R87" s="719"/>
      <c r="S87" s="719"/>
      <c r="T87" s="720"/>
      <c r="U87" s="718"/>
      <c r="V87" s="719"/>
      <c r="W87" s="719"/>
      <c r="X87" s="720"/>
      <c r="Y87" s="718"/>
      <c r="Z87" s="719"/>
      <c r="AA87" s="719"/>
      <c r="AB87" s="720"/>
      <c r="AC87" s="718"/>
      <c r="AD87" s="719"/>
      <c r="AE87" s="719"/>
      <c r="AF87" s="720"/>
      <c r="AG87" s="718"/>
      <c r="AH87" s="719"/>
      <c r="AI87" s="719"/>
      <c r="AJ87" s="720"/>
      <c r="AK87" s="85"/>
    </row>
    <row r="88" spans="2:37" ht="30" customHeight="1">
      <c r="B88" s="146"/>
      <c r="C88" s="141"/>
      <c r="D88" s="728"/>
      <c r="E88" s="721" t="s">
        <v>145</v>
      </c>
      <c r="F88" s="721"/>
      <c r="G88" s="721"/>
      <c r="H88" s="721"/>
      <c r="I88" s="721"/>
      <c r="J88" s="721"/>
      <c r="K88" s="721"/>
      <c r="L88" s="721"/>
      <c r="M88" s="721"/>
      <c r="N88" s="721"/>
      <c r="O88" s="721"/>
      <c r="P88" s="721"/>
      <c r="Q88" s="718"/>
      <c r="R88" s="719"/>
      <c r="S88" s="719"/>
      <c r="T88" s="720"/>
      <c r="U88" s="718"/>
      <c r="V88" s="719"/>
      <c r="W88" s="719"/>
      <c r="X88" s="720"/>
      <c r="Y88" s="718"/>
      <c r="Z88" s="719"/>
      <c r="AA88" s="719"/>
      <c r="AB88" s="720"/>
      <c r="AC88" s="718"/>
      <c r="AD88" s="719"/>
      <c r="AE88" s="719"/>
      <c r="AF88" s="720"/>
      <c r="AG88" s="718"/>
      <c r="AH88" s="719"/>
      <c r="AI88" s="719"/>
      <c r="AJ88" s="720"/>
      <c r="AK88" s="85"/>
    </row>
    <row r="89" spans="2:37" ht="30" customHeight="1">
      <c r="B89" s="146"/>
      <c r="C89" s="141"/>
      <c r="D89" s="728"/>
      <c r="E89" s="721" t="s">
        <v>146</v>
      </c>
      <c r="F89" s="721"/>
      <c r="G89" s="721"/>
      <c r="H89" s="721"/>
      <c r="I89" s="721"/>
      <c r="J89" s="721"/>
      <c r="K89" s="721"/>
      <c r="L89" s="721"/>
      <c r="M89" s="721"/>
      <c r="N89" s="721"/>
      <c r="O89" s="721"/>
      <c r="P89" s="721"/>
      <c r="Q89" s="718"/>
      <c r="R89" s="719"/>
      <c r="S89" s="719"/>
      <c r="T89" s="720"/>
      <c r="U89" s="718"/>
      <c r="V89" s="719"/>
      <c r="W89" s="719"/>
      <c r="X89" s="720"/>
      <c r="Y89" s="718"/>
      <c r="Z89" s="719"/>
      <c r="AA89" s="719"/>
      <c r="AB89" s="720"/>
      <c r="AC89" s="718"/>
      <c r="AD89" s="719"/>
      <c r="AE89" s="719"/>
      <c r="AF89" s="720"/>
      <c r="AG89" s="718"/>
      <c r="AH89" s="719"/>
      <c r="AI89" s="719"/>
      <c r="AJ89" s="720"/>
      <c r="AK89" s="85"/>
    </row>
    <row r="90" spans="2:37" ht="30" customHeight="1">
      <c r="B90" s="146"/>
      <c r="C90" s="141"/>
      <c r="D90" s="728"/>
      <c r="E90" s="721" t="s">
        <v>654</v>
      </c>
      <c r="F90" s="721"/>
      <c r="G90" s="721"/>
      <c r="H90" s="721"/>
      <c r="I90" s="721"/>
      <c r="J90" s="721"/>
      <c r="K90" s="721"/>
      <c r="L90" s="721"/>
      <c r="M90" s="721"/>
      <c r="N90" s="721"/>
      <c r="O90" s="721"/>
      <c r="P90" s="721"/>
      <c r="Q90" s="718"/>
      <c r="R90" s="719"/>
      <c r="S90" s="719"/>
      <c r="T90" s="720"/>
      <c r="U90" s="718"/>
      <c r="V90" s="719"/>
      <c r="W90" s="719"/>
      <c r="X90" s="720"/>
      <c r="Y90" s="718"/>
      <c r="Z90" s="719"/>
      <c r="AA90" s="719"/>
      <c r="AB90" s="720"/>
      <c r="AC90" s="718"/>
      <c r="AD90" s="719"/>
      <c r="AE90" s="719"/>
      <c r="AF90" s="720"/>
      <c r="AG90" s="718"/>
      <c r="AH90" s="719"/>
      <c r="AI90" s="719"/>
      <c r="AJ90" s="720"/>
      <c r="AK90" s="85"/>
    </row>
    <row r="91" spans="2:37" ht="30" customHeight="1" thickBot="1">
      <c r="B91" s="146"/>
      <c r="C91" s="141"/>
      <c r="D91" s="729"/>
      <c r="E91" s="712" t="s">
        <v>147</v>
      </c>
      <c r="F91" s="713"/>
      <c r="G91" s="713"/>
      <c r="H91" s="713"/>
      <c r="I91" s="713"/>
      <c r="J91" s="713"/>
      <c r="K91" s="713"/>
      <c r="L91" s="713"/>
      <c r="M91" s="713"/>
      <c r="N91" s="713"/>
      <c r="O91" s="713"/>
      <c r="P91" s="714"/>
      <c r="Q91" s="715"/>
      <c r="R91" s="716"/>
      <c r="S91" s="716"/>
      <c r="T91" s="717"/>
      <c r="U91" s="715"/>
      <c r="V91" s="716"/>
      <c r="W91" s="716"/>
      <c r="X91" s="717"/>
      <c r="Y91" s="715"/>
      <c r="Z91" s="716"/>
      <c r="AA91" s="716"/>
      <c r="AB91" s="717"/>
      <c r="AC91" s="715"/>
      <c r="AD91" s="716"/>
      <c r="AE91" s="716"/>
      <c r="AF91" s="717"/>
      <c r="AG91" s="715"/>
      <c r="AH91" s="716"/>
      <c r="AI91" s="716"/>
      <c r="AJ91" s="717"/>
      <c r="AK91" s="85"/>
    </row>
    <row r="92" spans="2:37" ht="30" customHeight="1" thickTop="1">
      <c r="B92" s="146"/>
      <c r="C92" s="141"/>
      <c r="D92" s="706" t="s">
        <v>101</v>
      </c>
      <c r="E92" s="707"/>
      <c r="F92" s="707"/>
      <c r="G92" s="707"/>
      <c r="H92" s="707"/>
      <c r="I92" s="707"/>
      <c r="J92" s="707"/>
      <c r="K92" s="707"/>
      <c r="L92" s="707"/>
      <c r="M92" s="707"/>
      <c r="N92" s="707"/>
      <c r="O92" s="707"/>
      <c r="P92" s="708"/>
      <c r="Q92" s="709" t="str">
        <f>IF(COUNT(Q$81,Q$85:T$91)=0,"",SUM(Q$81,Q$85:T$91))</f>
        <v/>
      </c>
      <c r="R92" s="710"/>
      <c r="S92" s="710"/>
      <c r="T92" s="711"/>
      <c r="U92" s="709" t="str">
        <f t="shared" ref="U92" si="7">IF(COUNT(U$81,U$85:X$91)=0,"",SUM(U$81,U$85:X$91))</f>
        <v/>
      </c>
      <c r="V92" s="710"/>
      <c r="W92" s="710"/>
      <c r="X92" s="711"/>
      <c r="Y92" s="709" t="str">
        <f t="shared" ref="Y92" si="8">IF(COUNT(Y$81,Y$85:AB$91)=0,"",SUM(Y$81,Y$85:AB$91))</f>
        <v/>
      </c>
      <c r="Z92" s="710"/>
      <c r="AA92" s="710"/>
      <c r="AB92" s="711"/>
      <c r="AC92" s="709" t="str">
        <f t="shared" ref="AC92" si="9">IF(COUNT(AC$81,AC$85:AF$91)=0,"",SUM(AC$81,AC$85:AF$91))</f>
        <v/>
      </c>
      <c r="AD92" s="710"/>
      <c r="AE92" s="710"/>
      <c r="AF92" s="711"/>
      <c r="AG92" s="709" t="str">
        <f t="shared" ref="AG92" si="10">IF(COUNT(AG$81,AG$85:AJ$91)=0,"",SUM(AG$81,AG$85:AJ$91))</f>
        <v/>
      </c>
      <c r="AH92" s="710"/>
      <c r="AI92" s="710"/>
      <c r="AJ92" s="711"/>
      <c r="AK92" s="85"/>
    </row>
    <row r="93" spans="2:37" ht="9" customHeight="1">
      <c r="B93" s="146"/>
      <c r="C93" s="141"/>
      <c r="D93" s="141"/>
      <c r="E93" s="141"/>
      <c r="F93" s="141"/>
      <c r="G93" s="141"/>
      <c r="H93" s="141"/>
      <c r="I93" s="141"/>
      <c r="J93" s="141"/>
      <c r="K93" s="141"/>
      <c r="L93" s="141"/>
      <c r="M93" s="141"/>
      <c r="N93" s="141"/>
      <c r="O93" s="159"/>
      <c r="P93" s="34"/>
      <c r="Q93" s="34"/>
      <c r="R93" s="34"/>
      <c r="S93" s="34"/>
      <c r="T93" s="34"/>
      <c r="U93" s="34"/>
      <c r="V93" s="34"/>
      <c r="W93" s="34"/>
      <c r="X93" s="34"/>
      <c r="Y93" s="34"/>
      <c r="Z93" s="34"/>
      <c r="AA93" s="34"/>
      <c r="AB93" s="34"/>
      <c r="AC93" s="34"/>
      <c r="AD93" s="34"/>
      <c r="AE93" s="34"/>
      <c r="AF93" s="34"/>
      <c r="AG93" s="34"/>
      <c r="AH93" s="34"/>
      <c r="AI93" s="34"/>
      <c r="AJ93" s="34"/>
      <c r="AK93" s="85"/>
    </row>
    <row r="94" spans="2:37" ht="13.5" customHeight="1">
      <c r="B94" s="146"/>
      <c r="C94" s="141" t="s">
        <v>473</v>
      </c>
      <c r="D94" s="141"/>
      <c r="E94" s="141"/>
      <c r="F94" s="141"/>
      <c r="G94" s="141"/>
      <c r="H94" s="141"/>
      <c r="I94" s="141"/>
      <c r="J94" s="141"/>
      <c r="K94" s="141"/>
      <c r="L94" s="141"/>
      <c r="M94" s="141"/>
      <c r="N94" s="141"/>
      <c r="O94" s="141"/>
      <c r="P94" s="34"/>
      <c r="Q94" s="34"/>
      <c r="R94" s="34"/>
      <c r="S94" s="34"/>
      <c r="T94" s="34"/>
      <c r="U94" s="34"/>
      <c r="V94" s="34"/>
      <c r="W94" s="34"/>
      <c r="X94" s="34"/>
      <c r="Y94" s="34"/>
      <c r="Z94" s="34"/>
      <c r="AA94" s="34"/>
      <c r="AB94" s="34"/>
      <c r="AC94" s="34"/>
      <c r="AD94" s="34"/>
      <c r="AE94" s="34"/>
      <c r="AF94" s="34"/>
      <c r="AG94" s="34"/>
      <c r="AH94" s="34"/>
      <c r="AI94" s="34"/>
      <c r="AJ94" s="34"/>
      <c r="AK94" s="85"/>
    </row>
    <row r="95" spans="2:37" ht="13.5" customHeight="1">
      <c r="B95" s="146"/>
      <c r="C95" s="141"/>
      <c r="D95" s="141"/>
      <c r="E95" s="141"/>
      <c r="F95" s="141"/>
      <c r="G95" s="141"/>
      <c r="H95" s="141"/>
      <c r="I95" s="141"/>
      <c r="J95" s="141"/>
      <c r="K95" s="141"/>
      <c r="L95" s="160"/>
      <c r="M95" s="34"/>
      <c r="N95" s="34"/>
      <c r="O95" s="141"/>
      <c r="P95" s="34"/>
      <c r="Q95" s="34"/>
      <c r="R95" s="34"/>
      <c r="S95" s="34"/>
      <c r="T95" s="34"/>
      <c r="U95" s="34"/>
      <c r="V95" s="34"/>
      <c r="W95" s="34"/>
      <c r="X95" s="34"/>
      <c r="Y95" s="34"/>
      <c r="Z95" s="34"/>
      <c r="AA95" s="34"/>
      <c r="AB95" s="34"/>
      <c r="AC95" s="688" t="s">
        <v>523</v>
      </c>
      <c r="AD95" s="688"/>
      <c r="AE95" s="688"/>
      <c r="AF95" s="688"/>
      <c r="AG95" s="688"/>
      <c r="AH95" s="688"/>
      <c r="AI95" s="688"/>
      <c r="AJ95" s="688"/>
      <c r="AK95" s="85"/>
    </row>
    <row r="96" spans="2:37" ht="18" customHeight="1">
      <c r="B96" s="146"/>
      <c r="C96" s="141"/>
      <c r="D96" s="689"/>
      <c r="E96" s="690"/>
      <c r="F96" s="690"/>
      <c r="G96" s="690"/>
      <c r="H96" s="690"/>
      <c r="I96" s="690"/>
      <c r="J96" s="690"/>
      <c r="K96" s="690"/>
      <c r="L96" s="690"/>
      <c r="M96" s="97"/>
      <c r="N96" s="155"/>
      <c r="O96" s="155"/>
      <c r="P96" s="156"/>
      <c r="Q96" s="696" t="s">
        <v>436</v>
      </c>
      <c r="R96" s="697"/>
      <c r="S96" s="697"/>
      <c r="T96" s="697"/>
      <c r="U96" s="697"/>
      <c r="V96" s="697"/>
      <c r="W96" s="697"/>
      <c r="X96" s="697"/>
      <c r="Y96" s="697"/>
      <c r="Z96" s="697"/>
      <c r="AA96" s="697"/>
      <c r="AB96" s="697"/>
      <c r="AC96" s="697"/>
      <c r="AD96" s="697"/>
      <c r="AE96" s="697"/>
      <c r="AF96" s="697"/>
      <c r="AG96" s="697"/>
      <c r="AH96" s="697"/>
      <c r="AI96" s="697"/>
      <c r="AJ96" s="698"/>
      <c r="AK96" s="85"/>
    </row>
    <row r="97" spans="2:48" ht="15" customHeight="1">
      <c r="B97" s="146"/>
      <c r="C97" s="141"/>
      <c r="D97" s="691"/>
      <c r="E97" s="692"/>
      <c r="F97" s="692"/>
      <c r="G97" s="692"/>
      <c r="H97" s="692"/>
      <c r="I97" s="692"/>
      <c r="J97" s="692"/>
      <c r="K97" s="692"/>
      <c r="L97" s="693"/>
      <c r="M97" s="699" t="s">
        <v>142</v>
      </c>
      <c r="N97" s="699"/>
      <c r="O97" s="699"/>
      <c r="P97" s="699"/>
      <c r="Q97" s="700" t="str">
        <f>Tbl!$Q$2</f>
        <v>令和７年度
(2025年度)</v>
      </c>
      <c r="R97" s="701"/>
      <c r="S97" s="701"/>
      <c r="T97" s="702"/>
      <c r="U97" s="700" t="str">
        <f>Tbl!$Q$3</f>
        <v>令和８年度
(2026年度)</v>
      </c>
      <c r="V97" s="701"/>
      <c r="W97" s="701"/>
      <c r="X97" s="702"/>
      <c r="Y97" s="700" t="str">
        <f>Tbl!$Q$4</f>
        <v>令和９年度
(2027年度)</v>
      </c>
      <c r="Z97" s="701"/>
      <c r="AA97" s="701"/>
      <c r="AB97" s="702"/>
      <c r="AC97" s="700" t="str">
        <f>Tbl!$Q$5</f>
        <v>令和10年度
(2028年度)</v>
      </c>
      <c r="AD97" s="701"/>
      <c r="AE97" s="701"/>
      <c r="AF97" s="702"/>
      <c r="AG97" s="700" t="str">
        <f>Tbl!$Q$6</f>
        <v>令和11年度
(2029年度)</v>
      </c>
      <c r="AH97" s="701"/>
      <c r="AI97" s="701"/>
      <c r="AJ97" s="702"/>
      <c r="AK97" s="85"/>
    </row>
    <row r="98" spans="2:48" ht="15" customHeight="1">
      <c r="B98" s="146"/>
      <c r="C98" s="141"/>
      <c r="D98" s="694"/>
      <c r="E98" s="688"/>
      <c r="F98" s="688"/>
      <c r="G98" s="688"/>
      <c r="H98" s="688"/>
      <c r="I98" s="688"/>
      <c r="J98" s="688"/>
      <c r="K98" s="688"/>
      <c r="L98" s="695"/>
      <c r="M98" s="699"/>
      <c r="N98" s="699"/>
      <c r="O98" s="699"/>
      <c r="P98" s="699"/>
      <c r="Q98" s="703"/>
      <c r="R98" s="704"/>
      <c r="S98" s="704"/>
      <c r="T98" s="705"/>
      <c r="U98" s="703"/>
      <c r="V98" s="704"/>
      <c r="W98" s="704"/>
      <c r="X98" s="705"/>
      <c r="Y98" s="703"/>
      <c r="Z98" s="704"/>
      <c r="AA98" s="704"/>
      <c r="AB98" s="705"/>
      <c r="AC98" s="703"/>
      <c r="AD98" s="704"/>
      <c r="AE98" s="704"/>
      <c r="AF98" s="705"/>
      <c r="AG98" s="703"/>
      <c r="AH98" s="704"/>
      <c r="AI98" s="704"/>
      <c r="AJ98" s="705"/>
      <c r="AK98" s="85"/>
    </row>
    <row r="99" spans="2:48" ht="30" customHeight="1">
      <c r="B99" s="146"/>
      <c r="C99" s="141"/>
      <c r="D99" s="674" t="s">
        <v>471</v>
      </c>
      <c r="E99" s="667"/>
      <c r="F99" s="667"/>
      <c r="G99" s="667"/>
      <c r="H99" s="667"/>
      <c r="I99" s="667"/>
      <c r="J99" s="667"/>
      <c r="K99" s="667"/>
      <c r="L99" s="668"/>
      <c r="M99" s="675" t="str">
        <f>IF($AD$24="","",$AD$24)</f>
        <v/>
      </c>
      <c r="N99" s="676"/>
      <c r="O99" s="676"/>
      <c r="P99" s="677"/>
      <c r="Q99" s="678" t="str">
        <f>IFERROR(IF(Q$81="","",Q$81/Q$102),"")</f>
        <v/>
      </c>
      <c r="R99" s="679"/>
      <c r="S99" s="679"/>
      <c r="T99" s="680"/>
      <c r="U99" s="678" t="str">
        <f t="shared" ref="U99" si="11">IFERROR(IF(U$81="","",U$81/U$102),"")</f>
        <v/>
      </c>
      <c r="V99" s="679"/>
      <c r="W99" s="679"/>
      <c r="X99" s="680"/>
      <c r="Y99" s="678" t="str">
        <f t="shared" ref="Y99" si="12">IFERROR(IF(Y$81="","",Y$81/Y$102),"")</f>
        <v/>
      </c>
      <c r="Z99" s="679"/>
      <c r="AA99" s="679"/>
      <c r="AB99" s="680"/>
      <c r="AC99" s="678" t="str">
        <f t="shared" ref="AC99" si="13">IFERROR(IF(AC$81="","",AC$81/AC$102),"")</f>
        <v/>
      </c>
      <c r="AD99" s="679"/>
      <c r="AE99" s="679"/>
      <c r="AF99" s="680"/>
      <c r="AG99" s="678" t="str">
        <f t="shared" ref="AG99" si="14">IFERROR(IF(AG$81="","",AG$81/AG$102),"")</f>
        <v/>
      </c>
      <c r="AH99" s="679"/>
      <c r="AI99" s="679"/>
      <c r="AJ99" s="680"/>
      <c r="AK99" s="85"/>
    </row>
    <row r="100" spans="2:48" ht="30" customHeight="1">
      <c r="B100" s="146"/>
      <c r="C100" s="141"/>
      <c r="D100" s="161"/>
      <c r="E100" s="685" t="s">
        <v>645</v>
      </c>
      <c r="F100" s="685"/>
      <c r="G100" s="685"/>
      <c r="H100" s="685"/>
      <c r="I100" s="685"/>
      <c r="J100" s="685"/>
      <c r="K100" s="685"/>
      <c r="L100" s="685"/>
      <c r="M100" s="685"/>
      <c r="N100" s="685"/>
      <c r="O100" s="685"/>
      <c r="P100" s="685"/>
      <c r="Q100" s="686" t="s">
        <v>170</v>
      </c>
      <c r="R100" s="687"/>
      <c r="S100" s="687"/>
      <c r="T100" s="687"/>
      <c r="U100" s="684" t="str">
        <f>IFERROR(IF(U99="","",(U99-Q99)/Q99*100),"")</f>
        <v/>
      </c>
      <c r="V100" s="684"/>
      <c r="W100" s="684"/>
      <c r="X100" s="684"/>
      <c r="Y100" s="684" t="str">
        <f t="shared" ref="Y100" si="15">IFERROR(IF(Y99="","",(Y99-U99)/U99*100),"")</f>
        <v/>
      </c>
      <c r="Z100" s="684"/>
      <c r="AA100" s="684"/>
      <c r="AB100" s="684"/>
      <c r="AC100" s="684" t="str">
        <f t="shared" ref="AC100" si="16">IFERROR(IF(AC99="","",(AC99-Y99)/Y99*100),"")</f>
        <v/>
      </c>
      <c r="AD100" s="684"/>
      <c r="AE100" s="684"/>
      <c r="AF100" s="684"/>
      <c r="AG100" s="684" t="str">
        <f t="shared" ref="AG100" si="17">IFERROR(IF(AG99="","",(AG99-AC99)/AC99*100),"")</f>
        <v/>
      </c>
      <c r="AH100" s="684"/>
      <c r="AI100" s="684"/>
      <c r="AJ100" s="684"/>
      <c r="AK100" s="85"/>
    </row>
    <row r="101" spans="2:48" ht="30" customHeight="1">
      <c r="B101" s="146"/>
      <c r="C101" s="141"/>
      <c r="D101" s="162"/>
      <c r="E101" s="681" t="s">
        <v>148</v>
      </c>
      <c r="F101" s="682"/>
      <c r="G101" s="682"/>
      <c r="H101" s="682"/>
      <c r="I101" s="682"/>
      <c r="J101" s="682"/>
      <c r="K101" s="682"/>
      <c r="L101" s="682"/>
      <c r="M101" s="682"/>
      <c r="N101" s="682"/>
      <c r="O101" s="682"/>
      <c r="P101" s="683"/>
      <c r="Q101" s="684" t="str">
        <f>IFERROR(IF(Q99="","",($M$99-Q99)/$M$99)*100,"")</f>
        <v/>
      </c>
      <c r="R101" s="684"/>
      <c r="S101" s="684"/>
      <c r="T101" s="684"/>
      <c r="U101" s="684" t="str">
        <f t="shared" ref="U101" si="18">IFERROR(IF(U99="","",($M$99-U99)/$M$99)*100,"")</f>
        <v/>
      </c>
      <c r="V101" s="684"/>
      <c r="W101" s="684"/>
      <c r="X101" s="684"/>
      <c r="Y101" s="684" t="str">
        <f t="shared" ref="Y101" si="19">IFERROR(IF(Y99="","",($M$99-Y99)/$M$99)*100,"")</f>
        <v/>
      </c>
      <c r="Z101" s="684"/>
      <c r="AA101" s="684"/>
      <c r="AB101" s="684"/>
      <c r="AC101" s="684" t="str">
        <f t="shared" ref="AC101" si="20">IFERROR(IF(AC99="","",($M$99-AC99)/$M$99)*100,"")</f>
        <v/>
      </c>
      <c r="AD101" s="684"/>
      <c r="AE101" s="684"/>
      <c r="AF101" s="684"/>
      <c r="AG101" s="684" t="str">
        <f t="shared" ref="AG101" si="21">IFERROR(IF(AG99="","",($M$99-AG99)/$M$99)*100,"")</f>
        <v/>
      </c>
      <c r="AH101" s="684"/>
      <c r="AI101" s="684"/>
      <c r="AJ101" s="684"/>
      <c r="AK101" s="85"/>
    </row>
    <row r="102" spans="2:48" ht="15" customHeight="1">
      <c r="B102" s="146"/>
      <c r="C102" s="141"/>
      <c r="D102" s="672" t="s">
        <v>149</v>
      </c>
      <c r="E102" s="672"/>
      <c r="F102" s="672"/>
      <c r="G102" s="672"/>
      <c r="H102" s="672"/>
      <c r="I102" s="672"/>
      <c r="J102" s="672"/>
      <c r="K102" s="672"/>
      <c r="L102" s="672"/>
      <c r="M102" s="673" t="s">
        <v>150</v>
      </c>
      <c r="N102" s="673"/>
      <c r="O102" s="673"/>
      <c r="P102" s="673"/>
      <c r="Q102" s="658"/>
      <c r="R102" s="659"/>
      <c r="S102" s="659"/>
      <c r="T102" s="660"/>
      <c r="U102" s="658"/>
      <c r="V102" s="659"/>
      <c r="W102" s="659"/>
      <c r="X102" s="660"/>
      <c r="Y102" s="658"/>
      <c r="Z102" s="659"/>
      <c r="AA102" s="659"/>
      <c r="AB102" s="660"/>
      <c r="AC102" s="658"/>
      <c r="AD102" s="659"/>
      <c r="AE102" s="659"/>
      <c r="AF102" s="660"/>
      <c r="AG102" s="658"/>
      <c r="AH102" s="659"/>
      <c r="AI102" s="659"/>
      <c r="AJ102" s="660"/>
      <c r="AK102" s="85"/>
    </row>
    <row r="103" spans="2:48" ht="17.100000000000001" customHeight="1">
      <c r="B103" s="146"/>
      <c r="C103" s="141"/>
      <c r="D103" s="664"/>
      <c r="E103" s="664"/>
      <c r="F103" s="664"/>
      <c r="G103" s="664"/>
      <c r="H103" s="664"/>
      <c r="I103" s="664"/>
      <c r="J103" s="664"/>
      <c r="K103" s="664"/>
      <c r="L103" s="664"/>
      <c r="M103" s="665"/>
      <c r="N103" s="665"/>
      <c r="O103" s="665"/>
      <c r="P103" s="665"/>
      <c r="Q103" s="661"/>
      <c r="R103" s="662"/>
      <c r="S103" s="662"/>
      <c r="T103" s="663"/>
      <c r="U103" s="661"/>
      <c r="V103" s="662"/>
      <c r="W103" s="662"/>
      <c r="X103" s="663"/>
      <c r="Y103" s="661"/>
      <c r="Z103" s="662"/>
      <c r="AA103" s="662"/>
      <c r="AB103" s="663"/>
      <c r="AC103" s="661"/>
      <c r="AD103" s="662"/>
      <c r="AE103" s="662"/>
      <c r="AF103" s="663"/>
      <c r="AG103" s="661"/>
      <c r="AH103" s="662"/>
      <c r="AI103" s="662"/>
      <c r="AJ103" s="663"/>
      <c r="AK103" s="163"/>
      <c r="AL103" s="32" t="str">
        <f>IF(OR($D$103="",$M$103=""),"← 指標と単位を入力してください。","")</f>
        <v>← 指標と単位を入力してください。</v>
      </c>
      <c r="AM103" s="11"/>
    </row>
    <row r="104" spans="2:48" ht="12" customHeight="1">
      <c r="B104" s="225"/>
      <c r="C104" s="142"/>
      <c r="D104" s="228"/>
      <c r="E104" s="228"/>
      <c r="F104" s="228"/>
      <c r="G104" s="228"/>
      <c r="H104" s="228"/>
      <c r="I104" s="228"/>
      <c r="J104" s="228"/>
      <c r="K104" s="228"/>
      <c r="L104" s="228"/>
      <c r="M104" s="229"/>
      <c r="N104" s="229"/>
      <c r="O104" s="229"/>
      <c r="P104" s="229"/>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112"/>
    </row>
    <row r="105" spans="2:48" ht="21" customHeight="1">
      <c r="B105" s="141"/>
      <c r="C105" s="141"/>
      <c r="D105" s="164"/>
      <c r="E105" s="164"/>
      <c r="F105" s="164"/>
      <c r="G105" s="165"/>
      <c r="H105" s="165"/>
      <c r="I105" s="166"/>
      <c r="J105" s="166"/>
      <c r="K105" s="166"/>
      <c r="L105" s="166"/>
      <c r="M105" s="167"/>
      <c r="N105" s="167"/>
      <c r="O105" s="167"/>
      <c r="P105" s="167"/>
      <c r="Q105" s="168"/>
      <c r="R105" s="168"/>
      <c r="S105" s="168"/>
      <c r="T105" s="168"/>
      <c r="U105" s="168"/>
      <c r="V105" s="168"/>
      <c r="W105" s="168"/>
      <c r="X105" s="168"/>
      <c r="Y105" s="168"/>
      <c r="Z105" s="168"/>
      <c r="AA105" s="168"/>
      <c r="AB105" s="168"/>
      <c r="AC105" s="168"/>
      <c r="AD105" s="169"/>
      <c r="AE105" s="168"/>
      <c r="AF105" s="168"/>
      <c r="AG105" s="168"/>
      <c r="AH105" s="168"/>
      <c r="AI105" s="168"/>
      <c r="AJ105" s="34"/>
      <c r="AK105" s="58" t="s">
        <v>38</v>
      </c>
    </row>
    <row r="106" spans="2:48">
      <c r="B106" s="141"/>
      <c r="C106" s="141"/>
      <c r="D106" s="141"/>
      <c r="E106" s="141"/>
      <c r="F106" s="141"/>
      <c r="G106" s="141"/>
      <c r="H106" s="141"/>
      <c r="I106" s="141"/>
      <c r="J106" s="141"/>
      <c r="K106" s="141"/>
      <c r="L106" s="141"/>
      <c r="M106" s="34"/>
      <c r="N106" s="34"/>
      <c r="O106" s="141"/>
      <c r="P106" s="34"/>
      <c r="Q106" s="34"/>
      <c r="R106" s="34"/>
      <c r="S106" s="34"/>
      <c r="T106" s="34"/>
      <c r="U106" s="34"/>
      <c r="V106" s="34"/>
      <c r="W106" s="34"/>
      <c r="X106" s="34"/>
      <c r="Y106" s="666" t="s">
        <v>78</v>
      </c>
      <c r="Z106" s="667"/>
      <c r="AA106" s="667"/>
      <c r="AB106" s="668"/>
      <c r="AC106" s="669" t="str">
        <f>IF($AC$4="","",$AC$4)</f>
        <v/>
      </c>
      <c r="AD106" s="670"/>
      <c r="AE106" s="670"/>
      <c r="AF106" s="670"/>
      <c r="AG106" s="670"/>
      <c r="AH106" s="670"/>
      <c r="AI106" s="670"/>
      <c r="AJ106" s="671"/>
      <c r="AK106" s="34"/>
    </row>
    <row r="107" spans="2:48" ht="21" customHeight="1">
      <c r="B107" s="142"/>
      <c r="C107" s="142" t="s">
        <v>121</v>
      </c>
      <c r="D107" s="142"/>
      <c r="E107" s="142"/>
      <c r="F107" s="142"/>
      <c r="G107" s="142"/>
      <c r="H107" s="142"/>
      <c r="I107" s="142"/>
      <c r="J107" s="142"/>
      <c r="K107" s="142"/>
      <c r="L107" s="142"/>
      <c r="M107" s="142"/>
      <c r="N107" s="142"/>
      <c r="O107" s="142"/>
      <c r="P107" s="142"/>
      <c r="Q107" s="142"/>
      <c r="R107" s="142"/>
      <c r="S107" s="142"/>
      <c r="T107" s="142"/>
      <c r="U107" s="142"/>
      <c r="V107" s="142"/>
      <c r="W107" s="111"/>
      <c r="X107" s="111"/>
      <c r="Y107" s="111"/>
      <c r="Z107" s="111"/>
      <c r="AA107" s="111"/>
      <c r="AB107" s="111"/>
      <c r="AC107" s="111"/>
      <c r="AD107" s="111"/>
      <c r="AE107" s="143" t="str">
        <f>IF($E$10="A","Ａ事業所（３）",IF($E$10="Bテナント等","Bテナント等事業所（３）",""))</f>
        <v/>
      </c>
      <c r="AF107" s="34"/>
      <c r="AG107" s="111"/>
      <c r="AH107" s="111"/>
      <c r="AI107" s="111"/>
      <c r="AJ107" s="111"/>
      <c r="AK107" s="111"/>
    </row>
    <row r="108" spans="2:48">
      <c r="B108" s="144"/>
      <c r="C108" s="159"/>
      <c r="D108" s="170"/>
      <c r="E108" s="170"/>
      <c r="F108" s="170"/>
      <c r="G108" s="170"/>
      <c r="H108" s="171"/>
      <c r="I108" s="172"/>
      <c r="J108" s="173"/>
      <c r="K108" s="173"/>
      <c r="L108" s="173"/>
      <c r="M108" s="173"/>
      <c r="N108" s="173"/>
      <c r="O108" s="159"/>
      <c r="P108" s="97"/>
      <c r="Q108" s="97"/>
      <c r="R108" s="97"/>
      <c r="S108" s="97"/>
      <c r="T108" s="97"/>
      <c r="U108" s="97"/>
      <c r="V108" s="97"/>
      <c r="W108" s="97"/>
      <c r="X108" s="97"/>
      <c r="Y108" s="97"/>
      <c r="Z108" s="97"/>
      <c r="AA108" s="97"/>
      <c r="AB108" s="97"/>
      <c r="AC108" s="97"/>
      <c r="AD108" s="173"/>
      <c r="AE108" s="97"/>
      <c r="AF108" s="97"/>
      <c r="AG108" s="97"/>
      <c r="AH108" s="97"/>
      <c r="AI108" s="97"/>
      <c r="AJ108" s="97"/>
      <c r="AK108" s="98"/>
    </row>
    <row r="109" spans="2:48">
      <c r="B109" s="146"/>
      <c r="C109" s="141" t="s">
        <v>467</v>
      </c>
      <c r="D109" s="174"/>
      <c r="E109" s="174"/>
      <c r="F109" s="174"/>
      <c r="G109" s="174"/>
      <c r="H109" s="175"/>
      <c r="I109" s="176"/>
      <c r="J109" s="169"/>
      <c r="K109" s="169"/>
      <c r="L109" s="169"/>
      <c r="M109" s="169"/>
      <c r="N109" s="169"/>
      <c r="O109" s="141"/>
      <c r="P109" s="34"/>
      <c r="Q109" s="34"/>
      <c r="R109" s="34"/>
      <c r="S109" s="34"/>
      <c r="T109" s="34"/>
      <c r="U109" s="34"/>
      <c r="V109" s="34"/>
      <c r="W109" s="34"/>
      <c r="X109" s="34"/>
      <c r="Y109" s="34"/>
      <c r="Z109" s="34"/>
      <c r="AA109" s="34"/>
      <c r="AB109" s="34"/>
      <c r="AC109" s="34"/>
      <c r="AD109" s="169"/>
      <c r="AE109" s="34"/>
      <c r="AF109" s="34"/>
      <c r="AG109" s="34"/>
      <c r="AH109" s="34"/>
      <c r="AI109" s="34"/>
      <c r="AJ109" s="34"/>
      <c r="AK109" s="85"/>
    </row>
    <row r="110" spans="2:48" ht="18" customHeight="1">
      <c r="B110" s="146"/>
      <c r="C110" s="141"/>
      <c r="D110" s="656" t="str">
        <f>Tbl!$Q$2</f>
        <v>令和７年度
(2025年度)</v>
      </c>
      <c r="E110" s="656"/>
      <c r="F110" s="656"/>
      <c r="G110" s="656"/>
      <c r="H110" s="657"/>
      <c r="I110" s="657"/>
      <c r="J110" s="657"/>
      <c r="K110" s="657"/>
      <c r="L110" s="657"/>
      <c r="M110" s="657"/>
      <c r="N110" s="657"/>
      <c r="O110" s="657"/>
      <c r="P110" s="657"/>
      <c r="Q110" s="657"/>
      <c r="R110" s="657"/>
      <c r="S110" s="657"/>
      <c r="T110" s="657"/>
      <c r="U110" s="657"/>
      <c r="V110" s="657"/>
      <c r="W110" s="657"/>
      <c r="X110" s="657"/>
      <c r="Y110" s="657"/>
      <c r="Z110" s="657"/>
      <c r="AA110" s="657"/>
      <c r="AB110" s="657"/>
      <c r="AC110" s="657"/>
      <c r="AD110" s="657"/>
      <c r="AE110" s="657"/>
      <c r="AF110" s="657"/>
      <c r="AG110" s="657"/>
      <c r="AH110" s="657"/>
      <c r="AI110" s="657"/>
      <c r="AJ110" s="657"/>
      <c r="AK110" s="85"/>
      <c r="AL110" s="835" t="str">
        <f>IF(AND($H110="",VALUE(MID($D110,3,1))&lt;様式１号!$D$16),"← ＣＯ2排出量の前年度に対する増減要因を分析
　  して入力してください。 (例)削減対策の実施
　 状況、生産量・営業時間等の増減など","")</f>
        <v>← ＣＯ2排出量の前年度に対する増減要因を分析
　  して入力してください。 (例)削減対策の実施
　 状況、生産量・営業時間等の増減など</v>
      </c>
      <c r="AM110" s="836"/>
      <c r="AN110" s="836"/>
      <c r="AO110" s="836"/>
      <c r="AP110" s="836"/>
      <c r="AQ110" s="836"/>
      <c r="AR110" s="836"/>
      <c r="AS110" s="836"/>
      <c r="AT110" s="836"/>
      <c r="AU110" s="836"/>
      <c r="AV110" s="836"/>
    </row>
    <row r="111" spans="2:48" ht="18" customHeight="1">
      <c r="B111" s="146"/>
      <c r="C111" s="141"/>
      <c r="D111" s="656"/>
      <c r="E111" s="656"/>
      <c r="F111" s="656"/>
      <c r="G111" s="656"/>
      <c r="H111" s="657"/>
      <c r="I111" s="657"/>
      <c r="J111" s="657"/>
      <c r="K111" s="657"/>
      <c r="L111" s="657"/>
      <c r="M111" s="657"/>
      <c r="N111" s="657"/>
      <c r="O111" s="657"/>
      <c r="P111" s="657"/>
      <c r="Q111" s="657"/>
      <c r="R111" s="657"/>
      <c r="S111" s="657"/>
      <c r="T111" s="657"/>
      <c r="U111" s="657"/>
      <c r="V111" s="657"/>
      <c r="W111" s="657"/>
      <c r="X111" s="657"/>
      <c r="Y111" s="657"/>
      <c r="Z111" s="657"/>
      <c r="AA111" s="657"/>
      <c r="AB111" s="657"/>
      <c r="AC111" s="657"/>
      <c r="AD111" s="657"/>
      <c r="AE111" s="657"/>
      <c r="AF111" s="657"/>
      <c r="AG111" s="657"/>
      <c r="AH111" s="657"/>
      <c r="AI111" s="657"/>
      <c r="AJ111" s="657"/>
      <c r="AK111" s="85"/>
      <c r="AL111" s="835"/>
      <c r="AM111" s="836"/>
      <c r="AN111" s="836"/>
      <c r="AO111" s="836"/>
      <c r="AP111" s="836"/>
      <c r="AQ111" s="836"/>
      <c r="AR111" s="836"/>
      <c r="AS111" s="836"/>
      <c r="AT111" s="836"/>
      <c r="AU111" s="836"/>
      <c r="AV111" s="836"/>
    </row>
    <row r="112" spans="2:48" ht="18" customHeight="1">
      <c r="B112" s="146"/>
      <c r="C112" s="141"/>
      <c r="D112" s="656"/>
      <c r="E112" s="656"/>
      <c r="F112" s="656"/>
      <c r="G112" s="656"/>
      <c r="H112" s="657"/>
      <c r="I112" s="657"/>
      <c r="J112" s="657"/>
      <c r="K112" s="657"/>
      <c r="L112" s="657"/>
      <c r="M112" s="657"/>
      <c r="N112" s="657"/>
      <c r="O112" s="657"/>
      <c r="P112" s="657"/>
      <c r="Q112" s="657"/>
      <c r="R112" s="657"/>
      <c r="S112" s="657"/>
      <c r="T112" s="657"/>
      <c r="U112" s="657"/>
      <c r="V112" s="657"/>
      <c r="W112" s="657"/>
      <c r="X112" s="657"/>
      <c r="Y112" s="657"/>
      <c r="Z112" s="657"/>
      <c r="AA112" s="657"/>
      <c r="AB112" s="657"/>
      <c r="AC112" s="657"/>
      <c r="AD112" s="657"/>
      <c r="AE112" s="657"/>
      <c r="AF112" s="657"/>
      <c r="AG112" s="657"/>
      <c r="AH112" s="657"/>
      <c r="AI112" s="657"/>
      <c r="AJ112" s="657"/>
      <c r="AK112" s="85"/>
      <c r="AL112" s="835"/>
      <c r="AM112" s="836"/>
      <c r="AN112" s="836"/>
      <c r="AO112" s="836"/>
      <c r="AP112" s="836"/>
      <c r="AQ112" s="836"/>
      <c r="AR112" s="836"/>
      <c r="AS112" s="836"/>
      <c r="AT112" s="836"/>
      <c r="AU112" s="836"/>
      <c r="AV112" s="836"/>
    </row>
    <row r="113" spans="2:48" ht="18" customHeight="1">
      <c r="B113" s="146"/>
      <c r="C113" s="141"/>
      <c r="D113" s="656"/>
      <c r="E113" s="656"/>
      <c r="F113" s="656"/>
      <c r="G113" s="656"/>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85"/>
      <c r="AL113" s="835"/>
      <c r="AM113" s="836"/>
      <c r="AN113" s="836"/>
      <c r="AO113" s="836"/>
      <c r="AP113" s="836"/>
      <c r="AQ113" s="836"/>
      <c r="AR113" s="836"/>
      <c r="AS113" s="836"/>
      <c r="AT113" s="836"/>
      <c r="AU113" s="836"/>
      <c r="AV113" s="836"/>
    </row>
    <row r="114" spans="2:48" ht="18" customHeight="1">
      <c r="B114" s="146"/>
      <c r="C114" s="141"/>
      <c r="D114" s="656"/>
      <c r="E114" s="656"/>
      <c r="F114" s="656"/>
      <c r="G114" s="656"/>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85"/>
      <c r="AL114" s="835"/>
      <c r="AM114" s="836"/>
      <c r="AN114" s="836"/>
      <c r="AO114" s="836"/>
      <c r="AP114" s="836"/>
      <c r="AQ114" s="836"/>
      <c r="AR114" s="836"/>
      <c r="AS114" s="836"/>
      <c r="AT114" s="836"/>
      <c r="AU114" s="836"/>
      <c r="AV114" s="836"/>
    </row>
    <row r="115" spans="2:48" ht="18" customHeight="1">
      <c r="B115" s="146"/>
      <c r="C115" s="141"/>
      <c r="D115" s="656"/>
      <c r="E115" s="656"/>
      <c r="F115" s="656"/>
      <c r="G115" s="656"/>
      <c r="H115" s="657"/>
      <c r="I115" s="657"/>
      <c r="J115" s="657"/>
      <c r="K115" s="657"/>
      <c r="L115" s="657"/>
      <c r="M115" s="657"/>
      <c r="N115" s="657"/>
      <c r="O115" s="657"/>
      <c r="P115" s="657"/>
      <c r="Q115" s="657"/>
      <c r="R115" s="657"/>
      <c r="S115" s="657"/>
      <c r="T115" s="657"/>
      <c r="U115" s="657"/>
      <c r="V115" s="657"/>
      <c r="W115" s="657"/>
      <c r="X115" s="657"/>
      <c r="Y115" s="657"/>
      <c r="Z115" s="657"/>
      <c r="AA115" s="657"/>
      <c r="AB115" s="657"/>
      <c r="AC115" s="657"/>
      <c r="AD115" s="657"/>
      <c r="AE115" s="657"/>
      <c r="AF115" s="657"/>
      <c r="AG115" s="657"/>
      <c r="AH115" s="657"/>
      <c r="AI115" s="657"/>
      <c r="AJ115" s="657"/>
      <c r="AK115" s="85"/>
      <c r="AL115" s="835"/>
      <c r="AM115" s="836"/>
      <c r="AN115" s="836"/>
      <c r="AO115" s="836"/>
      <c r="AP115" s="836"/>
      <c r="AQ115" s="836"/>
      <c r="AR115" s="836"/>
      <c r="AS115" s="836"/>
      <c r="AT115" s="836"/>
      <c r="AU115" s="836"/>
      <c r="AV115" s="836"/>
    </row>
    <row r="116" spans="2:48" ht="18" customHeight="1">
      <c r="B116" s="146"/>
      <c r="C116" s="141"/>
      <c r="D116" s="656"/>
      <c r="E116" s="656"/>
      <c r="F116" s="656"/>
      <c r="G116" s="656"/>
      <c r="H116" s="657"/>
      <c r="I116" s="657"/>
      <c r="J116" s="657"/>
      <c r="K116" s="657"/>
      <c r="L116" s="657"/>
      <c r="M116" s="657"/>
      <c r="N116" s="657"/>
      <c r="O116" s="657"/>
      <c r="P116" s="657"/>
      <c r="Q116" s="657"/>
      <c r="R116" s="657"/>
      <c r="S116" s="657"/>
      <c r="T116" s="657"/>
      <c r="U116" s="657"/>
      <c r="V116" s="657"/>
      <c r="W116" s="657"/>
      <c r="X116" s="657"/>
      <c r="Y116" s="657"/>
      <c r="Z116" s="657"/>
      <c r="AA116" s="657"/>
      <c r="AB116" s="657"/>
      <c r="AC116" s="657"/>
      <c r="AD116" s="657"/>
      <c r="AE116" s="657"/>
      <c r="AF116" s="657"/>
      <c r="AG116" s="657"/>
      <c r="AH116" s="657"/>
      <c r="AI116" s="657"/>
      <c r="AJ116" s="657"/>
      <c r="AK116" s="85"/>
      <c r="AL116" s="835"/>
      <c r="AM116" s="836"/>
      <c r="AN116" s="836"/>
      <c r="AO116" s="836"/>
      <c r="AP116" s="836"/>
      <c r="AQ116" s="836"/>
      <c r="AR116" s="836"/>
      <c r="AS116" s="836"/>
      <c r="AT116" s="836"/>
      <c r="AU116" s="836"/>
      <c r="AV116" s="836"/>
    </row>
    <row r="117" spans="2:48" ht="18" customHeight="1">
      <c r="B117" s="146"/>
      <c r="C117" s="141"/>
      <c r="D117" s="656"/>
      <c r="E117" s="656"/>
      <c r="F117" s="656"/>
      <c r="G117" s="656"/>
      <c r="H117" s="657"/>
      <c r="I117" s="657"/>
      <c r="J117" s="657"/>
      <c r="K117" s="657"/>
      <c r="L117" s="657"/>
      <c r="M117" s="657"/>
      <c r="N117" s="657"/>
      <c r="O117" s="657"/>
      <c r="P117" s="657"/>
      <c r="Q117" s="657"/>
      <c r="R117" s="657"/>
      <c r="S117" s="657"/>
      <c r="T117" s="657"/>
      <c r="U117" s="657"/>
      <c r="V117" s="657"/>
      <c r="W117" s="657"/>
      <c r="X117" s="657"/>
      <c r="Y117" s="657"/>
      <c r="Z117" s="657"/>
      <c r="AA117" s="657"/>
      <c r="AB117" s="657"/>
      <c r="AC117" s="657"/>
      <c r="AD117" s="657"/>
      <c r="AE117" s="657"/>
      <c r="AF117" s="657"/>
      <c r="AG117" s="657"/>
      <c r="AH117" s="657"/>
      <c r="AI117" s="657"/>
      <c r="AJ117" s="657"/>
      <c r="AK117" s="85"/>
      <c r="AL117" s="835"/>
      <c r="AM117" s="836"/>
      <c r="AN117" s="836"/>
      <c r="AO117" s="836"/>
      <c r="AP117" s="836"/>
      <c r="AQ117" s="836"/>
      <c r="AR117" s="836"/>
      <c r="AS117" s="836"/>
      <c r="AT117" s="836"/>
      <c r="AU117" s="836"/>
      <c r="AV117" s="836"/>
    </row>
    <row r="118" spans="2:48" ht="18" customHeight="1">
      <c r="B118" s="146"/>
      <c r="C118" s="141"/>
      <c r="D118" s="656" t="str">
        <f>Tbl!$Q$3</f>
        <v>令和８年度
(2026年度)</v>
      </c>
      <c r="E118" s="656"/>
      <c r="F118" s="656"/>
      <c r="G118" s="656"/>
      <c r="H118" s="657"/>
      <c r="I118" s="657"/>
      <c r="J118" s="657"/>
      <c r="K118" s="657"/>
      <c r="L118" s="657"/>
      <c r="M118" s="657"/>
      <c r="N118" s="657"/>
      <c r="O118" s="657"/>
      <c r="P118" s="657"/>
      <c r="Q118" s="657"/>
      <c r="R118" s="657"/>
      <c r="S118" s="657"/>
      <c r="T118" s="657"/>
      <c r="U118" s="657"/>
      <c r="V118" s="657"/>
      <c r="W118" s="657"/>
      <c r="X118" s="657"/>
      <c r="Y118" s="657"/>
      <c r="Z118" s="657"/>
      <c r="AA118" s="657"/>
      <c r="AB118" s="657"/>
      <c r="AC118" s="657"/>
      <c r="AD118" s="657"/>
      <c r="AE118" s="657"/>
      <c r="AF118" s="657"/>
      <c r="AG118" s="657"/>
      <c r="AH118" s="657"/>
      <c r="AI118" s="657"/>
      <c r="AJ118" s="657"/>
      <c r="AK118" s="85"/>
      <c r="AL118" s="835" t="str">
        <f>IF(AND($H118="",VALUE(MID($D118,3,1))&lt;様式１号!$D$16),"← ＣＯ2排出量の前年度に対する増減要因を分析
　  して入力してください。 (例)削減対策の実施
　 状況、生産量・営業時間等の増減など","")</f>
        <v/>
      </c>
      <c r="AM118" s="836"/>
      <c r="AN118" s="836"/>
      <c r="AO118" s="836"/>
      <c r="AP118" s="836"/>
      <c r="AQ118" s="836"/>
      <c r="AR118" s="836"/>
      <c r="AS118" s="836"/>
      <c r="AT118" s="836"/>
      <c r="AU118" s="836"/>
      <c r="AV118" s="836"/>
    </row>
    <row r="119" spans="2:48" ht="18" customHeight="1">
      <c r="B119" s="146"/>
      <c r="C119" s="141"/>
      <c r="D119" s="656"/>
      <c r="E119" s="656"/>
      <c r="F119" s="656"/>
      <c r="G119" s="656"/>
      <c r="H119" s="657"/>
      <c r="I119" s="657"/>
      <c r="J119" s="657"/>
      <c r="K119" s="657"/>
      <c r="L119" s="657"/>
      <c r="M119" s="657"/>
      <c r="N119" s="657"/>
      <c r="O119" s="657"/>
      <c r="P119" s="657"/>
      <c r="Q119" s="657"/>
      <c r="R119" s="657"/>
      <c r="S119" s="657"/>
      <c r="T119" s="657"/>
      <c r="U119" s="657"/>
      <c r="V119" s="657"/>
      <c r="W119" s="657"/>
      <c r="X119" s="657"/>
      <c r="Y119" s="657"/>
      <c r="Z119" s="657"/>
      <c r="AA119" s="657"/>
      <c r="AB119" s="657"/>
      <c r="AC119" s="657"/>
      <c r="AD119" s="657"/>
      <c r="AE119" s="657"/>
      <c r="AF119" s="657"/>
      <c r="AG119" s="657"/>
      <c r="AH119" s="657"/>
      <c r="AI119" s="657"/>
      <c r="AJ119" s="657"/>
      <c r="AK119" s="85"/>
      <c r="AL119" s="835"/>
      <c r="AM119" s="836"/>
      <c r="AN119" s="836"/>
      <c r="AO119" s="836"/>
      <c r="AP119" s="836"/>
      <c r="AQ119" s="836"/>
      <c r="AR119" s="836"/>
      <c r="AS119" s="836"/>
      <c r="AT119" s="836"/>
      <c r="AU119" s="836"/>
      <c r="AV119" s="836"/>
    </row>
    <row r="120" spans="2:48" ht="18" customHeight="1">
      <c r="B120" s="146"/>
      <c r="C120" s="141"/>
      <c r="D120" s="656"/>
      <c r="E120" s="656"/>
      <c r="F120" s="656"/>
      <c r="G120" s="656"/>
      <c r="H120" s="657"/>
      <c r="I120" s="657"/>
      <c r="J120" s="657"/>
      <c r="K120" s="657"/>
      <c r="L120" s="657"/>
      <c r="M120" s="657"/>
      <c r="N120" s="657"/>
      <c r="O120" s="657"/>
      <c r="P120" s="657"/>
      <c r="Q120" s="657"/>
      <c r="R120" s="657"/>
      <c r="S120" s="657"/>
      <c r="T120" s="657"/>
      <c r="U120" s="657"/>
      <c r="V120" s="657"/>
      <c r="W120" s="657"/>
      <c r="X120" s="657"/>
      <c r="Y120" s="657"/>
      <c r="Z120" s="657"/>
      <c r="AA120" s="657"/>
      <c r="AB120" s="657"/>
      <c r="AC120" s="657"/>
      <c r="AD120" s="657"/>
      <c r="AE120" s="657"/>
      <c r="AF120" s="657"/>
      <c r="AG120" s="657"/>
      <c r="AH120" s="657"/>
      <c r="AI120" s="657"/>
      <c r="AJ120" s="657"/>
      <c r="AK120" s="85"/>
      <c r="AL120" s="835"/>
      <c r="AM120" s="836"/>
      <c r="AN120" s="836"/>
      <c r="AO120" s="836"/>
      <c r="AP120" s="836"/>
      <c r="AQ120" s="836"/>
      <c r="AR120" s="836"/>
      <c r="AS120" s="836"/>
      <c r="AT120" s="836"/>
      <c r="AU120" s="836"/>
      <c r="AV120" s="836"/>
    </row>
    <row r="121" spans="2:48" ht="18" customHeight="1">
      <c r="B121" s="146"/>
      <c r="C121" s="141"/>
      <c r="D121" s="656"/>
      <c r="E121" s="656"/>
      <c r="F121" s="656"/>
      <c r="G121" s="656"/>
      <c r="H121" s="657"/>
      <c r="I121" s="657"/>
      <c r="J121" s="657"/>
      <c r="K121" s="657"/>
      <c r="L121" s="657"/>
      <c r="M121" s="657"/>
      <c r="N121" s="657"/>
      <c r="O121" s="657"/>
      <c r="P121" s="657"/>
      <c r="Q121" s="657"/>
      <c r="R121" s="657"/>
      <c r="S121" s="657"/>
      <c r="T121" s="657"/>
      <c r="U121" s="657"/>
      <c r="V121" s="657"/>
      <c r="W121" s="657"/>
      <c r="X121" s="657"/>
      <c r="Y121" s="657"/>
      <c r="Z121" s="657"/>
      <c r="AA121" s="657"/>
      <c r="AB121" s="657"/>
      <c r="AC121" s="657"/>
      <c r="AD121" s="657"/>
      <c r="AE121" s="657"/>
      <c r="AF121" s="657"/>
      <c r="AG121" s="657"/>
      <c r="AH121" s="657"/>
      <c r="AI121" s="657"/>
      <c r="AJ121" s="657"/>
      <c r="AK121" s="85"/>
      <c r="AL121" s="835"/>
      <c r="AM121" s="836"/>
      <c r="AN121" s="836"/>
      <c r="AO121" s="836"/>
      <c r="AP121" s="836"/>
      <c r="AQ121" s="836"/>
      <c r="AR121" s="836"/>
      <c r="AS121" s="836"/>
      <c r="AT121" s="836"/>
      <c r="AU121" s="836"/>
      <c r="AV121" s="836"/>
    </row>
    <row r="122" spans="2:48" ht="18" customHeight="1">
      <c r="B122" s="146"/>
      <c r="C122" s="141"/>
      <c r="D122" s="656"/>
      <c r="E122" s="656"/>
      <c r="F122" s="656"/>
      <c r="G122" s="656"/>
      <c r="H122" s="657"/>
      <c r="I122" s="657"/>
      <c r="J122" s="657"/>
      <c r="K122" s="657"/>
      <c r="L122" s="657"/>
      <c r="M122" s="657"/>
      <c r="N122" s="657"/>
      <c r="O122" s="657"/>
      <c r="P122" s="657"/>
      <c r="Q122" s="657"/>
      <c r="R122" s="657"/>
      <c r="S122" s="657"/>
      <c r="T122" s="657"/>
      <c r="U122" s="657"/>
      <c r="V122" s="657"/>
      <c r="W122" s="657"/>
      <c r="X122" s="657"/>
      <c r="Y122" s="657"/>
      <c r="Z122" s="657"/>
      <c r="AA122" s="657"/>
      <c r="AB122" s="657"/>
      <c r="AC122" s="657"/>
      <c r="AD122" s="657"/>
      <c r="AE122" s="657"/>
      <c r="AF122" s="657"/>
      <c r="AG122" s="657"/>
      <c r="AH122" s="657"/>
      <c r="AI122" s="657"/>
      <c r="AJ122" s="657"/>
      <c r="AK122" s="85"/>
      <c r="AL122" s="835"/>
      <c r="AM122" s="836"/>
      <c r="AN122" s="836"/>
      <c r="AO122" s="836"/>
      <c r="AP122" s="836"/>
      <c r="AQ122" s="836"/>
      <c r="AR122" s="836"/>
      <c r="AS122" s="836"/>
      <c r="AT122" s="836"/>
      <c r="AU122" s="836"/>
      <c r="AV122" s="836"/>
    </row>
    <row r="123" spans="2:48" ht="18" customHeight="1">
      <c r="B123" s="146"/>
      <c r="C123" s="141"/>
      <c r="D123" s="656"/>
      <c r="E123" s="656"/>
      <c r="F123" s="656"/>
      <c r="G123" s="656"/>
      <c r="H123" s="657"/>
      <c r="I123" s="657"/>
      <c r="J123" s="657"/>
      <c r="K123" s="657"/>
      <c r="L123" s="657"/>
      <c r="M123" s="657"/>
      <c r="N123" s="657"/>
      <c r="O123" s="657"/>
      <c r="P123" s="657"/>
      <c r="Q123" s="657"/>
      <c r="R123" s="657"/>
      <c r="S123" s="657"/>
      <c r="T123" s="657"/>
      <c r="U123" s="657"/>
      <c r="V123" s="657"/>
      <c r="W123" s="657"/>
      <c r="X123" s="657"/>
      <c r="Y123" s="657"/>
      <c r="Z123" s="657"/>
      <c r="AA123" s="657"/>
      <c r="AB123" s="657"/>
      <c r="AC123" s="657"/>
      <c r="AD123" s="657"/>
      <c r="AE123" s="657"/>
      <c r="AF123" s="657"/>
      <c r="AG123" s="657"/>
      <c r="AH123" s="657"/>
      <c r="AI123" s="657"/>
      <c r="AJ123" s="657"/>
      <c r="AK123" s="85"/>
      <c r="AL123" s="835"/>
      <c r="AM123" s="836"/>
      <c r="AN123" s="836"/>
      <c r="AO123" s="836"/>
      <c r="AP123" s="836"/>
      <c r="AQ123" s="836"/>
      <c r="AR123" s="836"/>
      <c r="AS123" s="836"/>
      <c r="AT123" s="836"/>
      <c r="AU123" s="836"/>
      <c r="AV123" s="836"/>
    </row>
    <row r="124" spans="2:48" ht="18" customHeight="1">
      <c r="B124" s="146"/>
      <c r="C124" s="141"/>
      <c r="D124" s="656"/>
      <c r="E124" s="656"/>
      <c r="F124" s="656"/>
      <c r="G124" s="656"/>
      <c r="H124" s="657"/>
      <c r="I124" s="657"/>
      <c r="J124" s="657"/>
      <c r="K124" s="657"/>
      <c r="L124" s="657"/>
      <c r="M124" s="657"/>
      <c r="N124" s="657"/>
      <c r="O124" s="657"/>
      <c r="P124" s="657"/>
      <c r="Q124" s="657"/>
      <c r="R124" s="657"/>
      <c r="S124" s="657"/>
      <c r="T124" s="657"/>
      <c r="U124" s="657"/>
      <c r="V124" s="657"/>
      <c r="W124" s="657"/>
      <c r="X124" s="657"/>
      <c r="Y124" s="657"/>
      <c r="Z124" s="657"/>
      <c r="AA124" s="657"/>
      <c r="AB124" s="657"/>
      <c r="AC124" s="657"/>
      <c r="AD124" s="657"/>
      <c r="AE124" s="657"/>
      <c r="AF124" s="657"/>
      <c r="AG124" s="657"/>
      <c r="AH124" s="657"/>
      <c r="AI124" s="657"/>
      <c r="AJ124" s="657"/>
      <c r="AK124" s="85"/>
      <c r="AL124" s="835"/>
      <c r="AM124" s="836"/>
      <c r="AN124" s="836"/>
      <c r="AO124" s="836"/>
      <c r="AP124" s="836"/>
      <c r="AQ124" s="836"/>
      <c r="AR124" s="836"/>
      <c r="AS124" s="836"/>
      <c r="AT124" s="836"/>
      <c r="AU124" s="836"/>
      <c r="AV124" s="836"/>
    </row>
    <row r="125" spans="2:48" ht="18" customHeight="1">
      <c r="B125" s="146"/>
      <c r="C125" s="141"/>
      <c r="D125" s="656"/>
      <c r="E125" s="656"/>
      <c r="F125" s="656"/>
      <c r="G125" s="656"/>
      <c r="H125" s="657"/>
      <c r="I125" s="657"/>
      <c r="J125" s="657"/>
      <c r="K125" s="657"/>
      <c r="L125" s="657"/>
      <c r="M125" s="657"/>
      <c r="N125" s="657"/>
      <c r="O125" s="657"/>
      <c r="P125" s="657"/>
      <c r="Q125" s="657"/>
      <c r="R125" s="657"/>
      <c r="S125" s="657"/>
      <c r="T125" s="657"/>
      <c r="U125" s="657"/>
      <c r="V125" s="657"/>
      <c r="W125" s="657"/>
      <c r="X125" s="657"/>
      <c r="Y125" s="657"/>
      <c r="Z125" s="657"/>
      <c r="AA125" s="657"/>
      <c r="AB125" s="657"/>
      <c r="AC125" s="657"/>
      <c r="AD125" s="657"/>
      <c r="AE125" s="657"/>
      <c r="AF125" s="657"/>
      <c r="AG125" s="657"/>
      <c r="AH125" s="657"/>
      <c r="AI125" s="657"/>
      <c r="AJ125" s="657"/>
      <c r="AK125" s="85"/>
      <c r="AL125" s="835"/>
      <c r="AM125" s="836"/>
      <c r="AN125" s="836"/>
      <c r="AO125" s="836"/>
      <c r="AP125" s="836"/>
      <c r="AQ125" s="836"/>
      <c r="AR125" s="836"/>
      <c r="AS125" s="836"/>
      <c r="AT125" s="836"/>
      <c r="AU125" s="836"/>
      <c r="AV125" s="836"/>
    </row>
    <row r="126" spans="2:48" ht="18" customHeight="1">
      <c r="B126" s="146"/>
      <c r="C126" s="141"/>
      <c r="D126" s="656" t="str">
        <f>Tbl!$Q$4</f>
        <v>令和９年度
(2027年度)</v>
      </c>
      <c r="E126" s="656"/>
      <c r="F126" s="656"/>
      <c r="G126" s="656"/>
      <c r="H126" s="657"/>
      <c r="I126" s="657"/>
      <c r="J126" s="657"/>
      <c r="K126" s="657"/>
      <c r="L126" s="657"/>
      <c r="M126" s="657"/>
      <c r="N126" s="657"/>
      <c r="O126" s="657"/>
      <c r="P126" s="657"/>
      <c r="Q126" s="657"/>
      <c r="R126" s="657"/>
      <c r="S126" s="657"/>
      <c r="T126" s="657"/>
      <c r="U126" s="657"/>
      <c r="V126" s="657"/>
      <c r="W126" s="657"/>
      <c r="X126" s="657"/>
      <c r="Y126" s="657"/>
      <c r="Z126" s="657"/>
      <c r="AA126" s="657"/>
      <c r="AB126" s="657"/>
      <c r="AC126" s="657"/>
      <c r="AD126" s="657"/>
      <c r="AE126" s="657"/>
      <c r="AF126" s="657"/>
      <c r="AG126" s="657"/>
      <c r="AH126" s="657"/>
      <c r="AI126" s="657"/>
      <c r="AJ126" s="657"/>
      <c r="AK126" s="85"/>
      <c r="AL126" s="835" t="str">
        <f>IF(AND($H126="",VALUE(MID($D126,3,1))&lt;様式１号!$D$16),"← ＣＯ2排出量の前年度に対する増減要因を分析
　  して入力してください。 (例)削減対策の実施
　 状況、生産量・営業時間等の増減など","")</f>
        <v/>
      </c>
      <c r="AM126" s="836"/>
      <c r="AN126" s="836"/>
      <c r="AO126" s="836"/>
      <c r="AP126" s="836"/>
      <c r="AQ126" s="836"/>
      <c r="AR126" s="836"/>
      <c r="AS126" s="836"/>
      <c r="AT126" s="836"/>
      <c r="AU126" s="836"/>
      <c r="AV126" s="836"/>
    </row>
    <row r="127" spans="2:48" ht="18" customHeight="1">
      <c r="B127" s="146"/>
      <c r="C127" s="141"/>
      <c r="D127" s="656"/>
      <c r="E127" s="656"/>
      <c r="F127" s="656"/>
      <c r="G127" s="656"/>
      <c r="H127" s="657"/>
      <c r="I127" s="657"/>
      <c r="J127" s="657"/>
      <c r="K127" s="657"/>
      <c r="L127" s="657"/>
      <c r="M127" s="657"/>
      <c r="N127" s="657"/>
      <c r="O127" s="657"/>
      <c r="P127" s="657"/>
      <c r="Q127" s="657"/>
      <c r="R127" s="657"/>
      <c r="S127" s="657"/>
      <c r="T127" s="657"/>
      <c r="U127" s="657"/>
      <c r="V127" s="657"/>
      <c r="W127" s="657"/>
      <c r="X127" s="657"/>
      <c r="Y127" s="657"/>
      <c r="Z127" s="657"/>
      <c r="AA127" s="657"/>
      <c r="AB127" s="657"/>
      <c r="AC127" s="657"/>
      <c r="AD127" s="657"/>
      <c r="AE127" s="657"/>
      <c r="AF127" s="657"/>
      <c r="AG127" s="657"/>
      <c r="AH127" s="657"/>
      <c r="AI127" s="657"/>
      <c r="AJ127" s="657"/>
      <c r="AK127" s="85"/>
      <c r="AL127" s="835"/>
      <c r="AM127" s="836"/>
      <c r="AN127" s="836"/>
      <c r="AO127" s="836"/>
      <c r="AP127" s="836"/>
      <c r="AQ127" s="836"/>
      <c r="AR127" s="836"/>
      <c r="AS127" s="836"/>
      <c r="AT127" s="836"/>
      <c r="AU127" s="836"/>
      <c r="AV127" s="836"/>
    </row>
    <row r="128" spans="2:48" ht="18" customHeight="1">
      <c r="B128" s="146"/>
      <c r="C128" s="141"/>
      <c r="D128" s="656"/>
      <c r="E128" s="656"/>
      <c r="F128" s="656"/>
      <c r="G128" s="656"/>
      <c r="H128" s="657"/>
      <c r="I128" s="657"/>
      <c r="J128" s="657"/>
      <c r="K128" s="657"/>
      <c r="L128" s="657"/>
      <c r="M128" s="657"/>
      <c r="N128" s="657"/>
      <c r="O128" s="657"/>
      <c r="P128" s="657"/>
      <c r="Q128" s="657"/>
      <c r="R128" s="657"/>
      <c r="S128" s="657"/>
      <c r="T128" s="657"/>
      <c r="U128" s="657"/>
      <c r="V128" s="657"/>
      <c r="W128" s="657"/>
      <c r="X128" s="657"/>
      <c r="Y128" s="657"/>
      <c r="Z128" s="657"/>
      <c r="AA128" s="657"/>
      <c r="AB128" s="657"/>
      <c r="AC128" s="657"/>
      <c r="AD128" s="657"/>
      <c r="AE128" s="657"/>
      <c r="AF128" s="657"/>
      <c r="AG128" s="657"/>
      <c r="AH128" s="657"/>
      <c r="AI128" s="657"/>
      <c r="AJ128" s="657"/>
      <c r="AK128" s="85"/>
      <c r="AL128" s="835"/>
      <c r="AM128" s="836"/>
      <c r="AN128" s="836"/>
      <c r="AO128" s="836"/>
      <c r="AP128" s="836"/>
      <c r="AQ128" s="836"/>
      <c r="AR128" s="836"/>
      <c r="AS128" s="836"/>
      <c r="AT128" s="836"/>
      <c r="AU128" s="836"/>
      <c r="AV128" s="836"/>
    </row>
    <row r="129" spans="2:48" ht="18" customHeight="1">
      <c r="B129" s="146"/>
      <c r="C129" s="141"/>
      <c r="D129" s="656"/>
      <c r="E129" s="656"/>
      <c r="F129" s="656"/>
      <c r="G129" s="656"/>
      <c r="H129" s="657"/>
      <c r="I129" s="657"/>
      <c r="J129" s="657"/>
      <c r="K129" s="657"/>
      <c r="L129" s="657"/>
      <c r="M129" s="657"/>
      <c r="N129" s="657"/>
      <c r="O129" s="657"/>
      <c r="P129" s="657"/>
      <c r="Q129" s="657"/>
      <c r="R129" s="657"/>
      <c r="S129" s="657"/>
      <c r="T129" s="657"/>
      <c r="U129" s="657"/>
      <c r="V129" s="657"/>
      <c r="W129" s="657"/>
      <c r="X129" s="657"/>
      <c r="Y129" s="657"/>
      <c r="Z129" s="657"/>
      <c r="AA129" s="657"/>
      <c r="AB129" s="657"/>
      <c r="AC129" s="657"/>
      <c r="AD129" s="657"/>
      <c r="AE129" s="657"/>
      <c r="AF129" s="657"/>
      <c r="AG129" s="657"/>
      <c r="AH129" s="657"/>
      <c r="AI129" s="657"/>
      <c r="AJ129" s="657"/>
      <c r="AK129" s="85"/>
      <c r="AL129" s="835"/>
      <c r="AM129" s="836"/>
      <c r="AN129" s="836"/>
      <c r="AO129" s="836"/>
      <c r="AP129" s="836"/>
      <c r="AQ129" s="836"/>
      <c r="AR129" s="836"/>
      <c r="AS129" s="836"/>
      <c r="AT129" s="836"/>
      <c r="AU129" s="836"/>
      <c r="AV129" s="836"/>
    </row>
    <row r="130" spans="2:48" ht="18" customHeight="1">
      <c r="B130" s="146"/>
      <c r="C130" s="141"/>
      <c r="D130" s="656"/>
      <c r="E130" s="656"/>
      <c r="F130" s="656"/>
      <c r="G130" s="656"/>
      <c r="H130" s="657"/>
      <c r="I130" s="657"/>
      <c r="J130" s="657"/>
      <c r="K130" s="657"/>
      <c r="L130" s="657"/>
      <c r="M130" s="657"/>
      <c r="N130" s="657"/>
      <c r="O130" s="657"/>
      <c r="P130" s="657"/>
      <c r="Q130" s="657"/>
      <c r="R130" s="657"/>
      <c r="S130" s="657"/>
      <c r="T130" s="657"/>
      <c r="U130" s="657"/>
      <c r="V130" s="657"/>
      <c r="W130" s="657"/>
      <c r="X130" s="657"/>
      <c r="Y130" s="657"/>
      <c r="Z130" s="657"/>
      <c r="AA130" s="657"/>
      <c r="AB130" s="657"/>
      <c r="AC130" s="657"/>
      <c r="AD130" s="657"/>
      <c r="AE130" s="657"/>
      <c r="AF130" s="657"/>
      <c r="AG130" s="657"/>
      <c r="AH130" s="657"/>
      <c r="AI130" s="657"/>
      <c r="AJ130" s="657"/>
      <c r="AK130" s="85"/>
      <c r="AL130" s="835"/>
      <c r="AM130" s="836"/>
      <c r="AN130" s="836"/>
      <c r="AO130" s="836"/>
      <c r="AP130" s="836"/>
      <c r="AQ130" s="836"/>
      <c r="AR130" s="836"/>
      <c r="AS130" s="836"/>
      <c r="AT130" s="836"/>
      <c r="AU130" s="836"/>
      <c r="AV130" s="836"/>
    </row>
    <row r="131" spans="2:48" ht="18" customHeight="1">
      <c r="B131" s="146"/>
      <c r="C131" s="141"/>
      <c r="D131" s="656"/>
      <c r="E131" s="656"/>
      <c r="F131" s="656"/>
      <c r="G131" s="656"/>
      <c r="H131" s="657"/>
      <c r="I131" s="657"/>
      <c r="J131" s="657"/>
      <c r="K131" s="657"/>
      <c r="L131" s="657"/>
      <c r="M131" s="657"/>
      <c r="N131" s="657"/>
      <c r="O131" s="657"/>
      <c r="P131" s="657"/>
      <c r="Q131" s="657"/>
      <c r="R131" s="657"/>
      <c r="S131" s="657"/>
      <c r="T131" s="657"/>
      <c r="U131" s="657"/>
      <c r="V131" s="657"/>
      <c r="W131" s="657"/>
      <c r="X131" s="657"/>
      <c r="Y131" s="657"/>
      <c r="Z131" s="657"/>
      <c r="AA131" s="657"/>
      <c r="AB131" s="657"/>
      <c r="AC131" s="657"/>
      <c r="AD131" s="657"/>
      <c r="AE131" s="657"/>
      <c r="AF131" s="657"/>
      <c r="AG131" s="657"/>
      <c r="AH131" s="657"/>
      <c r="AI131" s="657"/>
      <c r="AJ131" s="657"/>
      <c r="AK131" s="85"/>
      <c r="AL131" s="835"/>
      <c r="AM131" s="836"/>
      <c r="AN131" s="836"/>
      <c r="AO131" s="836"/>
      <c r="AP131" s="836"/>
      <c r="AQ131" s="836"/>
      <c r="AR131" s="836"/>
      <c r="AS131" s="836"/>
      <c r="AT131" s="836"/>
      <c r="AU131" s="836"/>
      <c r="AV131" s="836"/>
    </row>
    <row r="132" spans="2:48" ht="18" customHeight="1">
      <c r="B132" s="146"/>
      <c r="C132" s="141"/>
      <c r="D132" s="656"/>
      <c r="E132" s="656"/>
      <c r="F132" s="656"/>
      <c r="G132" s="656"/>
      <c r="H132" s="657"/>
      <c r="I132" s="657"/>
      <c r="J132" s="657"/>
      <c r="K132" s="657"/>
      <c r="L132" s="657"/>
      <c r="M132" s="657"/>
      <c r="N132" s="657"/>
      <c r="O132" s="657"/>
      <c r="P132" s="657"/>
      <c r="Q132" s="657"/>
      <c r="R132" s="657"/>
      <c r="S132" s="657"/>
      <c r="T132" s="657"/>
      <c r="U132" s="657"/>
      <c r="V132" s="657"/>
      <c r="W132" s="657"/>
      <c r="X132" s="657"/>
      <c r="Y132" s="657"/>
      <c r="Z132" s="657"/>
      <c r="AA132" s="657"/>
      <c r="AB132" s="657"/>
      <c r="AC132" s="657"/>
      <c r="AD132" s="657"/>
      <c r="AE132" s="657"/>
      <c r="AF132" s="657"/>
      <c r="AG132" s="657"/>
      <c r="AH132" s="657"/>
      <c r="AI132" s="657"/>
      <c r="AJ132" s="657"/>
      <c r="AK132" s="85"/>
      <c r="AL132" s="835"/>
      <c r="AM132" s="836"/>
      <c r="AN132" s="836"/>
      <c r="AO132" s="836"/>
      <c r="AP132" s="836"/>
      <c r="AQ132" s="836"/>
      <c r="AR132" s="836"/>
      <c r="AS132" s="836"/>
      <c r="AT132" s="836"/>
      <c r="AU132" s="836"/>
      <c r="AV132" s="836"/>
    </row>
    <row r="133" spans="2:48" ht="18" customHeight="1">
      <c r="B133" s="146"/>
      <c r="C133" s="141"/>
      <c r="D133" s="656"/>
      <c r="E133" s="656"/>
      <c r="F133" s="656"/>
      <c r="G133" s="656"/>
      <c r="H133" s="657"/>
      <c r="I133" s="657"/>
      <c r="J133" s="657"/>
      <c r="K133" s="657"/>
      <c r="L133" s="657"/>
      <c r="M133" s="657"/>
      <c r="N133" s="657"/>
      <c r="O133" s="657"/>
      <c r="P133" s="657"/>
      <c r="Q133" s="657"/>
      <c r="R133" s="657"/>
      <c r="S133" s="657"/>
      <c r="T133" s="657"/>
      <c r="U133" s="657"/>
      <c r="V133" s="657"/>
      <c r="W133" s="657"/>
      <c r="X133" s="657"/>
      <c r="Y133" s="657"/>
      <c r="Z133" s="657"/>
      <c r="AA133" s="657"/>
      <c r="AB133" s="657"/>
      <c r="AC133" s="657"/>
      <c r="AD133" s="657"/>
      <c r="AE133" s="657"/>
      <c r="AF133" s="657"/>
      <c r="AG133" s="657"/>
      <c r="AH133" s="657"/>
      <c r="AI133" s="657"/>
      <c r="AJ133" s="657"/>
      <c r="AK133" s="85"/>
      <c r="AL133" s="835"/>
      <c r="AM133" s="836"/>
      <c r="AN133" s="836"/>
      <c r="AO133" s="836"/>
      <c r="AP133" s="836"/>
      <c r="AQ133" s="836"/>
      <c r="AR133" s="836"/>
      <c r="AS133" s="836"/>
      <c r="AT133" s="836"/>
      <c r="AU133" s="836"/>
      <c r="AV133" s="836"/>
    </row>
    <row r="134" spans="2:48" ht="18" customHeight="1">
      <c r="B134" s="146"/>
      <c r="C134" s="141"/>
      <c r="D134" s="656" t="str">
        <f>Tbl!$Q$5</f>
        <v>令和10年度
(2028年度)</v>
      </c>
      <c r="E134" s="656"/>
      <c r="F134" s="656"/>
      <c r="G134" s="656"/>
      <c r="H134" s="657"/>
      <c r="I134" s="657"/>
      <c r="J134" s="657"/>
      <c r="K134" s="657"/>
      <c r="L134" s="657"/>
      <c r="M134" s="657"/>
      <c r="N134" s="657"/>
      <c r="O134" s="657"/>
      <c r="P134" s="657"/>
      <c r="Q134" s="657"/>
      <c r="R134" s="657"/>
      <c r="S134" s="657"/>
      <c r="T134" s="657"/>
      <c r="U134" s="657"/>
      <c r="V134" s="657"/>
      <c r="W134" s="657"/>
      <c r="X134" s="657"/>
      <c r="Y134" s="657"/>
      <c r="Z134" s="657"/>
      <c r="AA134" s="657"/>
      <c r="AB134" s="657"/>
      <c r="AC134" s="657"/>
      <c r="AD134" s="657"/>
      <c r="AE134" s="657"/>
      <c r="AF134" s="657"/>
      <c r="AG134" s="657"/>
      <c r="AH134" s="657"/>
      <c r="AI134" s="657"/>
      <c r="AJ134" s="657"/>
      <c r="AK134" s="85"/>
      <c r="AL134" s="835" t="str">
        <f>IF(AND($H134="",VALUE(MID($D134,3,2))&lt;様式１号!$D$16),"← ＣＯ2排出量の前年度に対する増減要因を分析
　  して入力してください。 (例)削減対策の実施
　 状況、生産量・営業時間等の増減など","")</f>
        <v/>
      </c>
      <c r="AM134" s="836"/>
      <c r="AN134" s="836"/>
      <c r="AO134" s="836"/>
      <c r="AP134" s="836"/>
      <c r="AQ134" s="836"/>
      <c r="AR134" s="836"/>
      <c r="AS134" s="836"/>
      <c r="AT134" s="836"/>
      <c r="AU134" s="836"/>
      <c r="AV134" s="836"/>
    </row>
    <row r="135" spans="2:48" ht="18" customHeight="1">
      <c r="B135" s="146"/>
      <c r="C135" s="141"/>
      <c r="D135" s="656"/>
      <c r="E135" s="656"/>
      <c r="F135" s="656"/>
      <c r="G135" s="656"/>
      <c r="H135" s="657"/>
      <c r="I135" s="657"/>
      <c r="J135" s="657"/>
      <c r="K135" s="657"/>
      <c r="L135" s="657"/>
      <c r="M135" s="657"/>
      <c r="N135" s="657"/>
      <c r="O135" s="657"/>
      <c r="P135" s="657"/>
      <c r="Q135" s="657"/>
      <c r="R135" s="657"/>
      <c r="S135" s="657"/>
      <c r="T135" s="657"/>
      <c r="U135" s="657"/>
      <c r="V135" s="657"/>
      <c r="W135" s="657"/>
      <c r="X135" s="657"/>
      <c r="Y135" s="657"/>
      <c r="Z135" s="657"/>
      <c r="AA135" s="657"/>
      <c r="AB135" s="657"/>
      <c r="AC135" s="657"/>
      <c r="AD135" s="657"/>
      <c r="AE135" s="657"/>
      <c r="AF135" s="657"/>
      <c r="AG135" s="657"/>
      <c r="AH135" s="657"/>
      <c r="AI135" s="657"/>
      <c r="AJ135" s="657"/>
      <c r="AK135" s="85"/>
      <c r="AL135" s="835"/>
      <c r="AM135" s="836"/>
      <c r="AN135" s="836"/>
      <c r="AO135" s="836"/>
      <c r="AP135" s="836"/>
      <c r="AQ135" s="836"/>
      <c r="AR135" s="836"/>
      <c r="AS135" s="836"/>
      <c r="AT135" s="836"/>
      <c r="AU135" s="836"/>
      <c r="AV135" s="836"/>
    </row>
    <row r="136" spans="2:48" ht="18" customHeight="1">
      <c r="B136" s="146"/>
      <c r="C136" s="141"/>
      <c r="D136" s="656"/>
      <c r="E136" s="656"/>
      <c r="F136" s="656"/>
      <c r="G136" s="656"/>
      <c r="H136" s="657"/>
      <c r="I136" s="657"/>
      <c r="J136" s="657"/>
      <c r="K136" s="657"/>
      <c r="L136" s="657"/>
      <c r="M136" s="657"/>
      <c r="N136" s="657"/>
      <c r="O136" s="657"/>
      <c r="P136" s="657"/>
      <c r="Q136" s="657"/>
      <c r="R136" s="657"/>
      <c r="S136" s="657"/>
      <c r="T136" s="657"/>
      <c r="U136" s="657"/>
      <c r="V136" s="657"/>
      <c r="W136" s="657"/>
      <c r="X136" s="657"/>
      <c r="Y136" s="657"/>
      <c r="Z136" s="657"/>
      <c r="AA136" s="657"/>
      <c r="AB136" s="657"/>
      <c r="AC136" s="657"/>
      <c r="AD136" s="657"/>
      <c r="AE136" s="657"/>
      <c r="AF136" s="657"/>
      <c r="AG136" s="657"/>
      <c r="AH136" s="657"/>
      <c r="AI136" s="657"/>
      <c r="AJ136" s="657"/>
      <c r="AK136" s="85"/>
      <c r="AL136" s="835"/>
      <c r="AM136" s="836"/>
      <c r="AN136" s="836"/>
      <c r="AO136" s="836"/>
      <c r="AP136" s="836"/>
      <c r="AQ136" s="836"/>
      <c r="AR136" s="836"/>
      <c r="AS136" s="836"/>
      <c r="AT136" s="836"/>
      <c r="AU136" s="836"/>
      <c r="AV136" s="836"/>
    </row>
    <row r="137" spans="2:48" ht="18" customHeight="1">
      <c r="B137" s="146"/>
      <c r="C137" s="141"/>
      <c r="D137" s="656"/>
      <c r="E137" s="656"/>
      <c r="F137" s="656"/>
      <c r="G137" s="656"/>
      <c r="H137" s="657"/>
      <c r="I137" s="657"/>
      <c r="J137" s="657"/>
      <c r="K137" s="657"/>
      <c r="L137" s="657"/>
      <c r="M137" s="657"/>
      <c r="N137" s="657"/>
      <c r="O137" s="657"/>
      <c r="P137" s="657"/>
      <c r="Q137" s="657"/>
      <c r="R137" s="657"/>
      <c r="S137" s="657"/>
      <c r="T137" s="657"/>
      <c r="U137" s="657"/>
      <c r="V137" s="657"/>
      <c r="W137" s="657"/>
      <c r="X137" s="657"/>
      <c r="Y137" s="657"/>
      <c r="Z137" s="657"/>
      <c r="AA137" s="657"/>
      <c r="AB137" s="657"/>
      <c r="AC137" s="657"/>
      <c r="AD137" s="657"/>
      <c r="AE137" s="657"/>
      <c r="AF137" s="657"/>
      <c r="AG137" s="657"/>
      <c r="AH137" s="657"/>
      <c r="AI137" s="657"/>
      <c r="AJ137" s="657"/>
      <c r="AK137" s="85"/>
      <c r="AL137" s="835"/>
      <c r="AM137" s="836"/>
      <c r="AN137" s="836"/>
      <c r="AO137" s="836"/>
      <c r="AP137" s="836"/>
      <c r="AQ137" s="836"/>
      <c r="AR137" s="836"/>
      <c r="AS137" s="836"/>
      <c r="AT137" s="836"/>
      <c r="AU137" s="836"/>
      <c r="AV137" s="836"/>
    </row>
    <row r="138" spans="2:48" ht="18" customHeight="1">
      <c r="B138" s="146"/>
      <c r="C138" s="141"/>
      <c r="D138" s="656"/>
      <c r="E138" s="656"/>
      <c r="F138" s="656"/>
      <c r="G138" s="656"/>
      <c r="H138" s="657"/>
      <c r="I138" s="657"/>
      <c r="J138" s="657"/>
      <c r="K138" s="657"/>
      <c r="L138" s="657"/>
      <c r="M138" s="657"/>
      <c r="N138" s="657"/>
      <c r="O138" s="657"/>
      <c r="P138" s="657"/>
      <c r="Q138" s="657"/>
      <c r="R138" s="657"/>
      <c r="S138" s="657"/>
      <c r="T138" s="657"/>
      <c r="U138" s="657"/>
      <c r="V138" s="657"/>
      <c r="W138" s="657"/>
      <c r="X138" s="657"/>
      <c r="Y138" s="657"/>
      <c r="Z138" s="657"/>
      <c r="AA138" s="657"/>
      <c r="AB138" s="657"/>
      <c r="AC138" s="657"/>
      <c r="AD138" s="657"/>
      <c r="AE138" s="657"/>
      <c r="AF138" s="657"/>
      <c r="AG138" s="657"/>
      <c r="AH138" s="657"/>
      <c r="AI138" s="657"/>
      <c r="AJ138" s="657"/>
      <c r="AK138" s="85"/>
      <c r="AL138" s="835"/>
      <c r="AM138" s="836"/>
      <c r="AN138" s="836"/>
      <c r="AO138" s="836"/>
      <c r="AP138" s="836"/>
      <c r="AQ138" s="836"/>
      <c r="AR138" s="836"/>
      <c r="AS138" s="836"/>
      <c r="AT138" s="836"/>
      <c r="AU138" s="836"/>
      <c r="AV138" s="836"/>
    </row>
    <row r="139" spans="2:48" ht="18" customHeight="1">
      <c r="B139" s="146"/>
      <c r="C139" s="141"/>
      <c r="D139" s="656"/>
      <c r="E139" s="656"/>
      <c r="F139" s="656"/>
      <c r="G139" s="656"/>
      <c r="H139" s="657"/>
      <c r="I139" s="657"/>
      <c r="J139" s="657"/>
      <c r="K139" s="657"/>
      <c r="L139" s="657"/>
      <c r="M139" s="657"/>
      <c r="N139" s="657"/>
      <c r="O139" s="657"/>
      <c r="P139" s="657"/>
      <c r="Q139" s="657"/>
      <c r="R139" s="657"/>
      <c r="S139" s="657"/>
      <c r="T139" s="657"/>
      <c r="U139" s="657"/>
      <c r="V139" s="657"/>
      <c r="W139" s="657"/>
      <c r="X139" s="657"/>
      <c r="Y139" s="657"/>
      <c r="Z139" s="657"/>
      <c r="AA139" s="657"/>
      <c r="AB139" s="657"/>
      <c r="AC139" s="657"/>
      <c r="AD139" s="657"/>
      <c r="AE139" s="657"/>
      <c r="AF139" s="657"/>
      <c r="AG139" s="657"/>
      <c r="AH139" s="657"/>
      <c r="AI139" s="657"/>
      <c r="AJ139" s="657"/>
      <c r="AK139" s="85"/>
      <c r="AL139" s="835"/>
      <c r="AM139" s="836"/>
      <c r="AN139" s="836"/>
      <c r="AO139" s="836"/>
      <c r="AP139" s="836"/>
      <c r="AQ139" s="836"/>
      <c r="AR139" s="836"/>
      <c r="AS139" s="836"/>
      <c r="AT139" s="836"/>
      <c r="AU139" s="836"/>
      <c r="AV139" s="836"/>
    </row>
    <row r="140" spans="2:48" ht="18" customHeight="1">
      <c r="B140" s="146"/>
      <c r="C140" s="141"/>
      <c r="D140" s="656"/>
      <c r="E140" s="656"/>
      <c r="F140" s="656"/>
      <c r="G140" s="656"/>
      <c r="H140" s="657"/>
      <c r="I140" s="657"/>
      <c r="J140" s="657"/>
      <c r="K140" s="657"/>
      <c r="L140" s="657"/>
      <c r="M140" s="657"/>
      <c r="N140" s="657"/>
      <c r="O140" s="657"/>
      <c r="P140" s="657"/>
      <c r="Q140" s="657"/>
      <c r="R140" s="657"/>
      <c r="S140" s="657"/>
      <c r="T140" s="657"/>
      <c r="U140" s="657"/>
      <c r="V140" s="657"/>
      <c r="W140" s="657"/>
      <c r="X140" s="657"/>
      <c r="Y140" s="657"/>
      <c r="Z140" s="657"/>
      <c r="AA140" s="657"/>
      <c r="AB140" s="657"/>
      <c r="AC140" s="657"/>
      <c r="AD140" s="657"/>
      <c r="AE140" s="657"/>
      <c r="AF140" s="657"/>
      <c r="AG140" s="657"/>
      <c r="AH140" s="657"/>
      <c r="AI140" s="657"/>
      <c r="AJ140" s="657"/>
      <c r="AK140" s="85"/>
      <c r="AL140" s="835"/>
      <c r="AM140" s="836"/>
      <c r="AN140" s="836"/>
      <c r="AO140" s="836"/>
      <c r="AP140" s="836"/>
      <c r="AQ140" s="836"/>
      <c r="AR140" s="836"/>
      <c r="AS140" s="836"/>
      <c r="AT140" s="836"/>
      <c r="AU140" s="836"/>
      <c r="AV140" s="836"/>
    </row>
    <row r="141" spans="2:48" ht="18" customHeight="1">
      <c r="B141" s="146"/>
      <c r="C141" s="141"/>
      <c r="D141" s="656"/>
      <c r="E141" s="656"/>
      <c r="F141" s="656"/>
      <c r="G141" s="656"/>
      <c r="H141" s="657"/>
      <c r="I141" s="657"/>
      <c r="J141" s="657"/>
      <c r="K141" s="657"/>
      <c r="L141" s="657"/>
      <c r="M141" s="657"/>
      <c r="N141" s="657"/>
      <c r="O141" s="657"/>
      <c r="P141" s="657"/>
      <c r="Q141" s="657"/>
      <c r="R141" s="657"/>
      <c r="S141" s="657"/>
      <c r="T141" s="657"/>
      <c r="U141" s="657"/>
      <c r="V141" s="657"/>
      <c r="W141" s="657"/>
      <c r="X141" s="657"/>
      <c r="Y141" s="657"/>
      <c r="Z141" s="657"/>
      <c r="AA141" s="657"/>
      <c r="AB141" s="657"/>
      <c r="AC141" s="657"/>
      <c r="AD141" s="657"/>
      <c r="AE141" s="657"/>
      <c r="AF141" s="657"/>
      <c r="AG141" s="657"/>
      <c r="AH141" s="657"/>
      <c r="AI141" s="657"/>
      <c r="AJ141" s="657"/>
      <c r="AK141" s="85"/>
      <c r="AL141" s="835"/>
      <c r="AM141" s="836"/>
      <c r="AN141" s="836"/>
      <c r="AO141" s="836"/>
      <c r="AP141" s="836"/>
      <c r="AQ141" s="836"/>
      <c r="AR141" s="836"/>
      <c r="AS141" s="836"/>
      <c r="AT141" s="836"/>
      <c r="AU141" s="836"/>
      <c r="AV141" s="836"/>
    </row>
    <row r="142" spans="2:48" ht="18" customHeight="1">
      <c r="B142" s="146"/>
      <c r="C142" s="141"/>
      <c r="D142" s="656" t="str">
        <f>Tbl!$Q$6</f>
        <v>令和11年度
(2029年度)</v>
      </c>
      <c r="E142" s="656"/>
      <c r="F142" s="656"/>
      <c r="G142" s="656"/>
      <c r="H142" s="657"/>
      <c r="I142" s="657"/>
      <c r="J142" s="657"/>
      <c r="K142" s="657"/>
      <c r="L142" s="657"/>
      <c r="M142" s="657"/>
      <c r="N142" s="657"/>
      <c r="O142" s="657"/>
      <c r="P142" s="657"/>
      <c r="Q142" s="657"/>
      <c r="R142" s="657"/>
      <c r="S142" s="657"/>
      <c r="T142" s="657"/>
      <c r="U142" s="657"/>
      <c r="V142" s="657"/>
      <c r="W142" s="657"/>
      <c r="X142" s="657"/>
      <c r="Y142" s="657"/>
      <c r="Z142" s="657"/>
      <c r="AA142" s="657"/>
      <c r="AB142" s="657"/>
      <c r="AC142" s="657"/>
      <c r="AD142" s="657"/>
      <c r="AE142" s="657"/>
      <c r="AF142" s="657"/>
      <c r="AG142" s="657"/>
      <c r="AH142" s="657"/>
      <c r="AI142" s="657"/>
      <c r="AJ142" s="657"/>
      <c r="AK142" s="85"/>
      <c r="AL142" s="835" t="str">
        <f>IF(AND($H142="",VALUE(MID($D142,3,2))&lt;様式１号!$D$16),"← ＣＯ2排出量の前年度に対する増減要因を分析
　  して入力してください。 (例)削減対策の実施
　 状況、生産量・営業時間等の増減など","")</f>
        <v/>
      </c>
      <c r="AM142" s="836"/>
      <c r="AN142" s="836"/>
      <c r="AO142" s="836"/>
      <c r="AP142" s="836"/>
      <c r="AQ142" s="836"/>
      <c r="AR142" s="836"/>
      <c r="AS142" s="836"/>
      <c r="AT142" s="836"/>
      <c r="AU142" s="836"/>
      <c r="AV142" s="836"/>
    </row>
    <row r="143" spans="2:48" ht="18" customHeight="1">
      <c r="B143" s="146"/>
      <c r="C143" s="141"/>
      <c r="D143" s="656"/>
      <c r="E143" s="656"/>
      <c r="F143" s="656"/>
      <c r="G143" s="656"/>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c r="AJ143" s="657"/>
      <c r="AK143" s="85"/>
      <c r="AL143" s="835"/>
      <c r="AM143" s="836"/>
      <c r="AN143" s="836"/>
      <c r="AO143" s="836"/>
      <c r="AP143" s="836"/>
      <c r="AQ143" s="836"/>
      <c r="AR143" s="836"/>
      <c r="AS143" s="836"/>
      <c r="AT143" s="836"/>
      <c r="AU143" s="836"/>
      <c r="AV143" s="836"/>
    </row>
    <row r="144" spans="2:48" ht="18" customHeight="1">
      <c r="B144" s="146"/>
      <c r="C144" s="141"/>
      <c r="D144" s="656"/>
      <c r="E144" s="656"/>
      <c r="F144" s="656"/>
      <c r="G144" s="656"/>
      <c r="H144" s="657"/>
      <c r="I144" s="657"/>
      <c r="J144" s="657"/>
      <c r="K144" s="657"/>
      <c r="L144" s="657"/>
      <c r="M144" s="657"/>
      <c r="N144" s="657"/>
      <c r="O144" s="657"/>
      <c r="P144" s="657"/>
      <c r="Q144" s="657"/>
      <c r="R144" s="657"/>
      <c r="S144" s="657"/>
      <c r="T144" s="657"/>
      <c r="U144" s="657"/>
      <c r="V144" s="657"/>
      <c r="W144" s="657"/>
      <c r="X144" s="657"/>
      <c r="Y144" s="657"/>
      <c r="Z144" s="657"/>
      <c r="AA144" s="657"/>
      <c r="AB144" s="657"/>
      <c r="AC144" s="657"/>
      <c r="AD144" s="657"/>
      <c r="AE144" s="657"/>
      <c r="AF144" s="657"/>
      <c r="AG144" s="657"/>
      <c r="AH144" s="657"/>
      <c r="AI144" s="657"/>
      <c r="AJ144" s="657"/>
      <c r="AK144" s="85"/>
      <c r="AL144" s="835"/>
      <c r="AM144" s="836"/>
      <c r="AN144" s="836"/>
      <c r="AO144" s="836"/>
      <c r="AP144" s="836"/>
      <c r="AQ144" s="836"/>
      <c r="AR144" s="836"/>
      <c r="AS144" s="836"/>
      <c r="AT144" s="836"/>
      <c r="AU144" s="836"/>
      <c r="AV144" s="836"/>
    </row>
    <row r="145" spans="2:49" ht="18" customHeight="1">
      <c r="B145" s="146"/>
      <c r="C145" s="141"/>
      <c r="D145" s="656"/>
      <c r="E145" s="656"/>
      <c r="F145" s="656"/>
      <c r="G145" s="656"/>
      <c r="H145" s="657"/>
      <c r="I145" s="657"/>
      <c r="J145" s="657"/>
      <c r="K145" s="657"/>
      <c r="L145" s="657"/>
      <c r="M145" s="657"/>
      <c r="N145" s="657"/>
      <c r="O145" s="657"/>
      <c r="P145" s="657"/>
      <c r="Q145" s="657"/>
      <c r="R145" s="657"/>
      <c r="S145" s="657"/>
      <c r="T145" s="657"/>
      <c r="U145" s="657"/>
      <c r="V145" s="657"/>
      <c r="W145" s="657"/>
      <c r="X145" s="657"/>
      <c r="Y145" s="657"/>
      <c r="Z145" s="657"/>
      <c r="AA145" s="657"/>
      <c r="AB145" s="657"/>
      <c r="AC145" s="657"/>
      <c r="AD145" s="657"/>
      <c r="AE145" s="657"/>
      <c r="AF145" s="657"/>
      <c r="AG145" s="657"/>
      <c r="AH145" s="657"/>
      <c r="AI145" s="657"/>
      <c r="AJ145" s="657"/>
      <c r="AK145" s="85"/>
      <c r="AL145" s="835"/>
      <c r="AM145" s="836"/>
      <c r="AN145" s="836"/>
      <c r="AO145" s="836"/>
      <c r="AP145" s="836"/>
      <c r="AQ145" s="836"/>
      <c r="AR145" s="836"/>
      <c r="AS145" s="836"/>
      <c r="AT145" s="836"/>
      <c r="AU145" s="836"/>
      <c r="AV145" s="836"/>
    </row>
    <row r="146" spans="2:49" ht="18" customHeight="1">
      <c r="B146" s="146"/>
      <c r="C146" s="141"/>
      <c r="D146" s="656"/>
      <c r="E146" s="656"/>
      <c r="F146" s="656"/>
      <c r="G146" s="656"/>
      <c r="H146" s="657"/>
      <c r="I146" s="657"/>
      <c r="J146" s="657"/>
      <c r="K146" s="657"/>
      <c r="L146" s="657"/>
      <c r="M146" s="657"/>
      <c r="N146" s="657"/>
      <c r="O146" s="657"/>
      <c r="P146" s="657"/>
      <c r="Q146" s="657"/>
      <c r="R146" s="657"/>
      <c r="S146" s="657"/>
      <c r="T146" s="657"/>
      <c r="U146" s="657"/>
      <c r="V146" s="657"/>
      <c r="W146" s="657"/>
      <c r="X146" s="657"/>
      <c r="Y146" s="657"/>
      <c r="Z146" s="657"/>
      <c r="AA146" s="657"/>
      <c r="AB146" s="657"/>
      <c r="AC146" s="657"/>
      <c r="AD146" s="657"/>
      <c r="AE146" s="657"/>
      <c r="AF146" s="657"/>
      <c r="AG146" s="657"/>
      <c r="AH146" s="657"/>
      <c r="AI146" s="657"/>
      <c r="AJ146" s="657"/>
      <c r="AK146" s="85"/>
      <c r="AL146" s="835"/>
      <c r="AM146" s="836"/>
      <c r="AN146" s="836"/>
      <c r="AO146" s="836"/>
      <c r="AP146" s="836"/>
      <c r="AQ146" s="836"/>
      <c r="AR146" s="836"/>
      <c r="AS146" s="836"/>
      <c r="AT146" s="836"/>
      <c r="AU146" s="836"/>
      <c r="AV146" s="836"/>
    </row>
    <row r="147" spans="2:49" ht="18" customHeight="1">
      <c r="B147" s="146"/>
      <c r="C147" s="141"/>
      <c r="D147" s="656"/>
      <c r="E147" s="656"/>
      <c r="F147" s="656"/>
      <c r="G147" s="656"/>
      <c r="H147" s="657"/>
      <c r="I147" s="657"/>
      <c r="J147" s="657"/>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c r="AK147" s="85"/>
      <c r="AL147" s="835"/>
      <c r="AM147" s="836"/>
      <c r="AN147" s="836"/>
      <c r="AO147" s="836"/>
      <c r="AP147" s="836"/>
      <c r="AQ147" s="836"/>
      <c r="AR147" s="836"/>
      <c r="AS147" s="836"/>
      <c r="AT147" s="836"/>
      <c r="AU147" s="836"/>
      <c r="AV147" s="836"/>
    </row>
    <row r="148" spans="2:49" ht="18" customHeight="1">
      <c r="B148" s="146"/>
      <c r="C148" s="141"/>
      <c r="D148" s="656"/>
      <c r="E148" s="656"/>
      <c r="F148" s="656"/>
      <c r="G148" s="656"/>
      <c r="H148" s="657"/>
      <c r="I148" s="657"/>
      <c r="J148" s="657"/>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c r="AK148" s="85"/>
      <c r="AL148" s="835"/>
      <c r="AM148" s="836"/>
      <c r="AN148" s="836"/>
      <c r="AO148" s="836"/>
      <c r="AP148" s="836"/>
      <c r="AQ148" s="836"/>
      <c r="AR148" s="836"/>
      <c r="AS148" s="836"/>
      <c r="AT148" s="836"/>
      <c r="AU148" s="836"/>
      <c r="AV148" s="836"/>
    </row>
    <row r="149" spans="2:49" ht="18" customHeight="1">
      <c r="B149" s="146"/>
      <c r="C149" s="141"/>
      <c r="D149" s="656"/>
      <c r="E149" s="656"/>
      <c r="F149" s="656"/>
      <c r="G149" s="656"/>
      <c r="H149" s="657"/>
      <c r="I149" s="657"/>
      <c r="J149" s="657"/>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c r="AK149" s="85"/>
      <c r="AL149" s="835"/>
      <c r="AM149" s="836"/>
      <c r="AN149" s="836"/>
      <c r="AO149" s="836"/>
      <c r="AP149" s="836"/>
      <c r="AQ149" s="836"/>
      <c r="AR149" s="836"/>
      <c r="AS149" s="836"/>
      <c r="AT149" s="836"/>
      <c r="AU149" s="836"/>
      <c r="AV149" s="836"/>
    </row>
    <row r="150" spans="2:49" ht="15" customHeight="1">
      <c r="B150" s="225"/>
      <c r="C150" s="142"/>
      <c r="D150" s="226"/>
      <c r="E150" s="226"/>
      <c r="F150" s="226"/>
      <c r="G150" s="22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36"/>
      <c r="AI150" s="236"/>
      <c r="AJ150" s="236"/>
      <c r="AK150" s="112"/>
    </row>
    <row r="151" spans="2:49" ht="21" customHeight="1">
      <c r="B151" s="141"/>
      <c r="C151" s="141"/>
      <c r="D151" s="174"/>
      <c r="E151" s="174"/>
      <c r="F151" s="174"/>
      <c r="G151" s="174"/>
      <c r="H151" s="177"/>
      <c r="I151" s="178"/>
      <c r="J151" s="179"/>
      <c r="K151" s="179"/>
      <c r="L151" s="179"/>
      <c r="M151" s="179"/>
      <c r="N151" s="179"/>
      <c r="O151" s="180"/>
      <c r="P151" s="181"/>
      <c r="Q151" s="181"/>
      <c r="R151" s="181"/>
      <c r="S151" s="181"/>
      <c r="T151" s="181"/>
      <c r="U151" s="181"/>
      <c r="V151" s="181"/>
      <c r="W151" s="181"/>
      <c r="X151" s="181"/>
      <c r="Y151" s="181"/>
      <c r="Z151" s="181"/>
      <c r="AA151" s="181"/>
      <c r="AB151" s="181"/>
      <c r="AC151" s="181"/>
      <c r="AD151" s="179"/>
      <c r="AE151" s="181"/>
      <c r="AF151" s="181"/>
      <c r="AG151" s="181"/>
      <c r="AH151" s="181"/>
      <c r="AI151" s="181"/>
      <c r="AJ151" s="34"/>
      <c r="AK151" s="58" t="s">
        <v>38</v>
      </c>
      <c r="AM151" s="9"/>
      <c r="AN151" s="9"/>
      <c r="AO151" s="9"/>
      <c r="AP151" s="9"/>
      <c r="AQ151" s="9"/>
      <c r="AR151" s="9"/>
      <c r="AS151" s="9"/>
      <c r="AT151" s="9"/>
      <c r="AU151" s="9"/>
      <c r="AV151" s="9"/>
      <c r="AW151" s="9"/>
    </row>
    <row r="152" spans="2:49" s="9" customFormat="1">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613" t="s">
        <v>78</v>
      </c>
      <c r="Z152" s="613"/>
      <c r="AA152" s="613"/>
      <c r="AB152" s="613"/>
      <c r="AC152" s="614" t="str">
        <f>IF($AC$4="","",$AC$4)</f>
        <v/>
      </c>
      <c r="AD152" s="614"/>
      <c r="AE152" s="614"/>
      <c r="AF152" s="614"/>
      <c r="AG152" s="614"/>
      <c r="AH152" s="614"/>
      <c r="AI152" s="614"/>
      <c r="AJ152" s="614"/>
      <c r="AK152" s="34"/>
      <c r="AL152" s="8"/>
      <c r="AM152" s="8"/>
      <c r="AN152" s="8"/>
      <c r="AO152" s="8"/>
      <c r="AP152" s="8"/>
      <c r="AQ152" s="8"/>
      <c r="AR152" s="8"/>
      <c r="AS152" s="8"/>
      <c r="AT152" s="8"/>
      <c r="AU152" s="8"/>
      <c r="AV152" s="8"/>
      <c r="AW152" s="8"/>
    </row>
    <row r="153" spans="2:49">
      <c r="B153" s="141"/>
      <c r="C153" s="141" t="s">
        <v>472</v>
      </c>
      <c r="D153" s="141"/>
      <c r="E153" s="141"/>
      <c r="F153" s="141"/>
      <c r="G153" s="141"/>
      <c r="H153" s="141"/>
      <c r="I153" s="141"/>
      <c r="J153" s="141"/>
      <c r="K153" s="141"/>
      <c r="L153" s="141"/>
      <c r="M153" s="141"/>
      <c r="N153" s="141"/>
      <c r="O153" s="141"/>
      <c r="P153" s="141"/>
      <c r="Q153" s="141"/>
      <c r="R153" s="141"/>
      <c r="S153" s="141"/>
      <c r="T153" s="141"/>
      <c r="U153" s="141"/>
      <c r="V153" s="34"/>
      <c r="W153" s="34"/>
      <c r="X153" s="34"/>
      <c r="Y153" s="34"/>
      <c r="Z153" s="34"/>
      <c r="AA153" s="34"/>
      <c r="AB153" s="34"/>
      <c r="AC153" s="34"/>
      <c r="AD153" s="34"/>
      <c r="AE153" s="182" t="str">
        <f>IF($E$10="Bテナント等","Bテナント等事業所 （４）",IF($E$10="A","A事業所（４）",""))</f>
        <v/>
      </c>
      <c r="AF153" s="183"/>
      <c r="AG153" s="34"/>
      <c r="AH153" s="34"/>
      <c r="AI153" s="34"/>
      <c r="AJ153" s="34"/>
      <c r="AK153" s="34"/>
    </row>
    <row r="154" spans="2:49" ht="8.25" customHeight="1">
      <c r="B154" s="144"/>
      <c r="C154" s="145"/>
      <c r="D154" s="145"/>
      <c r="E154" s="145"/>
      <c r="F154" s="145"/>
      <c r="G154" s="145"/>
      <c r="H154" s="145"/>
      <c r="I154" s="145"/>
      <c r="J154" s="145"/>
      <c r="K154" s="145"/>
      <c r="L154" s="145"/>
      <c r="M154" s="145"/>
      <c r="N154" s="145"/>
      <c r="O154" s="145"/>
      <c r="P154" s="145"/>
      <c r="Q154" s="145"/>
      <c r="R154" s="145"/>
      <c r="S154" s="145"/>
      <c r="T154" s="145"/>
      <c r="U154" s="145"/>
      <c r="V154" s="97"/>
      <c r="W154" s="97"/>
      <c r="X154" s="97"/>
      <c r="Y154" s="97"/>
      <c r="Z154" s="97"/>
      <c r="AA154" s="97"/>
      <c r="AB154" s="97"/>
      <c r="AC154" s="97"/>
      <c r="AD154" s="97"/>
      <c r="AE154" s="97"/>
      <c r="AF154" s="97"/>
      <c r="AG154" s="97"/>
      <c r="AH154" s="97"/>
      <c r="AI154" s="97"/>
      <c r="AJ154" s="97"/>
      <c r="AK154" s="98"/>
      <c r="AM154" s="9"/>
      <c r="AN154" s="9"/>
      <c r="AO154" s="9"/>
      <c r="AP154" s="9"/>
      <c r="AQ154" s="9"/>
      <c r="AR154" s="9"/>
      <c r="AS154" s="9"/>
      <c r="AT154" s="9"/>
      <c r="AU154" s="9"/>
      <c r="AV154" s="9"/>
      <c r="AW154" s="9"/>
    </row>
    <row r="155" spans="2:49" s="9" customFormat="1" ht="21" customHeight="1">
      <c r="B155" s="109"/>
      <c r="C155" s="34" t="s">
        <v>152</v>
      </c>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85"/>
      <c r="AL155" s="8"/>
    </row>
    <row r="156" spans="2:49" s="9" customFormat="1">
      <c r="B156" s="109"/>
      <c r="C156" s="34"/>
      <c r="D156" s="34"/>
      <c r="E156" s="34"/>
      <c r="F156" s="34"/>
      <c r="G156" s="34"/>
      <c r="H156" s="638">
        <v>0</v>
      </c>
      <c r="I156" s="638"/>
      <c r="J156" s="638"/>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85"/>
      <c r="AL156" s="8"/>
    </row>
    <row r="157" spans="2:49" s="9" customFormat="1" ht="10.5" customHeight="1">
      <c r="B157" s="109"/>
      <c r="C157" s="639" t="s">
        <v>153</v>
      </c>
      <c r="D157" s="640"/>
      <c r="E157" s="645" t="s">
        <v>154</v>
      </c>
      <c r="F157" s="646"/>
      <c r="G157" s="646"/>
      <c r="H157" s="646"/>
      <c r="I157" s="646"/>
      <c r="J157" s="646"/>
      <c r="K157" s="646"/>
      <c r="L157" s="646"/>
      <c r="M157" s="646"/>
      <c r="N157" s="646"/>
      <c r="O157" s="646"/>
      <c r="P157" s="646"/>
      <c r="Q157" s="647"/>
      <c r="R157" s="639" t="s">
        <v>437</v>
      </c>
      <c r="S157" s="654"/>
      <c r="T157" s="654"/>
      <c r="U157" s="654"/>
      <c r="V157" s="654"/>
      <c r="W157" s="654"/>
      <c r="X157" s="654"/>
      <c r="Y157" s="654"/>
      <c r="Z157" s="654"/>
      <c r="AA157" s="654"/>
      <c r="AB157" s="654"/>
      <c r="AC157" s="640"/>
      <c r="AD157" s="627" t="s">
        <v>155</v>
      </c>
      <c r="AE157" s="627"/>
      <c r="AF157" s="627" t="s">
        <v>156</v>
      </c>
      <c r="AG157" s="627"/>
      <c r="AH157" s="628" t="s">
        <v>524</v>
      </c>
      <c r="AI157" s="628"/>
      <c r="AJ157" s="628"/>
      <c r="AK157" s="85"/>
      <c r="AL157" s="8"/>
    </row>
    <row r="158" spans="2:49" s="9" customFormat="1" ht="10.5" customHeight="1">
      <c r="B158" s="109"/>
      <c r="C158" s="641"/>
      <c r="D158" s="642"/>
      <c r="E158" s="648"/>
      <c r="F158" s="649"/>
      <c r="G158" s="649"/>
      <c r="H158" s="649"/>
      <c r="I158" s="649"/>
      <c r="J158" s="649"/>
      <c r="K158" s="649"/>
      <c r="L158" s="649"/>
      <c r="M158" s="649"/>
      <c r="N158" s="649"/>
      <c r="O158" s="649"/>
      <c r="P158" s="649"/>
      <c r="Q158" s="650"/>
      <c r="R158" s="641"/>
      <c r="S158" s="310"/>
      <c r="T158" s="310"/>
      <c r="U158" s="310"/>
      <c r="V158" s="310"/>
      <c r="W158" s="310"/>
      <c r="X158" s="310"/>
      <c r="Y158" s="310"/>
      <c r="Z158" s="310"/>
      <c r="AA158" s="310"/>
      <c r="AB158" s="310"/>
      <c r="AC158" s="642"/>
      <c r="AD158" s="627"/>
      <c r="AE158" s="627"/>
      <c r="AF158" s="627"/>
      <c r="AG158" s="627"/>
      <c r="AH158" s="628"/>
      <c r="AI158" s="628"/>
      <c r="AJ158" s="628"/>
      <c r="AK158" s="85"/>
      <c r="AL158" s="8"/>
    </row>
    <row r="159" spans="2:49" s="9" customFormat="1" ht="10.5" customHeight="1">
      <c r="B159" s="109"/>
      <c r="C159" s="641"/>
      <c r="D159" s="642"/>
      <c r="E159" s="651"/>
      <c r="F159" s="652"/>
      <c r="G159" s="652"/>
      <c r="H159" s="652"/>
      <c r="I159" s="652"/>
      <c r="J159" s="652"/>
      <c r="K159" s="652"/>
      <c r="L159" s="652"/>
      <c r="M159" s="652"/>
      <c r="N159" s="652"/>
      <c r="O159" s="652"/>
      <c r="P159" s="652"/>
      <c r="Q159" s="653"/>
      <c r="R159" s="641"/>
      <c r="S159" s="310"/>
      <c r="T159" s="310"/>
      <c r="U159" s="310"/>
      <c r="V159" s="310"/>
      <c r="W159" s="310"/>
      <c r="X159" s="310"/>
      <c r="Y159" s="310"/>
      <c r="Z159" s="310"/>
      <c r="AA159" s="310"/>
      <c r="AB159" s="310"/>
      <c r="AC159" s="642"/>
      <c r="AD159" s="627"/>
      <c r="AE159" s="627"/>
      <c r="AF159" s="627"/>
      <c r="AG159" s="627"/>
      <c r="AH159" s="628"/>
      <c r="AI159" s="628"/>
      <c r="AJ159" s="628"/>
      <c r="AK159" s="85"/>
      <c r="AL159" s="8"/>
    </row>
    <row r="160" spans="2:49" s="9" customFormat="1" ht="27.75" customHeight="1">
      <c r="B160" s="109"/>
      <c r="C160" s="641"/>
      <c r="D160" s="642"/>
      <c r="E160" s="629" t="s">
        <v>157</v>
      </c>
      <c r="F160" s="630"/>
      <c r="G160" s="631"/>
      <c r="H160" s="635" t="s">
        <v>158</v>
      </c>
      <c r="I160" s="636"/>
      <c r="J160" s="636"/>
      <c r="K160" s="636"/>
      <c r="L160" s="636"/>
      <c r="M160" s="636"/>
      <c r="N160" s="636"/>
      <c r="O160" s="636"/>
      <c r="P160" s="636"/>
      <c r="Q160" s="637"/>
      <c r="R160" s="641"/>
      <c r="S160" s="310"/>
      <c r="T160" s="310"/>
      <c r="U160" s="310"/>
      <c r="V160" s="310"/>
      <c r="W160" s="310"/>
      <c r="X160" s="310"/>
      <c r="Y160" s="310"/>
      <c r="Z160" s="310"/>
      <c r="AA160" s="310"/>
      <c r="AB160" s="310"/>
      <c r="AC160" s="642"/>
      <c r="AD160" s="627"/>
      <c r="AE160" s="627"/>
      <c r="AF160" s="627"/>
      <c r="AG160" s="627"/>
      <c r="AH160" s="628"/>
      <c r="AI160" s="628"/>
      <c r="AJ160" s="628"/>
      <c r="AK160" s="85"/>
      <c r="AL160" s="8"/>
    </row>
    <row r="161" spans="2:49" s="9" customFormat="1" ht="27.75" customHeight="1">
      <c r="B161" s="109"/>
      <c r="C161" s="643"/>
      <c r="D161" s="644"/>
      <c r="E161" s="632"/>
      <c r="F161" s="633"/>
      <c r="G161" s="634"/>
      <c r="H161" s="635" t="s">
        <v>159</v>
      </c>
      <c r="I161" s="636"/>
      <c r="J161" s="636"/>
      <c r="K161" s="637"/>
      <c r="L161" s="635" t="s">
        <v>160</v>
      </c>
      <c r="M161" s="636"/>
      <c r="N161" s="636"/>
      <c r="O161" s="636"/>
      <c r="P161" s="636"/>
      <c r="Q161" s="637"/>
      <c r="R161" s="643"/>
      <c r="S161" s="655"/>
      <c r="T161" s="655"/>
      <c r="U161" s="655"/>
      <c r="V161" s="655"/>
      <c r="W161" s="655"/>
      <c r="X161" s="655"/>
      <c r="Y161" s="655"/>
      <c r="Z161" s="655"/>
      <c r="AA161" s="655"/>
      <c r="AB161" s="655"/>
      <c r="AC161" s="644"/>
      <c r="AD161" s="627"/>
      <c r="AE161" s="627"/>
      <c r="AF161" s="627"/>
      <c r="AG161" s="627"/>
      <c r="AH161" s="628"/>
      <c r="AI161" s="628"/>
      <c r="AJ161" s="628"/>
      <c r="AK161" s="85"/>
      <c r="AL161" s="8"/>
    </row>
    <row r="162" spans="2:49" s="9" customFormat="1" ht="42" customHeight="1">
      <c r="B162" s="109"/>
      <c r="C162" s="615">
        <v>1</v>
      </c>
      <c r="D162" s="616"/>
      <c r="E162" s="496" t="str">
        <f ca="1">IFERROR(INDIRECT("Tbl!"&amp;ADDRESS(MATCH($L162,Tbl!$AC:$AC,0),27)),"")</f>
        <v/>
      </c>
      <c r="F162" s="497"/>
      <c r="G162" s="498"/>
      <c r="H162" s="617" t="str">
        <f ca="1">IFERROR(INDIRECT("Tbl!"&amp;ADDRESS(MATCH($L162,Tbl!$AC:$AC,0),28)),"")</f>
        <v/>
      </c>
      <c r="I162" s="618"/>
      <c r="J162" s="618"/>
      <c r="K162" s="619"/>
      <c r="L162" s="620"/>
      <c r="M162" s="621"/>
      <c r="N162" s="621"/>
      <c r="O162" s="621"/>
      <c r="P162" s="621"/>
      <c r="Q162" s="622"/>
      <c r="R162" s="625"/>
      <c r="S162" s="626"/>
      <c r="T162" s="626"/>
      <c r="U162" s="626"/>
      <c r="V162" s="626"/>
      <c r="W162" s="626"/>
      <c r="X162" s="626"/>
      <c r="Y162" s="626"/>
      <c r="Z162" s="626"/>
      <c r="AA162" s="626"/>
      <c r="AB162" s="626"/>
      <c r="AC162" s="626"/>
      <c r="AD162" s="608"/>
      <c r="AE162" s="608"/>
      <c r="AF162" s="608"/>
      <c r="AG162" s="608"/>
      <c r="AH162" s="609"/>
      <c r="AI162" s="610"/>
      <c r="AJ162" s="611"/>
      <c r="AK162" s="85"/>
      <c r="AL162" s="842" t="s">
        <v>631</v>
      </c>
      <c r="AM162" s="843"/>
      <c r="AN162" s="843"/>
      <c r="AO162" s="843"/>
      <c r="AP162" s="843"/>
      <c r="AQ162" s="843"/>
      <c r="AR162" s="843"/>
      <c r="AS162" s="843"/>
      <c r="AT162" s="843"/>
      <c r="AU162" s="843"/>
      <c r="AV162" s="843"/>
    </row>
    <row r="163" spans="2:49" s="9" customFormat="1" ht="42" customHeight="1">
      <c r="B163" s="109"/>
      <c r="C163" s="615">
        <v>2</v>
      </c>
      <c r="D163" s="616"/>
      <c r="E163" s="496" t="str" cm="1">
        <f t="array" aca="1" ref="E163" ca="1">IFERROR(INDIRECT("Tbl!"&amp;ADDRESS(MATCH($L163,Tbl!$AC:$AC,0),27)),"")</f>
        <v/>
      </c>
      <c r="F163" s="497"/>
      <c r="G163" s="498"/>
      <c r="H163" s="617" t="str" cm="1">
        <f t="array" aca="1" ref="H163" ca="1">IFERROR(INDIRECT("Tbl!"&amp;ADDRESS(MATCH($L163,Tbl!$AC:$AC,0),28)),"")</f>
        <v/>
      </c>
      <c r="I163" s="618"/>
      <c r="J163" s="618"/>
      <c r="K163" s="619"/>
      <c r="L163" s="620"/>
      <c r="M163" s="621"/>
      <c r="N163" s="621"/>
      <c r="O163" s="621"/>
      <c r="P163" s="621"/>
      <c r="Q163" s="622"/>
      <c r="R163" s="623"/>
      <c r="S163" s="624"/>
      <c r="T163" s="624"/>
      <c r="U163" s="624"/>
      <c r="V163" s="624"/>
      <c r="W163" s="624"/>
      <c r="X163" s="624"/>
      <c r="Y163" s="624"/>
      <c r="Z163" s="624"/>
      <c r="AA163" s="624"/>
      <c r="AB163" s="624"/>
      <c r="AC163" s="624"/>
      <c r="AD163" s="608"/>
      <c r="AE163" s="608"/>
      <c r="AF163" s="608"/>
      <c r="AG163" s="608"/>
      <c r="AH163" s="609"/>
      <c r="AI163" s="610"/>
      <c r="AJ163" s="611"/>
      <c r="AK163" s="85"/>
      <c r="AL163" s="8"/>
    </row>
    <row r="164" spans="2:49" s="9" customFormat="1" ht="42" customHeight="1">
      <c r="B164" s="109"/>
      <c r="C164" s="615">
        <v>3</v>
      </c>
      <c r="D164" s="616"/>
      <c r="E164" s="496" t="str" cm="1">
        <f t="array" aca="1" ref="E164" ca="1">IFERROR(INDIRECT("Tbl!"&amp;ADDRESS(MATCH($L164,Tbl!$AC:$AC,0),27)),"")</f>
        <v/>
      </c>
      <c r="F164" s="497"/>
      <c r="G164" s="498"/>
      <c r="H164" s="617" t="str" cm="1">
        <f t="array" aca="1" ref="H164" ca="1">IFERROR(INDIRECT("Tbl!"&amp;ADDRESS(MATCH($L164,Tbl!$AC:$AC,0),28)),"")</f>
        <v/>
      </c>
      <c r="I164" s="618"/>
      <c r="J164" s="618"/>
      <c r="K164" s="619"/>
      <c r="L164" s="620"/>
      <c r="M164" s="621"/>
      <c r="N164" s="621"/>
      <c r="O164" s="621"/>
      <c r="P164" s="621"/>
      <c r="Q164" s="622"/>
      <c r="R164" s="623"/>
      <c r="S164" s="624"/>
      <c r="T164" s="624"/>
      <c r="U164" s="624"/>
      <c r="V164" s="624"/>
      <c r="W164" s="624"/>
      <c r="X164" s="624"/>
      <c r="Y164" s="624"/>
      <c r="Z164" s="624"/>
      <c r="AA164" s="624"/>
      <c r="AB164" s="624"/>
      <c r="AC164" s="624"/>
      <c r="AD164" s="608"/>
      <c r="AE164" s="608"/>
      <c r="AF164" s="608"/>
      <c r="AG164" s="608"/>
      <c r="AH164" s="609"/>
      <c r="AI164" s="610"/>
      <c r="AJ164" s="611"/>
      <c r="AK164" s="85"/>
      <c r="AL164" s="8"/>
    </row>
    <row r="165" spans="2:49" s="9" customFormat="1" ht="42" customHeight="1">
      <c r="B165" s="109"/>
      <c r="C165" s="615">
        <v>4</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620"/>
      <c r="M165" s="621"/>
      <c r="N165" s="621"/>
      <c r="O165" s="621"/>
      <c r="P165" s="621"/>
      <c r="Q165" s="62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8"/>
    </row>
    <row r="166" spans="2:49" s="9" customFormat="1" ht="42" customHeight="1">
      <c r="B166" s="109"/>
      <c r="C166" s="615">
        <v>5</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620"/>
      <c r="M166" s="621"/>
      <c r="N166" s="621"/>
      <c r="O166" s="621"/>
      <c r="P166" s="621"/>
      <c r="Q166" s="62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8"/>
    </row>
    <row r="167" spans="2:49" s="9" customFormat="1" ht="42" customHeight="1">
      <c r="B167" s="109"/>
      <c r="C167" s="615">
        <v>6</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620"/>
      <c r="M167" s="621"/>
      <c r="N167" s="621"/>
      <c r="O167" s="621"/>
      <c r="P167" s="621"/>
      <c r="Q167" s="62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row>
    <row r="168" spans="2:49" s="9" customFormat="1" ht="42" customHeight="1">
      <c r="B168" s="109"/>
      <c r="C168" s="615">
        <v>7</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620"/>
      <c r="M168" s="621"/>
      <c r="N168" s="621"/>
      <c r="O168" s="621"/>
      <c r="P168" s="621"/>
      <c r="Q168" s="62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row>
    <row r="169" spans="2:49" s="9" customFormat="1" ht="42" customHeight="1">
      <c r="B169" s="109"/>
      <c r="C169" s="615">
        <v>8</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620"/>
      <c r="M169" s="621"/>
      <c r="N169" s="621"/>
      <c r="O169" s="621"/>
      <c r="P169" s="621"/>
      <c r="Q169" s="62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row>
    <row r="170" spans="2:49" s="9" customFormat="1" ht="42" customHeight="1">
      <c r="B170" s="109"/>
      <c r="C170" s="615">
        <v>9</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620"/>
      <c r="M170" s="621"/>
      <c r="N170" s="621"/>
      <c r="O170" s="621"/>
      <c r="P170" s="621"/>
      <c r="Q170" s="62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row>
    <row r="171" spans="2:49" s="9" customFormat="1" ht="42" customHeight="1">
      <c r="B171" s="109"/>
      <c r="C171" s="615">
        <v>10</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620"/>
      <c r="M171" s="621"/>
      <c r="N171" s="621"/>
      <c r="O171" s="621"/>
      <c r="P171" s="621"/>
      <c r="Q171" s="62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row>
    <row r="172" spans="2:49" s="9" customFormat="1" ht="42" customHeight="1">
      <c r="B172" s="109"/>
      <c r="C172" s="615">
        <v>11</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620"/>
      <c r="M172" s="621"/>
      <c r="N172" s="621"/>
      <c r="O172" s="621"/>
      <c r="P172" s="621"/>
      <c r="Q172" s="62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row>
    <row r="173" spans="2:49" s="9" customFormat="1" ht="42" customHeight="1">
      <c r="B173" s="109"/>
      <c r="C173" s="615">
        <v>12</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620"/>
      <c r="M173" s="621"/>
      <c r="N173" s="621"/>
      <c r="O173" s="621"/>
      <c r="P173" s="621"/>
      <c r="Q173" s="62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row>
    <row r="174" spans="2:49" s="9" customFormat="1" ht="42" customHeight="1">
      <c r="B174" s="109"/>
      <c r="C174" s="615">
        <v>13</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620"/>
      <c r="M174" s="621"/>
      <c r="N174" s="621"/>
      <c r="O174" s="621"/>
      <c r="P174" s="621"/>
      <c r="Q174" s="62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row>
    <row r="175" spans="2:49" s="9" customFormat="1" ht="42" customHeight="1">
      <c r="B175" s="109"/>
      <c r="C175" s="615">
        <v>14</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620"/>
      <c r="M175" s="621"/>
      <c r="N175" s="621"/>
      <c r="O175" s="621"/>
      <c r="P175" s="621"/>
      <c r="Q175" s="62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row>
    <row r="176" spans="2:49" s="9" customFormat="1" ht="42" customHeight="1">
      <c r="B176" s="109"/>
      <c r="C176" s="615">
        <v>15</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620"/>
      <c r="M176" s="621"/>
      <c r="N176" s="621"/>
      <c r="O176" s="621"/>
      <c r="P176" s="621"/>
      <c r="Q176" s="62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8"/>
      <c r="AN176" s="8"/>
      <c r="AO176" s="8"/>
      <c r="AP176" s="8"/>
      <c r="AQ176" s="8"/>
      <c r="AR176" s="8"/>
      <c r="AS176" s="8"/>
      <c r="AT176" s="8"/>
      <c r="AU176" s="8"/>
      <c r="AV176" s="8"/>
      <c r="AW176" s="8"/>
    </row>
    <row r="177" spans="2:49" s="9" customFormat="1" ht="13.5" customHeight="1">
      <c r="B177" s="110"/>
      <c r="C177" s="597" t="s">
        <v>662</v>
      </c>
      <c r="D177" s="597"/>
      <c r="E177" s="597"/>
      <c r="F177" s="597"/>
      <c r="G177" s="597"/>
      <c r="H177" s="597"/>
      <c r="I177" s="597"/>
      <c r="J177" s="597"/>
      <c r="K177" s="597"/>
      <c r="L177" s="597"/>
      <c r="M177" s="597"/>
      <c r="N177" s="597"/>
      <c r="O177" s="597"/>
      <c r="P177" s="597"/>
      <c r="Q177" s="597"/>
      <c r="R177" s="597"/>
      <c r="S177" s="597"/>
      <c r="T177" s="597"/>
      <c r="U177" s="597"/>
      <c r="V177" s="597"/>
      <c r="W177" s="597"/>
      <c r="X177" s="597"/>
      <c r="Y177" s="597"/>
      <c r="Z177" s="597"/>
      <c r="AA177" s="597"/>
      <c r="AB177" s="597"/>
      <c r="AC177" s="597"/>
      <c r="AD177" s="597"/>
      <c r="AE177" s="597"/>
      <c r="AF177" s="597"/>
      <c r="AG177" s="597"/>
      <c r="AH177" s="597"/>
      <c r="AI177" s="597"/>
      <c r="AJ177" s="597"/>
      <c r="AK177" s="112"/>
      <c r="AL177" s="8"/>
      <c r="AM177" s="8"/>
      <c r="AN177" s="8"/>
      <c r="AO177" s="8"/>
      <c r="AP177" s="8"/>
      <c r="AQ177" s="8"/>
      <c r="AR177" s="8"/>
      <c r="AS177" s="8"/>
      <c r="AT177" s="8"/>
      <c r="AU177" s="8"/>
      <c r="AV177" s="8"/>
      <c r="AW177" s="8"/>
    </row>
    <row r="178" spans="2:49">
      <c r="B178" s="34"/>
      <c r="C178" s="612"/>
      <c r="D178" s="612"/>
      <c r="E178" s="612"/>
      <c r="F178" s="612"/>
      <c r="G178" s="612"/>
      <c r="H178" s="612"/>
      <c r="I178" s="612"/>
      <c r="J178" s="612"/>
      <c r="K178" s="612"/>
      <c r="L178" s="612"/>
      <c r="M178" s="612"/>
      <c r="N178" s="612"/>
      <c r="O178" s="612"/>
      <c r="P178" s="612"/>
      <c r="Q178" s="612"/>
      <c r="R178" s="612"/>
      <c r="S178" s="612"/>
      <c r="T178" s="612"/>
      <c r="U178" s="612"/>
      <c r="V178" s="612"/>
      <c r="W178" s="612"/>
      <c r="X178" s="612"/>
      <c r="Y178" s="612"/>
      <c r="Z178" s="612"/>
      <c r="AA178" s="612"/>
      <c r="AB178" s="34"/>
      <c r="AC178" s="34"/>
      <c r="AD178" s="184"/>
      <c r="AE178" s="34"/>
      <c r="AF178" s="34"/>
      <c r="AG178" s="34"/>
      <c r="AH178" s="34"/>
      <c r="AI178" s="34"/>
      <c r="AJ178" s="34"/>
      <c r="AK178" s="58" t="s">
        <v>38</v>
      </c>
      <c r="AM178" s="9"/>
      <c r="AN178" s="9"/>
      <c r="AO178" s="9"/>
      <c r="AP178" s="9"/>
      <c r="AQ178" s="9"/>
      <c r="AR178" s="9"/>
      <c r="AS178" s="9"/>
      <c r="AT178" s="9"/>
      <c r="AU178" s="9"/>
      <c r="AV178" s="9"/>
      <c r="AW178" s="9"/>
    </row>
    <row r="179" spans="2:49" s="9" customFormat="1">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613" t="s">
        <v>78</v>
      </c>
      <c r="Z179" s="613"/>
      <c r="AA179" s="613"/>
      <c r="AB179" s="613"/>
      <c r="AC179" s="614" t="str">
        <f>IF($AC$4="","",$AC$4)</f>
        <v/>
      </c>
      <c r="AD179" s="614"/>
      <c r="AE179" s="614"/>
      <c r="AF179" s="614"/>
      <c r="AG179" s="614"/>
      <c r="AH179" s="614"/>
      <c r="AI179" s="614"/>
      <c r="AJ179" s="614"/>
      <c r="AK179" s="34"/>
      <c r="AL179" s="8"/>
      <c r="AM179" s="8"/>
      <c r="AN179" s="8"/>
      <c r="AO179" s="8"/>
      <c r="AP179" s="8"/>
      <c r="AQ179" s="8"/>
      <c r="AR179" s="8"/>
      <c r="AS179" s="8"/>
      <c r="AT179" s="8"/>
      <c r="AU179" s="8"/>
      <c r="AV179" s="8"/>
      <c r="AW179" s="8"/>
    </row>
    <row r="180" spans="2:49">
      <c r="B180" s="141"/>
      <c r="C180" s="141" t="s">
        <v>121</v>
      </c>
      <c r="D180" s="141"/>
      <c r="E180" s="141"/>
      <c r="F180" s="141"/>
      <c r="G180" s="141"/>
      <c r="H180" s="141"/>
      <c r="I180" s="141"/>
      <c r="J180" s="141"/>
      <c r="K180" s="141"/>
      <c r="L180" s="141"/>
      <c r="M180" s="141"/>
      <c r="N180" s="141"/>
      <c r="O180" s="141"/>
      <c r="P180" s="141"/>
      <c r="Q180" s="141"/>
      <c r="R180" s="141"/>
      <c r="S180" s="141"/>
      <c r="T180" s="141"/>
      <c r="U180" s="141"/>
      <c r="V180" s="34"/>
      <c r="W180" s="34"/>
      <c r="X180" s="34"/>
      <c r="Y180" s="34"/>
      <c r="Z180" s="34"/>
      <c r="AA180" s="34"/>
      <c r="AB180" s="34"/>
      <c r="AC180" s="34"/>
      <c r="AD180" s="34"/>
      <c r="AE180" s="184" t="str">
        <f>IF($E$10="Bテナント等","Bテナント等事業所 （５）",IF($E$10="A","A事業所（５）",""))</f>
        <v/>
      </c>
      <c r="AF180" s="34"/>
      <c r="AG180" s="34"/>
      <c r="AH180" s="34"/>
      <c r="AI180" s="34"/>
      <c r="AJ180" s="34"/>
      <c r="AK180" s="34"/>
    </row>
    <row r="181" spans="2:49" ht="8.25" customHeight="1">
      <c r="B181" s="144"/>
      <c r="C181" s="145"/>
      <c r="D181" s="145"/>
      <c r="E181" s="145"/>
      <c r="F181" s="145"/>
      <c r="G181" s="145"/>
      <c r="H181" s="145"/>
      <c r="I181" s="145"/>
      <c r="J181" s="145"/>
      <c r="K181" s="145"/>
      <c r="L181" s="145"/>
      <c r="M181" s="145"/>
      <c r="N181" s="145"/>
      <c r="O181" s="145"/>
      <c r="P181" s="145"/>
      <c r="Q181" s="145"/>
      <c r="R181" s="145"/>
      <c r="S181" s="145"/>
      <c r="T181" s="145"/>
      <c r="U181" s="145"/>
      <c r="V181" s="97"/>
      <c r="W181" s="97"/>
      <c r="X181" s="97"/>
      <c r="Y181" s="97"/>
      <c r="Z181" s="97"/>
      <c r="AA181" s="97"/>
      <c r="AB181" s="97"/>
      <c r="AC181" s="97"/>
      <c r="AD181" s="97"/>
      <c r="AE181" s="97"/>
      <c r="AF181" s="97"/>
      <c r="AG181" s="97"/>
      <c r="AH181" s="97"/>
      <c r="AI181" s="97"/>
      <c r="AJ181" s="97"/>
      <c r="AK181" s="98"/>
      <c r="AM181" s="9"/>
      <c r="AN181" s="9"/>
      <c r="AO181" s="9"/>
      <c r="AP181" s="9"/>
      <c r="AQ181" s="9"/>
      <c r="AR181" s="9"/>
      <c r="AS181" s="9"/>
      <c r="AT181" s="9"/>
      <c r="AU181" s="9"/>
      <c r="AV181" s="9"/>
      <c r="AW181" s="9"/>
    </row>
    <row r="182" spans="2:49" s="9" customFormat="1">
      <c r="B182" s="140"/>
      <c r="C182" s="34" t="s">
        <v>161</v>
      </c>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85"/>
      <c r="AL182" s="8"/>
    </row>
    <row r="183" spans="2:49" s="9" customFormat="1">
      <c r="B183" s="140"/>
      <c r="C183" s="284" t="s">
        <v>162</v>
      </c>
      <c r="D183" s="284"/>
      <c r="E183" s="284"/>
      <c r="F183" s="284"/>
      <c r="G183" s="284"/>
      <c r="H183" s="284"/>
      <c r="I183" s="284"/>
      <c r="J183" s="284"/>
      <c r="K183" s="284"/>
      <c r="L183" s="284"/>
      <c r="M183" s="28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85"/>
      <c r="AL183" s="8"/>
    </row>
    <row r="184" spans="2:49" s="9" customFormat="1">
      <c r="B184" s="109"/>
      <c r="C184" s="246"/>
      <c r="D184" s="246"/>
      <c r="E184" s="246"/>
      <c r="F184" s="246"/>
      <c r="G184" s="246"/>
      <c r="H184" s="246"/>
      <c r="I184" s="246"/>
      <c r="J184" s="246"/>
      <c r="K184" s="246"/>
      <c r="L184" s="246"/>
      <c r="M184" s="246"/>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85"/>
      <c r="AL184" s="8"/>
    </row>
    <row r="185" spans="2:49" s="9" customFormat="1" ht="18">
      <c r="B185" s="140"/>
      <c r="C185" s="34" t="s">
        <v>163</v>
      </c>
      <c r="D185" s="34"/>
      <c r="E185" s="34"/>
      <c r="F185" s="34"/>
      <c r="G185" s="34"/>
      <c r="H185" s="185"/>
      <c r="I185" s="34"/>
      <c r="J185" s="186"/>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11" t="s">
        <v>632</v>
      </c>
    </row>
    <row r="186" spans="2:49" s="9" customFormat="1" ht="13.5" customHeight="1">
      <c r="B186" s="140"/>
      <c r="C186" s="599"/>
      <c r="D186" s="600"/>
      <c r="E186" s="600"/>
      <c r="F186" s="600"/>
      <c r="G186" s="600"/>
      <c r="H186" s="600"/>
      <c r="I186" s="600"/>
      <c r="J186" s="600"/>
      <c r="K186" s="600"/>
      <c r="L186" s="600"/>
      <c r="M186" s="600"/>
      <c r="N186" s="600"/>
      <c r="O186" s="600"/>
      <c r="P186" s="600"/>
      <c r="Q186" s="600"/>
      <c r="R186" s="600"/>
      <c r="S186" s="600"/>
      <c r="T186" s="600"/>
      <c r="U186" s="600"/>
      <c r="V186" s="600"/>
      <c r="W186" s="600"/>
      <c r="X186" s="600"/>
      <c r="Y186" s="600"/>
      <c r="Z186" s="600"/>
      <c r="AA186" s="600"/>
      <c r="AB186" s="600"/>
      <c r="AC186" s="600"/>
      <c r="AD186" s="600"/>
      <c r="AE186" s="600"/>
      <c r="AF186" s="600"/>
      <c r="AG186" s="600"/>
      <c r="AH186" s="600"/>
      <c r="AI186" s="600"/>
      <c r="AJ186" s="601"/>
      <c r="AK186" s="85"/>
      <c r="AL186" s="8"/>
    </row>
    <row r="187" spans="2:49" s="9" customFormat="1" ht="13.5" customHeight="1">
      <c r="B187" s="140"/>
      <c r="C187" s="602"/>
      <c r="D187" s="603"/>
      <c r="E187" s="603"/>
      <c r="F187" s="603"/>
      <c r="G187" s="603"/>
      <c r="H187" s="603"/>
      <c r="I187" s="603"/>
      <c r="J187" s="603"/>
      <c r="K187" s="603"/>
      <c r="L187" s="603"/>
      <c r="M187" s="603"/>
      <c r="N187" s="603"/>
      <c r="O187" s="603"/>
      <c r="P187" s="603"/>
      <c r="Q187" s="603"/>
      <c r="R187" s="603"/>
      <c r="S187" s="603"/>
      <c r="T187" s="603"/>
      <c r="U187" s="603"/>
      <c r="V187" s="603"/>
      <c r="W187" s="603"/>
      <c r="X187" s="603"/>
      <c r="Y187" s="603"/>
      <c r="Z187" s="603"/>
      <c r="AA187" s="603"/>
      <c r="AB187" s="603"/>
      <c r="AC187" s="603"/>
      <c r="AD187" s="603"/>
      <c r="AE187" s="603"/>
      <c r="AF187" s="603"/>
      <c r="AG187" s="603"/>
      <c r="AH187" s="603"/>
      <c r="AI187" s="603"/>
      <c r="AJ187" s="604"/>
      <c r="AK187" s="85"/>
      <c r="AL187" s="8"/>
    </row>
    <row r="188" spans="2:49" s="9" customFormat="1" ht="13.5" customHeight="1">
      <c r="B188" s="140"/>
      <c r="C188" s="602"/>
      <c r="D188" s="603"/>
      <c r="E188" s="603"/>
      <c r="F188" s="603"/>
      <c r="G188" s="603"/>
      <c r="H188" s="603"/>
      <c r="I188" s="603"/>
      <c r="J188" s="603"/>
      <c r="K188" s="603"/>
      <c r="L188" s="603"/>
      <c r="M188" s="603"/>
      <c r="N188" s="603"/>
      <c r="O188" s="603"/>
      <c r="P188" s="603"/>
      <c r="Q188" s="603"/>
      <c r="R188" s="603"/>
      <c r="S188" s="603"/>
      <c r="T188" s="603"/>
      <c r="U188" s="603"/>
      <c r="V188" s="603"/>
      <c r="W188" s="603"/>
      <c r="X188" s="603"/>
      <c r="Y188" s="603"/>
      <c r="Z188" s="603"/>
      <c r="AA188" s="603"/>
      <c r="AB188" s="603"/>
      <c r="AC188" s="603"/>
      <c r="AD188" s="603"/>
      <c r="AE188" s="603"/>
      <c r="AF188" s="603"/>
      <c r="AG188" s="603"/>
      <c r="AH188" s="603"/>
      <c r="AI188" s="603"/>
      <c r="AJ188" s="604"/>
      <c r="AK188" s="85"/>
      <c r="AL188" s="8"/>
    </row>
    <row r="189" spans="2:49" s="9" customFormat="1" ht="13.5" customHeight="1">
      <c r="B189" s="140"/>
      <c r="C189" s="602"/>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603"/>
      <c r="AF189" s="603"/>
      <c r="AG189" s="603"/>
      <c r="AH189" s="603"/>
      <c r="AI189" s="603"/>
      <c r="AJ189" s="604"/>
      <c r="AK189" s="85"/>
      <c r="AL189" s="8"/>
    </row>
    <row r="190" spans="2:49" s="9" customFormat="1" ht="13.5" customHeight="1">
      <c r="B190" s="140"/>
      <c r="C190" s="602"/>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row>
    <row r="191" spans="2:49" s="9" customFormat="1" ht="13.5" customHeight="1">
      <c r="B191" s="140"/>
      <c r="C191" s="602"/>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row>
    <row r="192" spans="2:49" s="9" customFormat="1" ht="13.5" customHeight="1">
      <c r="B192" s="140"/>
      <c r="C192" s="602"/>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row>
    <row r="193" spans="2:38" s="9" customFormat="1" ht="13.5" customHeight="1">
      <c r="B193" s="140"/>
      <c r="C193" s="602"/>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row>
    <row r="194" spans="2:38" s="9" customFormat="1" ht="13.5" customHeight="1">
      <c r="B194" s="140"/>
      <c r="C194" s="602"/>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row>
    <row r="195" spans="2:38" s="9" customFormat="1" ht="13.5" customHeight="1">
      <c r="B195" s="140"/>
      <c r="C195" s="602"/>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row>
    <row r="196" spans="2:38" s="9" customFormat="1" ht="13.5" customHeight="1">
      <c r="B196" s="140"/>
      <c r="C196" s="602"/>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row>
    <row r="197" spans="2:38" s="9" customFormat="1" ht="13.5" customHeight="1">
      <c r="B197" s="140"/>
      <c r="C197" s="602"/>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row>
    <row r="198" spans="2:38" s="9" customFormat="1" ht="13.5" customHeight="1">
      <c r="B198" s="140"/>
      <c r="C198" s="602"/>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row>
    <row r="199" spans="2:38" s="9" customFormat="1" ht="13.5" customHeight="1">
      <c r="B199" s="140"/>
      <c r="C199" s="602"/>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row>
    <row r="200" spans="2:38" s="9" customFormat="1" ht="13.5" customHeight="1">
      <c r="B200" s="140"/>
      <c r="C200" s="602"/>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row>
    <row r="201" spans="2:38" s="9" customFormat="1" ht="13.5" customHeight="1">
      <c r="B201" s="140"/>
      <c r="C201" s="602"/>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row>
    <row r="202" spans="2:38" s="9" customFormat="1" ht="13.5" customHeight="1">
      <c r="B202" s="140"/>
      <c r="C202" s="602"/>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row>
    <row r="203" spans="2:38" s="9" customFormat="1" ht="13.5" customHeight="1">
      <c r="B203" s="140"/>
      <c r="C203" s="602"/>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row>
    <row r="204" spans="2:38" s="9" customFormat="1" ht="13.5" customHeight="1">
      <c r="B204" s="140"/>
      <c r="C204" s="602"/>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row>
    <row r="205" spans="2:38" s="9" customFormat="1" ht="13.5" customHeight="1">
      <c r="B205" s="140"/>
      <c r="C205" s="602"/>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row>
    <row r="206" spans="2:38" s="9" customFormat="1" ht="13.5" customHeight="1">
      <c r="B206" s="140"/>
      <c r="C206" s="602"/>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row>
    <row r="207" spans="2:38" s="9" customFormat="1" ht="13.5" customHeight="1">
      <c r="B207" s="140"/>
      <c r="C207" s="602"/>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row>
    <row r="208" spans="2:38" s="9" customFormat="1" ht="13.5" customHeight="1">
      <c r="B208" s="140"/>
      <c r="C208" s="602"/>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row>
    <row r="209" spans="2:38" s="9" customFormat="1" ht="13.5" customHeight="1">
      <c r="B209" s="140"/>
      <c r="C209" s="602"/>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row>
    <row r="210" spans="2:38" s="9" customFormat="1" ht="13.5" customHeight="1">
      <c r="B210" s="140"/>
      <c r="C210" s="602"/>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row>
    <row r="211" spans="2:38" s="9" customFormat="1" ht="13.5" customHeight="1">
      <c r="B211" s="140"/>
      <c r="C211" s="602"/>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row>
    <row r="212" spans="2:38" s="9" customFormat="1" ht="13.5" customHeight="1">
      <c r="B212" s="140"/>
      <c r="C212" s="602"/>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row>
    <row r="213" spans="2:38" s="9" customFormat="1" ht="13.5" customHeight="1">
      <c r="B213" s="140"/>
      <c r="C213" s="602"/>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row>
    <row r="214" spans="2:38" s="9" customFormat="1" ht="13.5" customHeight="1">
      <c r="B214" s="140"/>
      <c r="C214" s="602"/>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row>
    <row r="215" spans="2:38" s="9" customFormat="1" ht="13.5" customHeight="1">
      <c r="B215" s="140"/>
      <c r="C215" s="602"/>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row>
    <row r="216" spans="2:38" s="9" customFormat="1" ht="13.5" customHeight="1">
      <c r="B216" s="140"/>
      <c r="C216" s="602"/>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row>
    <row r="217" spans="2:38" s="9" customFormat="1" ht="13.5" customHeight="1">
      <c r="B217" s="140"/>
      <c r="C217" s="602"/>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row>
    <row r="218" spans="2:38" s="9" customFormat="1" ht="13.5" customHeight="1">
      <c r="B218" s="140"/>
      <c r="C218" s="602"/>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row>
    <row r="219" spans="2:38" s="9" customFormat="1" ht="13.5" customHeight="1">
      <c r="B219" s="140"/>
      <c r="C219" s="602"/>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row>
    <row r="220" spans="2:38" s="9" customFormat="1" ht="13.5" customHeight="1">
      <c r="B220" s="140"/>
      <c r="C220" s="602"/>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row>
    <row r="221" spans="2:38" s="9" customFormat="1" ht="13.5" customHeight="1">
      <c r="B221" s="140"/>
      <c r="C221" s="602"/>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row>
    <row r="222" spans="2:38" s="9" customFormat="1" ht="13.5" customHeight="1">
      <c r="B222" s="140"/>
      <c r="C222" s="602"/>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row>
    <row r="223" spans="2:38" s="9" customFormat="1" ht="13.5" customHeight="1">
      <c r="B223" s="140"/>
      <c r="C223" s="602"/>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row>
    <row r="224" spans="2:38" s="9" customFormat="1" ht="13.5" customHeight="1">
      <c r="B224" s="140"/>
      <c r="C224" s="602"/>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row>
    <row r="225" spans="2:49" s="9" customFormat="1" ht="13.5" customHeight="1">
      <c r="B225" s="140"/>
      <c r="C225" s="602"/>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row>
    <row r="226" spans="2:49" s="9" customFormat="1" ht="13.5" customHeight="1">
      <c r="B226" s="140"/>
      <c r="C226" s="602"/>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row>
    <row r="227" spans="2:49" s="9" customFormat="1" ht="13.5" customHeight="1">
      <c r="B227" s="140"/>
      <c r="C227" s="602"/>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row>
    <row r="228" spans="2:49" s="9" customFormat="1" ht="13.5" customHeight="1">
      <c r="B228" s="140"/>
      <c r="C228" s="602"/>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row>
    <row r="229" spans="2:49" s="9" customFormat="1" ht="13.5" customHeight="1">
      <c r="B229" s="140"/>
      <c r="C229" s="602"/>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row>
    <row r="230" spans="2:49" s="9" customFormat="1" ht="13.5" customHeight="1">
      <c r="B230" s="140"/>
      <c r="C230" s="602"/>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row>
    <row r="231" spans="2:49" s="9" customFormat="1" ht="13.5" customHeight="1">
      <c r="B231" s="140"/>
      <c r="C231" s="602"/>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row>
    <row r="232" spans="2:49" s="9" customFormat="1" ht="13.5" customHeight="1">
      <c r="B232" s="140"/>
      <c r="C232" s="602"/>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row>
    <row r="233" spans="2:49" s="9" customFormat="1" ht="13.5" customHeight="1">
      <c r="B233" s="140"/>
      <c r="C233" s="602"/>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row>
    <row r="234" spans="2:49" s="9" customFormat="1" ht="13.5" customHeight="1">
      <c r="B234" s="140"/>
      <c r="C234" s="602"/>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row>
    <row r="235" spans="2:49" s="9" customFormat="1" ht="13.5" customHeight="1">
      <c r="B235" s="140"/>
      <c r="C235" s="605"/>
      <c r="D235" s="606"/>
      <c r="E235" s="606"/>
      <c r="F235" s="606"/>
      <c r="G235" s="606"/>
      <c r="H235" s="606"/>
      <c r="I235" s="606"/>
      <c r="J235" s="606"/>
      <c r="K235" s="606"/>
      <c r="L235" s="606"/>
      <c r="M235" s="606"/>
      <c r="N235" s="606"/>
      <c r="O235" s="606"/>
      <c r="P235" s="606"/>
      <c r="Q235" s="606"/>
      <c r="R235" s="606"/>
      <c r="S235" s="606"/>
      <c r="T235" s="606"/>
      <c r="U235" s="606"/>
      <c r="V235" s="606"/>
      <c r="W235" s="606"/>
      <c r="X235" s="606"/>
      <c r="Y235" s="606"/>
      <c r="Z235" s="606"/>
      <c r="AA235" s="606"/>
      <c r="AB235" s="606"/>
      <c r="AC235" s="606"/>
      <c r="AD235" s="606"/>
      <c r="AE235" s="606"/>
      <c r="AF235" s="606"/>
      <c r="AG235" s="606"/>
      <c r="AH235" s="606"/>
      <c r="AI235" s="606"/>
      <c r="AJ235" s="607"/>
      <c r="AK235" s="85"/>
      <c r="AL235" s="8"/>
    </row>
    <row r="236" spans="2:49" s="9" customFormat="1" ht="6" customHeight="1">
      <c r="B236" s="110"/>
      <c r="C236" s="187"/>
      <c r="D236" s="187"/>
      <c r="E236" s="187"/>
      <c r="F236" s="187"/>
      <c r="G236" s="187"/>
      <c r="H236" s="187"/>
      <c r="I236" s="187"/>
      <c r="J236" s="187"/>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2"/>
      <c r="AL236" s="8"/>
    </row>
    <row r="237" spans="2:49" s="9" customFormat="1">
      <c r="B237" s="34"/>
      <c r="C237" s="34"/>
      <c r="D237" s="34"/>
      <c r="E237" s="34"/>
      <c r="F237" s="34"/>
      <c r="G237" s="34"/>
      <c r="H237" s="34"/>
      <c r="I237" s="182"/>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101"/>
      <c r="AI237" s="34"/>
      <c r="AJ237" s="34"/>
      <c r="AK237" s="58" t="s">
        <v>38</v>
      </c>
      <c r="AL237" s="8"/>
      <c r="AM237" s="8"/>
      <c r="AN237" s="8"/>
      <c r="AO237" s="8"/>
      <c r="AP237" s="8"/>
      <c r="AQ237" s="8"/>
      <c r="AR237" s="8"/>
      <c r="AS237" s="8"/>
      <c r="AT237" s="8"/>
      <c r="AU237" s="8"/>
      <c r="AV237" s="8"/>
      <c r="AW237" s="8"/>
    </row>
    <row r="239" spans="2:49" ht="17.25" customHeight="1"/>
  </sheetData>
  <sheetProtection algorithmName="SHA-512" hashValue="Vo7uTGoWHKclh0REx9YyPJoeVRu9GOn37fH49ZGUZp/cZOyRnvYNuJaRF00yS+a1tnbt6Xj1HF10FUFDZgO+9Q==" saltValue="+YmRNXkKdlgF0y2LA0nZWw==" spinCount="100000" sheet="1" objects="1" scenarios="1"/>
  <mergeCells count="434">
    <mergeCell ref="C183:M183"/>
    <mergeCell ref="C186:AJ235"/>
    <mergeCell ref="AF176:AG176"/>
    <mergeCell ref="AH176:AJ176"/>
    <mergeCell ref="C177:AJ177"/>
    <mergeCell ref="C178:AA178"/>
    <mergeCell ref="Y179:AB179"/>
    <mergeCell ref="AC179:AJ179"/>
    <mergeCell ref="C176:D176"/>
    <mergeCell ref="E176:G176"/>
    <mergeCell ref="H176:K176"/>
    <mergeCell ref="L176:Q176"/>
    <mergeCell ref="R176:AC176"/>
    <mergeCell ref="AD176:AE176"/>
    <mergeCell ref="AF174:AG174"/>
    <mergeCell ref="AH174:AJ174"/>
    <mergeCell ref="C175:D175"/>
    <mergeCell ref="E175:G175"/>
    <mergeCell ref="H175:K175"/>
    <mergeCell ref="L175:Q175"/>
    <mergeCell ref="R175:AC175"/>
    <mergeCell ref="AD175:AE175"/>
    <mergeCell ref="AF175:AG175"/>
    <mergeCell ref="AH175:AJ175"/>
    <mergeCell ref="C174:D174"/>
    <mergeCell ref="E174:G174"/>
    <mergeCell ref="H174:K174"/>
    <mergeCell ref="L174:Q174"/>
    <mergeCell ref="R174:AC174"/>
    <mergeCell ref="AD174:AE174"/>
    <mergeCell ref="AF172:AG172"/>
    <mergeCell ref="AH172:AJ172"/>
    <mergeCell ref="C173:D173"/>
    <mergeCell ref="E173:G173"/>
    <mergeCell ref="H173:K173"/>
    <mergeCell ref="L173:Q173"/>
    <mergeCell ref="R173:AC173"/>
    <mergeCell ref="AD173:AE173"/>
    <mergeCell ref="AF173:AG173"/>
    <mergeCell ref="AH173:AJ173"/>
    <mergeCell ref="C172:D172"/>
    <mergeCell ref="E172:G172"/>
    <mergeCell ref="H172:K172"/>
    <mergeCell ref="L172:Q172"/>
    <mergeCell ref="R172:AC172"/>
    <mergeCell ref="AD172:AE172"/>
    <mergeCell ref="AF170:AG170"/>
    <mergeCell ref="AH170:AJ170"/>
    <mergeCell ref="C171:D171"/>
    <mergeCell ref="E171:G171"/>
    <mergeCell ref="H171:K171"/>
    <mergeCell ref="L171:Q171"/>
    <mergeCell ref="R171:AC171"/>
    <mergeCell ref="AD171:AE171"/>
    <mergeCell ref="AF171:AG171"/>
    <mergeCell ref="AH171:AJ171"/>
    <mergeCell ref="C170:D170"/>
    <mergeCell ref="E170:G170"/>
    <mergeCell ref="H170:K170"/>
    <mergeCell ref="L170:Q170"/>
    <mergeCell ref="R170:AC170"/>
    <mergeCell ref="AD170:AE170"/>
    <mergeCell ref="AF168:AG168"/>
    <mergeCell ref="AH168:AJ168"/>
    <mergeCell ref="C169:D169"/>
    <mergeCell ref="E169:G169"/>
    <mergeCell ref="H169:K169"/>
    <mergeCell ref="L169:Q169"/>
    <mergeCell ref="R169:AC169"/>
    <mergeCell ref="AD169:AE169"/>
    <mergeCell ref="AF169:AG169"/>
    <mergeCell ref="AH169:AJ169"/>
    <mergeCell ref="C168:D168"/>
    <mergeCell ref="E168:G168"/>
    <mergeCell ref="H168:K168"/>
    <mergeCell ref="L168:Q168"/>
    <mergeCell ref="R168:AC168"/>
    <mergeCell ref="AD168:AE168"/>
    <mergeCell ref="AF166:AG166"/>
    <mergeCell ref="AH166:AJ166"/>
    <mergeCell ref="C167:D167"/>
    <mergeCell ref="E167:G167"/>
    <mergeCell ref="H167:K167"/>
    <mergeCell ref="L167:Q167"/>
    <mergeCell ref="R167:AC167"/>
    <mergeCell ref="AD167:AE167"/>
    <mergeCell ref="AF167:AG167"/>
    <mergeCell ref="AH167:AJ167"/>
    <mergeCell ref="C166:D166"/>
    <mergeCell ref="E166:G166"/>
    <mergeCell ref="H166:K166"/>
    <mergeCell ref="L166:Q166"/>
    <mergeCell ref="R166:AC166"/>
    <mergeCell ref="AD166:AE166"/>
    <mergeCell ref="C164:D164"/>
    <mergeCell ref="E164:G164"/>
    <mergeCell ref="H164:K164"/>
    <mergeCell ref="L164:Q164"/>
    <mergeCell ref="R164:AC164"/>
    <mergeCell ref="AD164:AE164"/>
    <mergeCell ref="AF164:AG164"/>
    <mergeCell ref="AH164:AJ164"/>
    <mergeCell ref="C165:D165"/>
    <mergeCell ref="E165:G165"/>
    <mergeCell ref="H165:K165"/>
    <mergeCell ref="L165:Q165"/>
    <mergeCell ref="R165:AC165"/>
    <mergeCell ref="AD165:AE165"/>
    <mergeCell ref="AF165:AG165"/>
    <mergeCell ref="AH165:AJ165"/>
    <mergeCell ref="AL162:AV162"/>
    <mergeCell ref="C163:D163"/>
    <mergeCell ref="E163:G163"/>
    <mergeCell ref="H163:K163"/>
    <mergeCell ref="L163:Q163"/>
    <mergeCell ref="R163:AC163"/>
    <mergeCell ref="AD163:AE163"/>
    <mergeCell ref="AF163:AG163"/>
    <mergeCell ref="AH163:AJ163"/>
    <mergeCell ref="H160:Q160"/>
    <mergeCell ref="H161:K161"/>
    <mergeCell ref="L161:Q161"/>
    <mergeCell ref="C162:D162"/>
    <mergeCell ref="E162:G162"/>
    <mergeCell ref="H162:K162"/>
    <mergeCell ref="L162:Q162"/>
    <mergeCell ref="Y152:AB152"/>
    <mergeCell ref="AC152:AJ152"/>
    <mergeCell ref="H156:J156"/>
    <mergeCell ref="C157:D161"/>
    <mergeCell ref="E157:Q159"/>
    <mergeCell ref="R157:AC161"/>
    <mergeCell ref="AD157:AE161"/>
    <mergeCell ref="AF157:AG161"/>
    <mergeCell ref="AH157:AJ161"/>
    <mergeCell ref="E160:G161"/>
    <mergeCell ref="R162:AC162"/>
    <mergeCell ref="AD162:AE162"/>
    <mergeCell ref="AF162:AG162"/>
    <mergeCell ref="AH162:AJ162"/>
    <mergeCell ref="D134:G141"/>
    <mergeCell ref="H134:AJ141"/>
    <mergeCell ref="AL134:AV141"/>
    <mergeCell ref="D142:G149"/>
    <mergeCell ref="H142:AJ149"/>
    <mergeCell ref="AL142:AV149"/>
    <mergeCell ref="AL110:AV117"/>
    <mergeCell ref="D118:G125"/>
    <mergeCell ref="H118:AJ125"/>
    <mergeCell ref="AL118:AV125"/>
    <mergeCell ref="D126:G133"/>
    <mergeCell ref="H126:AJ133"/>
    <mergeCell ref="AL126:AV133"/>
    <mergeCell ref="AG102:AJ103"/>
    <mergeCell ref="D103:L103"/>
    <mergeCell ref="M103:P103"/>
    <mergeCell ref="Y106:AB106"/>
    <mergeCell ref="AC106:AJ106"/>
    <mergeCell ref="D110:G117"/>
    <mergeCell ref="H110:AJ117"/>
    <mergeCell ref="D102:L102"/>
    <mergeCell ref="M102:P102"/>
    <mergeCell ref="Q102:T103"/>
    <mergeCell ref="U102:X103"/>
    <mergeCell ref="Y102:AB103"/>
    <mergeCell ref="AC102:AF103"/>
    <mergeCell ref="E101:P101"/>
    <mergeCell ref="Q101:T101"/>
    <mergeCell ref="U101:X101"/>
    <mergeCell ref="Y101:AB101"/>
    <mergeCell ref="AC101:AF101"/>
    <mergeCell ref="AG101:AJ101"/>
    <mergeCell ref="AG99:AJ99"/>
    <mergeCell ref="E100:P100"/>
    <mergeCell ref="Q100:T100"/>
    <mergeCell ref="U100:X100"/>
    <mergeCell ref="Y100:AB100"/>
    <mergeCell ref="AC100:AF100"/>
    <mergeCell ref="AG100:AJ100"/>
    <mergeCell ref="D99:L99"/>
    <mergeCell ref="M99:P99"/>
    <mergeCell ref="Q99:T99"/>
    <mergeCell ref="U99:X99"/>
    <mergeCell ref="Y99:AB99"/>
    <mergeCell ref="AC99:AF99"/>
    <mergeCell ref="AC95:AJ95"/>
    <mergeCell ref="D96:L98"/>
    <mergeCell ref="Q96:AJ96"/>
    <mergeCell ref="M97:P98"/>
    <mergeCell ref="Q97:T98"/>
    <mergeCell ref="U97:X98"/>
    <mergeCell ref="Y97:AB98"/>
    <mergeCell ref="AC97:AF98"/>
    <mergeCell ref="AG97:AJ98"/>
    <mergeCell ref="D92:P92"/>
    <mergeCell ref="Q92:T92"/>
    <mergeCell ref="U92:X92"/>
    <mergeCell ref="Y92:AB92"/>
    <mergeCell ref="AC92:AF92"/>
    <mergeCell ref="AG92:AJ92"/>
    <mergeCell ref="E91:P91"/>
    <mergeCell ref="Q91:T91"/>
    <mergeCell ref="U91:X91"/>
    <mergeCell ref="Y91:AB91"/>
    <mergeCell ref="AC91:AF91"/>
    <mergeCell ref="AG91:AJ91"/>
    <mergeCell ref="AC86:AF86"/>
    <mergeCell ref="AG86:AJ86"/>
    <mergeCell ref="E87:P87"/>
    <mergeCell ref="Q87:T87"/>
    <mergeCell ref="U87:X87"/>
    <mergeCell ref="Y87:AB87"/>
    <mergeCell ref="AC87:AF87"/>
    <mergeCell ref="AG87:AJ87"/>
    <mergeCell ref="E90:P90"/>
    <mergeCell ref="Q90:T90"/>
    <mergeCell ref="U90:X90"/>
    <mergeCell ref="Y90:AB90"/>
    <mergeCell ref="AC90:AF90"/>
    <mergeCell ref="AG90:AJ90"/>
    <mergeCell ref="E89:P89"/>
    <mergeCell ref="Q89:T89"/>
    <mergeCell ref="U89:X89"/>
    <mergeCell ref="Y89:AB89"/>
    <mergeCell ref="AC89:AF89"/>
    <mergeCell ref="AG89:AJ89"/>
    <mergeCell ref="AG83:AJ84"/>
    <mergeCell ref="D85:D91"/>
    <mergeCell ref="E85:P85"/>
    <mergeCell ref="Q85:T85"/>
    <mergeCell ref="U85:X85"/>
    <mergeCell ref="Y85:AB85"/>
    <mergeCell ref="AC85:AF85"/>
    <mergeCell ref="AG85:AJ85"/>
    <mergeCell ref="E86:P86"/>
    <mergeCell ref="Q86:T86"/>
    <mergeCell ref="D83:D84"/>
    <mergeCell ref="E83:P84"/>
    <mergeCell ref="Q83:T84"/>
    <mergeCell ref="U83:X84"/>
    <mergeCell ref="Y83:AB84"/>
    <mergeCell ref="AC83:AF84"/>
    <mergeCell ref="E88:P88"/>
    <mergeCell ref="Q88:T88"/>
    <mergeCell ref="U88:X88"/>
    <mergeCell ref="Y88:AB88"/>
    <mergeCell ref="AC88:AF88"/>
    <mergeCell ref="AG88:AJ88"/>
    <mergeCell ref="U86:X86"/>
    <mergeCell ref="Y86:AB86"/>
    <mergeCell ref="AG81:AJ81"/>
    <mergeCell ref="E82:P82"/>
    <mergeCell ref="Q82:T82"/>
    <mergeCell ref="U82:X82"/>
    <mergeCell ref="Y82:AB82"/>
    <mergeCell ref="AC82:AF82"/>
    <mergeCell ref="AG82:AJ82"/>
    <mergeCell ref="D81:L81"/>
    <mergeCell ref="M81:P81"/>
    <mergeCell ref="Q81:T81"/>
    <mergeCell ref="U81:X81"/>
    <mergeCell ref="Y81:AB81"/>
    <mergeCell ref="AC81:AF81"/>
    <mergeCell ref="AC76:AJ77"/>
    <mergeCell ref="D78:L80"/>
    <mergeCell ref="Q78:AJ78"/>
    <mergeCell ref="M79:P80"/>
    <mergeCell ref="Q79:T80"/>
    <mergeCell ref="U79:X80"/>
    <mergeCell ref="Y79:AB80"/>
    <mergeCell ref="AC79:AF80"/>
    <mergeCell ref="AG79:AJ80"/>
    <mergeCell ref="D74:P74"/>
    <mergeCell ref="Q74:T74"/>
    <mergeCell ref="U74:X74"/>
    <mergeCell ref="Y74:AB74"/>
    <mergeCell ref="AC74:AF74"/>
    <mergeCell ref="AG74:AJ74"/>
    <mergeCell ref="D73:P73"/>
    <mergeCell ref="Q73:T73"/>
    <mergeCell ref="U73:X73"/>
    <mergeCell ref="Y73:AB73"/>
    <mergeCell ref="AC73:AF73"/>
    <mergeCell ref="AG73:AJ73"/>
    <mergeCell ref="C63:AJ63"/>
    <mergeCell ref="Y65:AB65"/>
    <mergeCell ref="AC65:AJ65"/>
    <mergeCell ref="Q71:AJ71"/>
    <mergeCell ref="Q72:T72"/>
    <mergeCell ref="U72:X72"/>
    <mergeCell ref="Y72:AB72"/>
    <mergeCell ref="AC72:AF72"/>
    <mergeCell ref="AG72:AJ72"/>
    <mergeCell ref="C61:E61"/>
    <mergeCell ref="F61:R61"/>
    <mergeCell ref="S61:AJ61"/>
    <mergeCell ref="C62:E62"/>
    <mergeCell ref="F62:R62"/>
    <mergeCell ref="S62:AJ62"/>
    <mergeCell ref="C59:E59"/>
    <mergeCell ref="F59:R59"/>
    <mergeCell ref="S59:AJ59"/>
    <mergeCell ref="C60:E60"/>
    <mergeCell ref="F60:R60"/>
    <mergeCell ref="S60:AJ60"/>
    <mergeCell ref="C57:E57"/>
    <mergeCell ref="F57:R57"/>
    <mergeCell ref="S57:AJ57"/>
    <mergeCell ref="C58:E58"/>
    <mergeCell ref="F58:R58"/>
    <mergeCell ref="S58:AJ58"/>
    <mergeCell ref="C55:E55"/>
    <mergeCell ref="F55:R55"/>
    <mergeCell ref="S55:AJ55"/>
    <mergeCell ref="C56:E56"/>
    <mergeCell ref="F56:R56"/>
    <mergeCell ref="S56:AJ56"/>
    <mergeCell ref="C53:E53"/>
    <mergeCell ref="F53:R53"/>
    <mergeCell ref="S53:AJ53"/>
    <mergeCell ref="C54:E54"/>
    <mergeCell ref="F54:R54"/>
    <mergeCell ref="S54:AJ54"/>
    <mergeCell ref="C51:E51"/>
    <mergeCell ref="F51:R51"/>
    <mergeCell ref="S51:AJ51"/>
    <mergeCell ref="C52:E52"/>
    <mergeCell ref="F52:R52"/>
    <mergeCell ref="S52:AJ52"/>
    <mergeCell ref="C49:E49"/>
    <mergeCell ref="F49:R49"/>
    <mergeCell ref="S49:AJ49"/>
    <mergeCell ref="C50:E50"/>
    <mergeCell ref="F50:R50"/>
    <mergeCell ref="S50:AJ50"/>
    <mergeCell ref="C47:E47"/>
    <mergeCell ref="F47:R47"/>
    <mergeCell ref="S47:AJ47"/>
    <mergeCell ref="C48:E48"/>
    <mergeCell ref="F48:R48"/>
    <mergeCell ref="S48:AJ48"/>
    <mergeCell ref="C45:E45"/>
    <mergeCell ref="F45:R45"/>
    <mergeCell ref="S45:AJ45"/>
    <mergeCell ref="C46:E46"/>
    <mergeCell ref="F46:R46"/>
    <mergeCell ref="S46:AJ46"/>
    <mergeCell ref="C43:E43"/>
    <mergeCell ref="F43:R43"/>
    <mergeCell ref="S43:AJ43"/>
    <mergeCell ref="C44:E44"/>
    <mergeCell ref="F44:R44"/>
    <mergeCell ref="S44:AJ44"/>
    <mergeCell ref="C41:E41"/>
    <mergeCell ref="F41:R41"/>
    <mergeCell ref="S41:AJ41"/>
    <mergeCell ref="C42:E42"/>
    <mergeCell ref="F42:R42"/>
    <mergeCell ref="S42:AJ42"/>
    <mergeCell ref="C39:E39"/>
    <mergeCell ref="F39:R39"/>
    <mergeCell ref="S39:AJ39"/>
    <mergeCell ref="AL39:AM40"/>
    <mergeCell ref="C40:E40"/>
    <mergeCell ref="F40:R40"/>
    <mergeCell ref="S40:AJ40"/>
    <mergeCell ref="E32:N32"/>
    <mergeCell ref="O32:AJ32"/>
    <mergeCell ref="C37:E37"/>
    <mergeCell ref="F37:R37"/>
    <mergeCell ref="S37:AJ37"/>
    <mergeCell ref="C38:E38"/>
    <mergeCell ref="F38:R38"/>
    <mergeCell ref="S38:AJ38"/>
    <mergeCell ref="D30:D32"/>
    <mergeCell ref="E30:N31"/>
    <mergeCell ref="O30:R30"/>
    <mergeCell ref="S30:V30"/>
    <mergeCell ref="W30:Y30"/>
    <mergeCell ref="Z30:AC30"/>
    <mergeCell ref="AD30:AG30"/>
    <mergeCell ref="AH30:AJ30"/>
    <mergeCell ref="O31:AJ31"/>
    <mergeCell ref="D28:S28"/>
    <mergeCell ref="D29:N29"/>
    <mergeCell ref="O29:R29"/>
    <mergeCell ref="S29:V29"/>
    <mergeCell ref="W29:Z29"/>
    <mergeCell ref="AA29:AD29"/>
    <mergeCell ref="AD24:AG24"/>
    <mergeCell ref="AH24:AJ24"/>
    <mergeCell ref="AL24:AW25"/>
    <mergeCell ref="O25:AJ25"/>
    <mergeCell ref="E26:N26"/>
    <mergeCell ref="O26:AJ26"/>
    <mergeCell ref="D24:D26"/>
    <mergeCell ref="E24:N25"/>
    <mergeCell ref="O24:R24"/>
    <mergeCell ref="S24:V24"/>
    <mergeCell ref="W24:Y24"/>
    <mergeCell ref="Z24:AC24"/>
    <mergeCell ref="AE29:AH29"/>
    <mergeCell ref="D23:N23"/>
    <mergeCell ref="O23:R23"/>
    <mergeCell ref="S23:V23"/>
    <mergeCell ref="W23:Z23"/>
    <mergeCell ref="AA23:AD23"/>
    <mergeCell ref="AE23:AH23"/>
    <mergeCell ref="E17:N17"/>
    <mergeCell ref="O17:AJ17"/>
    <mergeCell ref="E18:N18"/>
    <mergeCell ref="O18:AJ18"/>
    <mergeCell ref="E19:N19"/>
    <mergeCell ref="O19:AJ19"/>
    <mergeCell ref="E16:N16"/>
    <mergeCell ref="O16:AJ16"/>
    <mergeCell ref="E9:I9"/>
    <mergeCell ref="J9:AJ10"/>
    <mergeCell ref="E10:I10"/>
    <mergeCell ref="E13:N13"/>
    <mergeCell ref="O13:AB13"/>
    <mergeCell ref="AC13:AF13"/>
    <mergeCell ref="AG13:AJ13"/>
    <mergeCell ref="E4:G4"/>
    <mergeCell ref="S4:U4"/>
    <mergeCell ref="V4:Y4"/>
    <mergeCell ref="Z4:AB4"/>
    <mergeCell ref="AC4:AJ4"/>
    <mergeCell ref="C6:AH6"/>
    <mergeCell ref="E14:N15"/>
    <mergeCell ref="O14:R14"/>
    <mergeCell ref="S14:AJ14"/>
    <mergeCell ref="O15:R15"/>
    <mergeCell ref="S15:AJ15"/>
  </mergeCells>
  <phoneticPr fontId="2"/>
  <conditionalFormatting sqref="B35:AK62 B63:C63 AK63 B64:AK64">
    <cfRule type="expression" dxfId="240" priority="6">
      <formula>$E$10="Bテナント等"</formula>
    </cfRule>
  </conditionalFormatting>
  <conditionalFormatting sqref="C109">
    <cfRule type="expression" dxfId="239" priority="5">
      <formula>$E$10="B"</formula>
    </cfRule>
  </conditionalFormatting>
  <conditionalFormatting sqref="O16:AJ16">
    <cfRule type="expression" dxfId="238" priority="7" stopIfTrue="1">
      <formula>$E$10="A"</formula>
    </cfRule>
  </conditionalFormatting>
  <conditionalFormatting sqref="Q74:AJ74">
    <cfRule type="expression" dxfId="237" priority="1">
      <formula>$E$10="A"</formula>
    </cfRule>
  </conditionalFormatting>
  <conditionalFormatting sqref="AG13:AJ13">
    <cfRule type="expression" dxfId="236" priority="8" stopIfTrue="1">
      <formula>$E$10="Bテナント等"</formula>
    </cfRule>
    <cfRule type="expression" dxfId="235" priority="9" stopIfTrue="1">
      <formula>"$E$10=""Bテナント等"""</formula>
    </cfRule>
  </conditionalFormatting>
  <conditionalFormatting sqref="AK151">
    <cfRule type="expression" dxfId="234" priority="4">
      <formula>$E$10="Bテナント等"</formula>
    </cfRule>
  </conditionalFormatting>
  <conditionalFormatting sqref="AK178">
    <cfRule type="expression" dxfId="233" priority="3">
      <formula>$E$10="Bテナント等"</formula>
    </cfRule>
  </conditionalFormatting>
  <conditionalFormatting sqref="AK237">
    <cfRule type="expression" dxfId="232" priority="2">
      <formula>$E$10="Bテナント等"</formula>
    </cfRule>
  </conditionalFormatting>
  <dataValidations count="18">
    <dataValidation type="custom" imeMode="disabled" allowBlank="1" showInputMessage="1" showErrorMessage="1" sqref="AH162:AJ176" xr:uid="{97B45251-23B2-41EA-9091-7BCCA0548825}">
      <formula1>OR(AH162="",ISNUMBER(AH162))</formula1>
    </dataValidation>
    <dataValidation type="custom" allowBlank="1" showInputMessage="1" showErrorMessage="1" sqref="Q81:AJ81" xr:uid="{9EA8513D-1633-4B37-ABDB-726BC5F4F0EA}">
      <formula1>OR(Q81="",AND(ISNUMBER(Q81),INT(Q81)=Q81))</formula1>
    </dataValidation>
    <dataValidation type="whole" operator="greaterThanOrEqual" allowBlank="1" showInputMessage="1" showErrorMessage="1" sqref="Q73:AJ74" xr:uid="{9F81552C-8248-4D9F-AB1C-B44C0133EB9D}">
      <formula1>0</formula1>
    </dataValidation>
    <dataValidation type="list" allowBlank="1" showInputMessage="1" showErrorMessage="1" sqref="G105:H105" xr:uid="{31B4C5EB-6174-4631-BF4D-86A924304A0C}">
      <formula1>#REF!</formula1>
    </dataValidation>
    <dataValidation type="custom" imeMode="disabled" operator="greaterThanOrEqual" allowBlank="1" showInputMessage="1" showErrorMessage="1" sqref="Q102:AJ104" xr:uid="{ADDD3473-F664-41AF-B799-3A793DE7B9AF}">
      <formula1>OR(Q102="",ISNUMBER(Q102))</formula1>
    </dataValidation>
    <dataValidation type="list" imeMode="disabled" allowBlank="1" showInputMessage="1" showErrorMessage="1" sqref="E10:I10" xr:uid="{E3E26140-4351-4C42-9869-F285E82921FD}">
      <formula1>pldn9</formula1>
    </dataValidation>
    <dataValidation imeMode="disabled" allowBlank="1" showInputMessage="1" showErrorMessage="1" sqref="AC100:AC101 U100:U101 Y100:Y101 Q82:Q83 AG82:AG83 U82:U83 Y82:Y83 AE105:AI105 Q105:AC105 AG100:AG101 AC82:AC83 Q100:Q101" xr:uid="{77FEC0FD-FB2B-4E02-BC0F-C969C32E17B6}"/>
    <dataValidation type="list" imeMode="disabled" allowBlank="1" showInputMessage="1" showErrorMessage="1" sqref="O17:AJ17" xr:uid="{B7D34809-626A-4F58-9AF2-1985D1DE0FB9}">
      <formula1>pldn4</formula1>
    </dataValidation>
    <dataValidation type="list" imeMode="disabled" allowBlank="1" showInputMessage="1" showErrorMessage="1" sqref="AA29:AD29 O29:R29" xr:uid="{F7A6EE53-D545-4C61-AF3C-5C5478E64D5B}">
      <formula1>pldn12</formula1>
    </dataValidation>
    <dataValidation type="list" imeMode="disabled" allowBlank="1" showInputMessage="1" showErrorMessage="1" sqref="AA23:AD23 O23:R23" xr:uid="{9C63D113-7170-4619-AFF2-3077CC8E751E}">
      <formula1>pldn11</formula1>
    </dataValidation>
    <dataValidation type="whole" imeMode="disabled" allowBlank="1" showInputMessage="1" showErrorMessage="1" sqref="AC4:AJ4" xr:uid="{36E20A8E-0991-4EA9-AA89-BE3ECDFC69F5}">
      <formula1>1</formula1>
      <formula2>999999</formula2>
    </dataValidation>
    <dataValidation type="whole" imeMode="disabled" operator="greaterThanOrEqual" allowBlank="1" showInputMessage="1" showErrorMessage="1" sqref="AG13:AJ13 S30:V30" xr:uid="{EF9DBB5E-048F-4EE4-849F-7621529EEE56}">
      <formula1>1</formula1>
    </dataValidation>
    <dataValidation imeMode="on" allowBlank="1" showInputMessage="1" showErrorMessage="1" sqref="O16:AJ16 O19:AJ19 O25:AJ26 O31:AJ32 AJ110:AJ150 D103:L104 C186:AJ235 R162:AC162 H110:AI151 F39:AJ62" xr:uid="{CB6DC879-9210-4418-83F6-D118BF5994ED}"/>
    <dataValidation type="whole" imeMode="disabled" operator="greaterThanOrEqual" allowBlank="1" showInputMessage="1" showErrorMessage="1" error="半角数字で入力してください。" sqref="S24:V24" xr:uid="{43EFA4A1-1937-40BA-B773-A533C8D883E1}">
      <formula1>1</formula1>
    </dataValidation>
    <dataValidation type="decimal" imeMode="disabled" operator="greaterThanOrEqual" allowBlank="1" showInputMessage="1" showErrorMessage="1" error="半角数字で少数点以下第4位まで有効です。" sqref="AD24:AG24 AD30:AG30" xr:uid="{B1CC2059-F02B-43D7-9BDD-17B1607C8C9D}">
      <formula1>0.0001</formula1>
    </dataValidation>
    <dataValidation type="whole" imeMode="disabled" operator="greaterThanOrEqual" allowBlank="1" showInputMessage="1" showErrorMessage="1" sqref="Q85:AJ91" xr:uid="{0C2944FD-5536-4502-B9E2-BB8ECA63A134}">
      <formula1>0</formula1>
    </dataValidation>
    <dataValidation type="list" imeMode="disabled" allowBlank="1" showInputMessage="1" showErrorMessage="1" sqref="L162:Q176" xr:uid="{78FC6C31-B4B2-4D73-BEE8-58164F57C8BA}">
      <formula1>pldn13</formula1>
    </dataValidation>
    <dataValidation type="list" imeMode="disabled" allowBlank="1" showInputMessage="1" showErrorMessage="1" sqref="AD162:AG176" xr:uid="{A03207F0-47EE-4104-99E3-AF56BEE6C912}">
      <formula1>pldn14</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4" max="16383" man="1"/>
    <brk id="64" max="16383" man="1"/>
    <brk id="105" min="1" max="36" man="1"/>
    <brk id="151" min="1" max="36" man="1"/>
    <brk id="178"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7A4C-7AB0-4AB6-A610-781C0A538C8A}">
  <sheetPr>
    <tabColor rgb="FFFFD966"/>
    <pageSetUpPr fitToPage="1"/>
  </sheetPr>
  <dimension ref="B2:AW239"/>
  <sheetViews>
    <sheetView showGridLines="0" zoomScaleNormal="100" zoomScaleSheetLayoutView="100" workbookViewId="0"/>
  </sheetViews>
  <sheetFormatPr defaultColWidth="2.5" defaultRowHeight="18.75"/>
  <cols>
    <col min="1" max="1" width="2.5" style="8" customWidth="1"/>
    <col min="2" max="36" width="2.5" style="38" customWidth="1"/>
    <col min="37" max="37" width="1.5" style="38" customWidth="1"/>
    <col min="38" max="49" width="6.25" style="8" customWidth="1"/>
    <col min="50" max="16384" width="2.5" style="8"/>
  </cols>
  <sheetData>
    <row r="2" spans="2:37" ht="17.25" customHeight="1">
      <c r="B2" s="113"/>
      <c r="C2" s="113" t="s">
        <v>121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115" t="str">
        <f>IF($E$10="Bテナント等","Bテナント等事業所 （１）",IF($E$10="A","A事業所（１）",""))</f>
        <v/>
      </c>
      <c r="AF2" s="34"/>
      <c r="AG2" s="34"/>
      <c r="AH2" s="34"/>
      <c r="AI2" s="34"/>
      <c r="AJ2" s="34"/>
      <c r="AK2" s="34"/>
    </row>
    <row r="3" spans="2:37"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7" ht="23.25" customHeight="1">
      <c r="B4" s="113"/>
      <c r="C4" s="113" t="s">
        <v>11</v>
      </c>
      <c r="D4" s="113"/>
      <c r="E4" s="786">
        <f>IF(様式１号!$D$16="","",様式１号!$D$16)</f>
        <v>8</v>
      </c>
      <c r="F4" s="787"/>
      <c r="G4" s="788"/>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7" ht="9"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7" s="14" customFormat="1" ht="26.25" customHeight="1">
      <c r="B6" s="118"/>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119"/>
      <c r="AJ6" s="119"/>
      <c r="AK6" s="120"/>
    </row>
    <row r="7" spans="2:37">
      <c r="B7" s="23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7">
      <c r="B8" s="23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7" ht="16.5" customHeight="1">
      <c r="B9" s="231"/>
      <c r="C9" s="113"/>
      <c r="D9" s="122"/>
      <c r="E9" s="808" t="s">
        <v>125</v>
      </c>
      <c r="F9" s="808"/>
      <c r="G9" s="808"/>
      <c r="H9" s="808"/>
      <c r="I9" s="808"/>
      <c r="J9" s="809" t="str">
        <f>IF($E$10="A","A … 規模判定エネルギー使用量が年間1,500kL未満の事業所（合算）",IF($E$10="Bテナント等","Bテナント等  … 規模判定エネルギー使用量が年間1,500kL以上であり、他の事業所の一部である事業所",""))</f>
        <v/>
      </c>
      <c r="K9" s="810"/>
      <c r="L9" s="810"/>
      <c r="M9" s="810"/>
      <c r="N9" s="810"/>
      <c r="O9" s="810"/>
      <c r="P9" s="810"/>
      <c r="Q9" s="810"/>
      <c r="R9" s="810"/>
      <c r="S9" s="810"/>
      <c r="T9" s="810"/>
      <c r="U9" s="810"/>
      <c r="V9" s="810"/>
      <c r="W9" s="810"/>
      <c r="X9" s="810"/>
      <c r="Y9" s="810"/>
      <c r="Z9" s="810"/>
      <c r="AA9" s="810"/>
      <c r="AB9" s="810"/>
      <c r="AC9" s="810"/>
      <c r="AD9" s="810"/>
      <c r="AE9" s="810"/>
      <c r="AF9" s="810"/>
      <c r="AG9" s="810"/>
      <c r="AH9" s="810"/>
      <c r="AI9" s="810"/>
      <c r="AJ9" s="811"/>
      <c r="AK9" s="85"/>
    </row>
    <row r="10" spans="2:37" ht="28.5" customHeight="1">
      <c r="B10" s="231"/>
      <c r="C10" s="113"/>
      <c r="D10" s="122"/>
      <c r="E10" s="815"/>
      <c r="F10" s="815"/>
      <c r="G10" s="815"/>
      <c r="H10" s="815"/>
      <c r="I10" s="815"/>
      <c r="J10" s="812"/>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4"/>
      <c r="AK10" s="85"/>
    </row>
    <row r="11" spans="2:37" ht="4.5" customHeight="1">
      <c r="B11" s="23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7">
      <c r="B12" s="23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7" ht="29.25" customHeight="1">
      <c r="B13" s="231"/>
      <c r="C13" s="113"/>
      <c r="D13" s="113"/>
      <c r="E13" s="816" t="str">
        <f>IF(E10="A","代表事業所名",IF(E10="Bテナント等","事業所名",""))</f>
        <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5"/>
      <c r="AC13" s="819" t="str">
        <f>IFERROR(IF($E$10="A","前年度における事業所数",""),"")</f>
        <v/>
      </c>
      <c r="AD13" s="820"/>
      <c r="AE13" s="820"/>
      <c r="AF13" s="821"/>
      <c r="AG13" s="822"/>
      <c r="AH13" s="823"/>
      <c r="AI13" s="823"/>
      <c r="AJ13" s="824"/>
      <c r="AK13" s="85"/>
    </row>
    <row r="14" spans="2:37" ht="18.95" customHeight="1">
      <c r="B14" s="231"/>
      <c r="C14" s="113"/>
      <c r="D14" s="113"/>
      <c r="E14" s="799" t="str">
        <f>IF(E10="A","代表事業所所在地",IF(E10="Bテナント等","事業所所在地",""))</f>
        <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row>
    <row r="15" spans="2:37" ht="18.95" customHeight="1">
      <c r="B15" s="23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7" ht="24" customHeight="1">
      <c r="B16" s="231"/>
      <c r="C16" s="113"/>
      <c r="D16" s="113"/>
      <c r="E16" s="805" t="s">
        <v>516</v>
      </c>
      <c r="F16" s="806"/>
      <c r="G16" s="806"/>
      <c r="H16" s="806"/>
      <c r="I16" s="806"/>
      <c r="J16" s="806"/>
      <c r="K16" s="806"/>
      <c r="L16" s="806"/>
      <c r="M16" s="806"/>
      <c r="N16" s="807"/>
      <c r="O16" s="763"/>
      <c r="P16" s="764"/>
      <c r="Q16" s="764"/>
      <c r="R16" s="764"/>
      <c r="S16" s="764"/>
      <c r="T16" s="764"/>
      <c r="U16" s="764"/>
      <c r="V16" s="764"/>
      <c r="W16" s="764"/>
      <c r="X16" s="764"/>
      <c r="Y16" s="764"/>
      <c r="Z16" s="764"/>
      <c r="AA16" s="764"/>
      <c r="AB16" s="764"/>
      <c r="AC16" s="764"/>
      <c r="AD16" s="764"/>
      <c r="AE16" s="764"/>
      <c r="AF16" s="764"/>
      <c r="AG16" s="764"/>
      <c r="AH16" s="764"/>
      <c r="AI16" s="764"/>
      <c r="AJ16" s="765"/>
      <c r="AK16" s="85"/>
    </row>
    <row r="17" spans="2:49" ht="18.95" customHeight="1">
      <c r="B17" s="231"/>
      <c r="C17" s="113"/>
      <c r="D17" s="113"/>
      <c r="E17" s="799" t="s">
        <v>129</v>
      </c>
      <c r="F17" s="799"/>
      <c r="G17" s="799"/>
      <c r="H17" s="799"/>
      <c r="I17" s="799"/>
      <c r="J17" s="799"/>
      <c r="K17" s="799"/>
      <c r="L17" s="799"/>
      <c r="M17" s="799"/>
      <c r="N17" s="799"/>
      <c r="O17" s="825"/>
      <c r="P17" s="826"/>
      <c r="Q17" s="826"/>
      <c r="R17" s="826"/>
      <c r="S17" s="826"/>
      <c r="T17" s="826"/>
      <c r="U17" s="826"/>
      <c r="V17" s="826"/>
      <c r="W17" s="826"/>
      <c r="X17" s="826"/>
      <c r="Y17" s="826"/>
      <c r="Z17" s="826"/>
      <c r="AA17" s="826"/>
      <c r="AB17" s="826"/>
      <c r="AC17" s="826"/>
      <c r="AD17" s="826"/>
      <c r="AE17" s="826"/>
      <c r="AF17" s="826"/>
      <c r="AG17" s="826"/>
      <c r="AH17" s="826"/>
      <c r="AI17" s="826"/>
      <c r="AJ17" s="827"/>
      <c r="AK17" s="85"/>
    </row>
    <row r="18" spans="2:49" ht="18.95" customHeight="1">
      <c r="B18" s="231"/>
      <c r="C18" s="113"/>
      <c r="D18" s="113"/>
      <c r="E18" s="799" t="s">
        <v>130</v>
      </c>
      <c r="F18" s="799"/>
      <c r="G18" s="799"/>
      <c r="H18" s="799"/>
      <c r="I18" s="799"/>
      <c r="J18" s="799"/>
      <c r="K18" s="799"/>
      <c r="L18" s="799"/>
      <c r="M18" s="799"/>
      <c r="N18" s="799"/>
      <c r="O18" s="789" t="str">
        <f>LEFT($O$17,2)</f>
        <v/>
      </c>
      <c r="P18" s="790"/>
      <c r="Q18" s="790"/>
      <c r="R18" s="790"/>
      <c r="S18" s="790"/>
      <c r="T18" s="790"/>
      <c r="U18" s="790"/>
      <c r="V18" s="790"/>
      <c r="W18" s="790"/>
      <c r="X18" s="790"/>
      <c r="Y18" s="790"/>
      <c r="Z18" s="790"/>
      <c r="AA18" s="790"/>
      <c r="AB18" s="790"/>
      <c r="AC18" s="790"/>
      <c r="AD18" s="790"/>
      <c r="AE18" s="790"/>
      <c r="AF18" s="790"/>
      <c r="AG18" s="790"/>
      <c r="AH18" s="790"/>
      <c r="AI18" s="790"/>
      <c r="AJ18" s="791"/>
      <c r="AK18" s="85"/>
    </row>
    <row r="19" spans="2:49" ht="53.1" customHeight="1">
      <c r="B19" s="231"/>
      <c r="C19" s="113"/>
      <c r="D19" s="113"/>
      <c r="E19" s="828" t="s">
        <v>131</v>
      </c>
      <c r="F19" s="828"/>
      <c r="G19" s="828"/>
      <c r="H19" s="828"/>
      <c r="I19" s="828"/>
      <c r="J19" s="828"/>
      <c r="K19" s="828"/>
      <c r="L19" s="828"/>
      <c r="M19" s="828"/>
      <c r="N19" s="828"/>
      <c r="O19" s="829"/>
      <c r="P19" s="830"/>
      <c r="Q19" s="830"/>
      <c r="R19" s="830"/>
      <c r="S19" s="830"/>
      <c r="T19" s="830"/>
      <c r="U19" s="830"/>
      <c r="V19" s="830"/>
      <c r="W19" s="830"/>
      <c r="X19" s="830"/>
      <c r="Y19" s="830"/>
      <c r="Z19" s="830"/>
      <c r="AA19" s="830"/>
      <c r="AB19" s="830"/>
      <c r="AC19" s="830"/>
      <c r="AD19" s="830"/>
      <c r="AE19" s="830"/>
      <c r="AF19" s="830"/>
      <c r="AG19" s="830"/>
      <c r="AH19" s="830"/>
      <c r="AI19" s="830"/>
      <c r="AJ19" s="831"/>
      <c r="AK19" s="85"/>
      <c r="AL19" s="59" t="s">
        <v>499</v>
      </c>
    </row>
    <row r="20" spans="2:49" ht="12" customHeight="1">
      <c r="B20" s="231"/>
      <c r="C20" s="113"/>
      <c r="D20" s="113"/>
      <c r="E20" s="126"/>
      <c r="F20" s="113"/>
      <c r="G20" s="113"/>
      <c r="H20" s="113"/>
      <c r="I20" s="113"/>
      <c r="J20" s="113"/>
      <c r="K20" s="113"/>
      <c r="L20" s="113"/>
      <c r="M20" s="113"/>
      <c r="N20" s="113"/>
      <c r="O20" s="97"/>
      <c r="P20" s="34"/>
      <c r="Q20" s="34"/>
      <c r="R20" s="34"/>
      <c r="S20" s="34"/>
      <c r="T20" s="34"/>
      <c r="U20" s="34"/>
      <c r="V20" s="34"/>
      <c r="W20" s="34"/>
      <c r="X20" s="34"/>
      <c r="Y20" s="34"/>
      <c r="Z20" s="34"/>
      <c r="AA20" s="34"/>
      <c r="AB20" s="34"/>
      <c r="AC20" s="34"/>
      <c r="AD20" s="34"/>
      <c r="AE20" s="34"/>
      <c r="AF20" s="34"/>
      <c r="AG20" s="34"/>
      <c r="AH20" s="34"/>
      <c r="AI20" s="34"/>
      <c r="AJ20" s="34"/>
      <c r="AK20" s="85"/>
    </row>
    <row r="21" spans="2:49">
      <c r="B21" s="231"/>
      <c r="C21" s="113" t="s">
        <v>132</v>
      </c>
      <c r="D21" s="113"/>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49">
      <c r="B22" s="231"/>
      <c r="C22" s="113"/>
      <c r="D22" s="113" t="s">
        <v>651</v>
      </c>
      <c r="E22" s="113"/>
      <c r="F22" s="113"/>
      <c r="G22" s="113"/>
      <c r="H22" s="113"/>
      <c r="I22" s="113"/>
      <c r="J22" s="113"/>
      <c r="K22" s="113"/>
      <c r="L22" s="113"/>
      <c r="M22" s="113"/>
      <c r="N22" s="113"/>
      <c r="O22" s="34"/>
      <c r="P22" s="34"/>
      <c r="Q22" s="34"/>
      <c r="R22" s="34"/>
      <c r="S22" s="34"/>
      <c r="T22" s="34"/>
      <c r="U22" s="34"/>
      <c r="V22" s="34"/>
      <c r="W22" s="34"/>
      <c r="X22" s="34"/>
      <c r="Y22" s="34"/>
      <c r="Z22" s="34"/>
      <c r="AA22" s="34"/>
      <c r="AB22" s="34"/>
      <c r="AC22" s="34"/>
      <c r="AD22" s="34"/>
      <c r="AE22" s="34"/>
      <c r="AF22" s="34"/>
      <c r="AG22" s="34"/>
      <c r="AH22" s="34"/>
      <c r="AI22" s="34"/>
      <c r="AJ22" s="34"/>
      <c r="AK22" s="85"/>
    </row>
    <row r="23" spans="2:49" ht="24.75" customHeight="1">
      <c r="B23" s="231"/>
      <c r="C23" s="113"/>
      <c r="D23" s="832" t="s">
        <v>133</v>
      </c>
      <c r="E23" s="833"/>
      <c r="F23" s="833"/>
      <c r="G23" s="833"/>
      <c r="H23" s="833"/>
      <c r="I23" s="833"/>
      <c r="J23" s="833"/>
      <c r="K23" s="833"/>
      <c r="L23" s="833"/>
      <c r="M23" s="833"/>
      <c r="N23" s="834"/>
      <c r="O23" s="772">
        <v>7</v>
      </c>
      <c r="P23" s="773"/>
      <c r="Q23" s="773"/>
      <c r="R23" s="774"/>
      <c r="S23" s="775" t="s">
        <v>431</v>
      </c>
      <c r="T23" s="776"/>
      <c r="U23" s="776"/>
      <c r="V23" s="841"/>
      <c r="W23" s="615" t="s">
        <v>134</v>
      </c>
      <c r="X23" s="762"/>
      <c r="Y23" s="762"/>
      <c r="Z23" s="616"/>
      <c r="AA23" s="772">
        <v>11</v>
      </c>
      <c r="AB23" s="773"/>
      <c r="AC23" s="773"/>
      <c r="AD23" s="774"/>
      <c r="AE23" s="775" t="s">
        <v>432</v>
      </c>
      <c r="AF23" s="776"/>
      <c r="AG23" s="776"/>
      <c r="AH23" s="776"/>
      <c r="AI23" s="127"/>
      <c r="AJ23" s="128"/>
      <c r="AK23" s="85"/>
    </row>
    <row r="24" spans="2:49" ht="30" customHeight="1">
      <c r="B24" s="231"/>
      <c r="C24" s="113"/>
      <c r="D24" s="777" t="s">
        <v>430</v>
      </c>
      <c r="E24" s="778" t="s">
        <v>461</v>
      </c>
      <c r="F24" s="778"/>
      <c r="G24" s="778"/>
      <c r="H24" s="778"/>
      <c r="I24" s="778"/>
      <c r="J24" s="778"/>
      <c r="K24" s="778"/>
      <c r="L24" s="778"/>
      <c r="M24" s="778"/>
      <c r="N24" s="779"/>
      <c r="O24" s="782" t="s">
        <v>433</v>
      </c>
      <c r="P24" s="783"/>
      <c r="Q24" s="783"/>
      <c r="R24" s="783"/>
      <c r="S24" s="784"/>
      <c r="T24" s="784"/>
      <c r="U24" s="784"/>
      <c r="V24" s="784"/>
      <c r="W24" s="785" t="s">
        <v>136</v>
      </c>
      <c r="X24" s="785"/>
      <c r="Y24" s="785"/>
      <c r="Z24" s="782" t="s">
        <v>434</v>
      </c>
      <c r="AA24" s="783"/>
      <c r="AB24" s="783"/>
      <c r="AC24" s="783"/>
      <c r="AD24" s="837"/>
      <c r="AE24" s="837"/>
      <c r="AF24" s="837"/>
      <c r="AG24" s="837"/>
      <c r="AH24" s="785" t="str">
        <f>"t-CO2/"&amp;$M$103</f>
        <v>t-CO2/</v>
      </c>
      <c r="AI24" s="785"/>
      <c r="AJ24" s="785"/>
      <c r="AK24" s="85"/>
      <c r="AL24" s="844" t="str">
        <f>IF(AND($S$24="",$AD$24=""),"← 削減状況の評価時に基準となる排出量又は原単位について、過去の実績を参考に
　 設定し、入力してください(目標欄に記載する評価方法(排出量または原単位)に
　 応じて、いずれかを記入)。","")</f>
        <v>← 削減状況の評価時に基準となる排出量又は原単位について、過去の実績を参考に
　 設定し、入力してください(目標欄に記載する評価方法(排出量または原単位)に
　 応じて、いずれかを記入)。</v>
      </c>
      <c r="AM24" s="558"/>
      <c r="AN24" s="558"/>
      <c r="AO24" s="558"/>
      <c r="AP24" s="558"/>
      <c r="AQ24" s="558"/>
      <c r="AR24" s="558"/>
      <c r="AS24" s="558"/>
      <c r="AT24" s="558"/>
      <c r="AU24" s="558"/>
      <c r="AV24" s="558"/>
      <c r="AW24" s="558"/>
    </row>
    <row r="25" spans="2:49" ht="65.099999999999994" customHeight="1">
      <c r="B25" s="231"/>
      <c r="C25" s="113"/>
      <c r="D25" s="777"/>
      <c r="E25" s="780"/>
      <c r="F25" s="780"/>
      <c r="G25" s="780"/>
      <c r="H25" s="780"/>
      <c r="I25" s="780"/>
      <c r="J25" s="780"/>
      <c r="K25" s="780"/>
      <c r="L25" s="780"/>
      <c r="M25" s="780"/>
      <c r="N25" s="781"/>
      <c r="O25" s="829"/>
      <c r="P25" s="830"/>
      <c r="Q25" s="830"/>
      <c r="R25" s="830"/>
      <c r="S25" s="830"/>
      <c r="T25" s="830"/>
      <c r="U25" s="830"/>
      <c r="V25" s="830"/>
      <c r="W25" s="830"/>
      <c r="X25" s="830"/>
      <c r="Y25" s="830"/>
      <c r="Z25" s="830"/>
      <c r="AA25" s="830"/>
      <c r="AB25" s="830"/>
      <c r="AC25" s="830"/>
      <c r="AD25" s="830"/>
      <c r="AE25" s="830"/>
      <c r="AF25" s="830"/>
      <c r="AG25" s="830"/>
      <c r="AH25" s="830"/>
      <c r="AI25" s="830"/>
      <c r="AJ25" s="831"/>
      <c r="AK25" s="85"/>
      <c r="AL25" s="844"/>
      <c r="AM25" s="558"/>
      <c r="AN25" s="558"/>
      <c r="AO25" s="558"/>
      <c r="AP25" s="558"/>
      <c r="AQ25" s="558"/>
      <c r="AR25" s="558"/>
      <c r="AS25" s="558"/>
      <c r="AT25" s="558"/>
      <c r="AU25" s="558"/>
      <c r="AV25" s="558"/>
      <c r="AW25" s="558"/>
    </row>
    <row r="26" spans="2:49" ht="65.099999999999994" customHeight="1">
      <c r="B26" s="231"/>
      <c r="C26" s="113"/>
      <c r="D26" s="777"/>
      <c r="E26" s="838" t="s">
        <v>137</v>
      </c>
      <c r="F26" s="838"/>
      <c r="G26" s="838"/>
      <c r="H26" s="838"/>
      <c r="I26" s="838"/>
      <c r="J26" s="838"/>
      <c r="K26" s="838"/>
      <c r="L26" s="838"/>
      <c r="M26" s="838"/>
      <c r="N26" s="839"/>
      <c r="O26" s="829"/>
      <c r="P26" s="830"/>
      <c r="Q26" s="830"/>
      <c r="R26" s="830"/>
      <c r="S26" s="830"/>
      <c r="T26" s="830"/>
      <c r="U26" s="830"/>
      <c r="V26" s="830"/>
      <c r="W26" s="830"/>
      <c r="X26" s="830"/>
      <c r="Y26" s="830"/>
      <c r="Z26" s="830"/>
      <c r="AA26" s="830"/>
      <c r="AB26" s="830"/>
      <c r="AC26" s="830"/>
      <c r="AD26" s="830"/>
      <c r="AE26" s="830"/>
      <c r="AF26" s="830"/>
      <c r="AG26" s="830"/>
      <c r="AH26" s="830"/>
      <c r="AI26" s="830"/>
      <c r="AJ26" s="831"/>
      <c r="AK26" s="85"/>
    </row>
    <row r="27" spans="2:49" ht="4.5" customHeight="1">
      <c r="B27" s="23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49" ht="13.5" customHeight="1">
      <c r="B28" s="231"/>
      <c r="C28" s="113"/>
      <c r="D28" s="840" t="s">
        <v>462</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49" ht="24.75" customHeight="1">
      <c r="B29" s="231"/>
      <c r="C29" s="113"/>
      <c r="D29" s="832" t="s">
        <v>133</v>
      </c>
      <c r="E29" s="833"/>
      <c r="F29" s="833"/>
      <c r="G29" s="833"/>
      <c r="H29" s="833"/>
      <c r="I29" s="833"/>
      <c r="J29" s="833"/>
      <c r="K29" s="833"/>
      <c r="L29" s="833"/>
      <c r="M29" s="833"/>
      <c r="N29" s="834"/>
      <c r="O29" s="852">
        <v>12</v>
      </c>
      <c r="P29" s="852"/>
      <c r="Q29" s="852"/>
      <c r="R29" s="852"/>
      <c r="S29" s="775" t="s">
        <v>431</v>
      </c>
      <c r="T29" s="776"/>
      <c r="U29" s="776"/>
      <c r="V29" s="841"/>
      <c r="W29" s="808" t="s">
        <v>138</v>
      </c>
      <c r="X29" s="808"/>
      <c r="Y29" s="808"/>
      <c r="Z29" s="808"/>
      <c r="AA29" s="852">
        <v>16</v>
      </c>
      <c r="AB29" s="852"/>
      <c r="AC29" s="852"/>
      <c r="AD29" s="852"/>
      <c r="AE29" s="775" t="s">
        <v>431</v>
      </c>
      <c r="AF29" s="776"/>
      <c r="AG29" s="776"/>
      <c r="AH29" s="776"/>
      <c r="AI29" s="135"/>
      <c r="AJ29" s="136"/>
      <c r="AK29" s="85"/>
    </row>
    <row r="30" spans="2:49" ht="30" customHeight="1">
      <c r="B30" s="231"/>
      <c r="C30" s="113"/>
      <c r="D30" s="777" t="s">
        <v>135</v>
      </c>
      <c r="E30" s="778" t="s">
        <v>461</v>
      </c>
      <c r="F30" s="778"/>
      <c r="G30" s="778"/>
      <c r="H30" s="778"/>
      <c r="I30" s="778"/>
      <c r="J30" s="778"/>
      <c r="K30" s="778"/>
      <c r="L30" s="778"/>
      <c r="M30" s="778"/>
      <c r="N30" s="779"/>
      <c r="O30" s="782" t="s">
        <v>433</v>
      </c>
      <c r="P30" s="783"/>
      <c r="Q30" s="783"/>
      <c r="R30" s="783"/>
      <c r="S30" s="784"/>
      <c r="T30" s="784"/>
      <c r="U30" s="784"/>
      <c r="V30" s="784"/>
      <c r="W30" s="785" t="s">
        <v>136</v>
      </c>
      <c r="X30" s="785"/>
      <c r="Y30" s="785"/>
      <c r="Z30" s="782" t="s">
        <v>434</v>
      </c>
      <c r="AA30" s="783"/>
      <c r="AB30" s="783"/>
      <c r="AC30" s="783"/>
      <c r="AD30" s="837"/>
      <c r="AE30" s="837"/>
      <c r="AF30" s="837"/>
      <c r="AG30" s="837"/>
      <c r="AH30" s="785" t="str">
        <f>IF(AD30="","",AH24)</f>
        <v/>
      </c>
      <c r="AI30" s="785"/>
      <c r="AJ30" s="785"/>
      <c r="AK30" s="85"/>
    </row>
    <row r="31" spans="2:49" ht="65.099999999999994" customHeight="1">
      <c r="B31" s="231"/>
      <c r="C31" s="113"/>
      <c r="D31" s="777"/>
      <c r="E31" s="780"/>
      <c r="F31" s="780"/>
      <c r="G31" s="780"/>
      <c r="H31" s="780"/>
      <c r="I31" s="780"/>
      <c r="J31" s="780"/>
      <c r="K31" s="780"/>
      <c r="L31" s="780"/>
      <c r="M31" s="780"/>
      <c r="N31" s="781"/>
      <c r="O31" s="829"/>
      <c r="P31" s="830"/>
      <c r="Q31" s="830"/>
      <c r="R31" s="830"/>
      <c r="S31" s="830"/>
      <c r="T31" s="830"/>
      <c r="U31" s="830"/>
      <c r="V31" s="830"/>
      <c r="W31" s="830"/>
      <c r="X31" s="830"/>
      <c r="Y31" s="830"/>
      <c r="Z31" s="830"/>
      <c r="AA31" s="830"/>
      <c r="AB31" s="830"/>
      <c r="AC31" s="830"/>
      <c r="AD31" s="830"/>
      <c r="AE31" s="830"/>
      <c r="AF31" s="830"/>
      <c r="AG31" s="830"/>
      <c r="AH31" s="830"/>
      <c r="AI31" s="830"/>
      <c r="AJ31" s="831"/>
      <c r="AK31" s="85"/>
      <c r="AL31" s="59" t="str">
        <f>IF(様式１号!$D$16=11,"← 11年度提出の計画書には第５計画期間の削減目標を必ず入力してください。","← 計画がある場合は入力してください。")</f>
        <v>← 計画がある場合は入力してください。</v>
      </c>
    </row>
    <row r="32" spans="2:49" ht="65.099999999999994" customHeight="1">
      <c r="B32" s="231"/>
      <c r="C32" s="113"/>
      <c r="D32" s="777"/>
      <c r="E32" s="838" t="s">
        <v>137</v>
      </c>
      <c r="F32" s="838"/>
      <c r="G32" s="838"/>
      <c r="H32" s="838"/>
      <c r="I32" s="838"/>
      <c r="J32" s="838"/>
      <c r="K32" s="838"/>
      <c r="L32" s="838"/>
      <c r="M32" s="838"/>
      <c r="N32" s="839"/>
      <c r="O32" s="829"/>
      <c r="P32" s="830"/>
      <c r="Q32" s="830"/>
      <c r="R32" s="830"/>
      <c r="S32" s="830"/>
      <c r="T32" s="830"/>
      <c r="U32" s="830"/>
      <c r="V32" s="830"/>
      <c r="W32" s="830"/>
      <c r="X32" s="830"/>
      <c r="Y32" s="830"/>
      <c r="Z32" s="830"/>
      <c r="AA32" s="830"/>
      <c r="AB32" s="830"/>
      <c r="AC32" s="830"/>
      <c r="AD32" s="830"/>
      <c r="AE32" s="830"/>
      <c r="AF32" s="830"/>
      <c r="AG32" s="830"/>
      <c r="AH32" s="830"/>
      <c r="AI32" s="830"/>
      <c r="AJ32" s="831"/>
      <c r="AK32" s="85"/>
    </row>
    <row r="33" spans="2:39" ht="5.25" customHeight="1">
      <c r="B33" s="137"/>
      <c r="C33" s="123"/>
      <c r="D33" s="123"/>
      <c r="E33" s="123"/>
      <c r="F33" s="123"/>
      <c r="G33" s="123"/>
      <c r="H33" s="123"/>
      <c r="I33" s="123"/>
      <c r="J33" s="123"/>
      <c r="K33" s="123"/>
      <c r="L33" s="123"/>
      <c r="M33" s="123"/>
      <c r="N33" s="123"/>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2"/>
    </row>
    <row r="34" spans="2:39" ht="20.25" customHeight="1">
      <c r="B34" s="113"/>
      <c r="C34" s="113"/>
      <c r="D34" s="113"/>
      <c r="E34" s="34"/>
      <c r="F34" s="138"/>
      <c r="G34" s="113"/>
      <c r="H34" s="113"/>
      <c r="I34" s="113"/>
      <c r="J34" s="113"/>
      <c r="K34" s="113"/>
      <c r="L34" s="34"/>
      <c r="M34" s="113"/>
      <c r="N34" s="113"/>
      <c r="O34" s="34"/>
      <c r="P34" s="34"/>
      <c r="Q34" s="34"/>
      <c r="R34" s="34"/>
      <c r="S34" s="34"/>
      <c r="T34" s="34"/>
      <c r="U34" s="34"/>
      <c r="V34" s="34"/>
      <c r="W34" s="34"/>
      <c r="X34" s="34"/>
      <c r="Y34" s="34"/>
      <c r="Z34" s="34"/>
      <c r="AA34" s="34"/>
      <c r="AB34" s="34"/>
      <c r="AC34" s="34"/>
      <c r="AD34" s="126"/>
      <c r="AE34" s="34"/>
      <c r="AF34" s="34"/>
      <c r="AG34" s="34"/>
      <c r="AH34" s="34"/>
      <c r="AI34" s="34"/>
      <c r="AJ34" s="34"/>
      <c r="AK34" s="44" t="s">
        <v>38</v>
      </c>
    </row>
    <row r="35" spans="2:39" s="9" customFormat="1" ht="5.25" customHeight="1">
      <c r="B35" s="108"/>
      <c r="C35" s="139"/>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8"/>
      <c r="AL35" s="8"/>
    </row>
    <row r="36" spans="2:39" s="9" customFormat="1" ht="12.95" customHeight="1">
      <c r="B36" s="109"/>
      <c r="C36" s="34"/>
      <c r="D36" s="245" t="s">
        <v>652</v>
      </c>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34"/>
      <c r="AK36" s="85"/>
      <c r="AL36" s="8"/>
    </row>
    <row r="37" spans="2:39" s="9" customFormat="1" ht="29.25" customHeight="1">
      <c r="B37" s="109"/>
      <c r="C37" s="766" t="s">
        <v>139</v>
      </c>
      <c r="D37" s="767"/>
      <c r="E37" s="768"/>
      <c r="F37" s="766" t="s">
        <v>140</v>
      </c>
      <c r="G37" s="767"/>
      <c r="H37" s="767"/>
      <c r="I37" s="767"/>
      <c r="J37" s="767"/>
      <c r="K37" s="767"/>
      <c r="L37" s="767"/>
      <c r="M37" s="767"/>
      <c r="N37" s="767"/>
      <c r="O37" s="767"/>
      <c r="P37" s="767"/>
      <c r="Q37" s="767"/>
      <c r="R37" s="768"/>
      <c r="S37" s="766" t="s">
        <v>435</v>
      </c>
      <c r="T37" s="767"/>
      <c r="U37" s="767"/>
      <c r="V37" s="767"/>
      <c r="W37" s="767"/>
      <c r="X37" s="767"/>
      <c r="Y37" s="767"/>
      <c r="Z37" s="767"/>
      <c r="AA37" s="767"/>
      <c r="AB37" s="767"/>
      <c r="AC37" s="767"/>
      <c r="AD37" s="767"/>
      <c r="AE37" s="767"/>
      <c r="AF37" s="767"/>
      <c r="AG37" s="767"/>
      <c r="AH37" s="767"/>
      <c r="AI37" s="767"/>
      <c r="AJ37" s="768"/>
      <c r="AK37" s="85"/>
      <c r="AL37" s="8"/>
    </row>
    <row r="38" spans="2:39" s="9" customFormat="1" ht="29.25" customHeight="1">
      <c r="B38" s="109"/>
      <c r="C38" s="615">
        <v>1</v>
      </c>
      <c r="D38" s="762"/>
      <c r="E38" s="616"/>
      <c r="F38" s="769" t="str">
        <f>IF($O$13="","",$O$13)</f>
        <v/>
      </c>
      <c r="G38" s="770"/>
      <c r="H38" s="770"/>
      <c r="I38" s="770"/>
      <c r="J38" s="770"/>
      <c r="K38" s="770"/>
      <c r="L38" s="770"/>
      <c r="M38" s="770"/>
      <c r="N38" s="770"/>
      <c r="O38" s="770"/>
      <c r="P38" s="770"/>
      <c r="Q38" s="770"/>
      <c r="R38" s="771"/>
      <c r="S38" s="769" t="str">
        <f>$S$14&amp;$S$15</f>
        <v/>
      </c>
      <c r="T38" s="770"/>
      <c r="U38" s="770"/>
      <c r="V38" s="770"/>
      <c r="W38" s="770"/>
      <c r="X38" s="770"/>
      <c r="Y38" s="770"/>
      <c r="Z38" s="770"/>
      <c r="AA38" s="770"/>
      <c r="AB38" s="770"/>
      <c r="AC38" s="770"/>
      <c r="AD38" s="770"/>
      <c r="AE38" s="770"/>
      <c r="AF38" s="770"/>
      <c r="AG38" s="770"/>
      <c r="AH38" s="770"/>
      <c r="AI38" s="770"/>
      <c r="AJ38" s="771"/>
      <c r="AK38" s="85"/>
      <c r="AL38" s="8"/>
    </row>
    <row r="39" spans="2:39" s="9" customFormat="1" ht="29.25" customHeight="1">
      <c r="B39" s="109"/>
      <c r="C39" s="615">
        <v>2</v>
      </c>
      <c r="D39" s="762"/>
      <c r="E39" s="616"/>
      <c r="F39" s="763"/>
      <c r="G39" s="764"/>
      <c r="H39" s="764"/>
      <c r="I39" s="764"/>
      <c r="J39" s="764"/>
      <c r="K39" s="764"/>
      <c r="L39" s="764"/>
      <c r="M39" s="764"/>
      <c r="N39" s="764"/>
      <c r="O39" s="764"/>
      <c r="P39" s="764"/>
      <c r="Q39" s="764"/>
      <c r="R39" s="765"/>
      <c r="S39" s="763"/>
      <c r="T39" s="764"/>
      <c r="U39" s="764"/>
      <c r="V39" s="764"/>
      <c r="W39" s="764"/>
      <c r="X39" s="764"/>
      <c r="Y39" s="764"/>
      <c r="Z39" s="764"/>
      <c r="AA39" s="764"/>
      <c r="AB39" s="764"/>
      <c r="AC39" s="764"/>
      <c r="AD39" s="764"/>
      <c r="AE39" s="764"/>
      <c r="AF39" s="764"/>
      <c r="AG39" s="764"/>
      <c r="AH39" s="764"/>
      <c r="AI39" s="764"/>
      <c r="AJ39" s="765"/>
      <c r="AK39" s="85"/>
      <c r="AL39" s="598"/>
      <c r="AM39" s="598"/>
    </row>
    <row r="40" spans="2:39" s="9" customFormat="1" ht="29.25" customHeight="1">
      <c r="B40" s="109"/>
      <c r="C40" s="615">
        <v>3</v>
      </c>
      <c r="D40" s="762"/>
      <c r="E40" s="616"/>
      <c r="F40" s="763"/>
      <c r="G40" s="764"/>
      <c r="H40" s="764"/>
      <c r="I40" s="764"/>
      <c r="J40" s="764"/>
      <c r="K40" s="764"/>
      <c r="L40" s="764"/>
      <c r="M40" s="764"/>
      <c r="N40" s="764"/>
      <c r="O40" s="764"/>
      <c r="P40" s="764"/>
      <c r="Q40" s="764"/>
      <c r="R40" s="765"/>
      <c r="S40" s="763"/>
      <c r="T40" s="764"/>
      <c r="U40" s="764"/>
      <c r="V40" s="764"/>
      <c r="W40" s="764"/>
      <c r="X40" s="764"/>
      <c r="Y40" s="764"/>
      <c r="Z40" s="764"/>
      <c r="AA40" s="764"/>
      <c r="AB40" s="764"/>
      <c r="AC40" s="764"/>
      <c r="AD40" s="764"/>
      <c r="AE40" s="764"/>
      <c r="AF40" s="764"/>
      <c r="AG40" s="764"/>
      <c r="AH40" s="764"/>
      <c r="AI40" s="764"/>
      <c r="AJ40" s="765"/>
      <c r="AK40" s="85"/>
      <c r="AL40" s="598"/>
      <c r="AM40" s="598"/>
    </row>
    <row r="41" spans="2:39" s="9" customFormat="1" ht="29.25" customHeight="1">
      <c r="B41" s="109"/>
      <c r="C41" s="615">
        <v>4</v>
      </c>
      <c r="D41" s="762"/>
      <c r="E41" s="616"/>
      <c r="F41" s="763"/>
      <c r="G41" s="764"/>
      <c r="H41" s="764"/>
      <c r="I41" s="764"/>
      <c r="J41" s="764"/>
      <c r="K41" s="764"/>
      <c r="L41" s="764"/>
      <c r="M41" s="764"/>
      <c r="N41" s="764"/>
      <c r="O41" s="764"/>
      <c r="P41" s="764"/>
      <c r="Q41" s="764"/>
      <c r="R41" s="765"/>
      <c r="S41" s="763"/>
      <c r="T41" s="764"/>
      <c r="U41" s="764"/>
      <c r="V41" s="764"/>
      <c r="W41" s="764"/>
      <c r="X41" s="764"/>
      <c r="Y41" s="764"/>
      <c r="Z41" s="764"/>
      <c r="AA41" s="764"/>
      <c r="AB41" s="764"/>
      <c r="AC41" s="764"/>
      <c r="AD41" s="764"/>
      <c r="AE41" s="764"/>
      <c r="AF41" s="764"/>
      <c r="AG41" s="764"/>
      <c r="AH41" s="764"/>
      <c r="AI41" s="764"/>
      <c r="AJ41" s="765"/>
      <c r="AK41" s="85"/>
      <c r="AL41" s="8"/>
    </row>
    <row r="42" spans="2:39" s="9" customFormat="1" ht="29.25" customHeight="1">
      <c r="B42" s="109"/>
      <c r="C42" s="615">
        <v>5</v>
      </c>
      <c r="D42" s="762"/>
      <c r="E42" s="616"/>
      <c r="F42" s="763"/>
      <c r="G42" s="764"/>
      <c r="H42" s="764"/>
      <c r="I42" s="764"/>
      <c r="J42" s="764"/>
      <c r="K42" s="764"/>
      <c r="L42" s="764"/>
      <c r="M42" s="764"/>
      <c r="N42" s="764"/>
      <c r="O42" s="764"/>
      <c r="P42" s="764"/>
      <c r="Q42" s="764"/>
      <c r="R42" s="765"/>
      <c r="S42" s="763"/>
      <c r="T42" s="764"/>
      <c r="U42" s="764"/>
      <c r="V42" s="764"/>
      <c r="W42" s="764"/>
      <c r="X42" s="764"/>
      <c r="Y42" s="764"/>
      <c r="Z42" s="764"/>
      <c r="AA42" s="764"/>
      <c r="AB42" s="764"/>
      <c r="AC42" s="764"/>
      <c r="AD42" s="764"/>
      <c r="AE42" s="764"/>
      <c r="AF42" s="764"/>
      <c r="AG42" s="764"/>
      <c r="AH42" s="764"/>
      <c r="AI42" s="764"/>
      <c r="AJ42" s="765"/>
      <c r="AK42" s="85"/>
      <c r="AL42" s="8"/>
    </row>
    <row r="43" spans="2:39" s="9" customFormat="1" ht="29.25" customHeight="1">
      <c r="B43" s="109"/>
      <c r="C43" s="615">
        <v>6</v>
      </c>
      <c r="D43" s="762"/>
      <c r="E43" s="616"/>
      <c r="F43" s="763"/>
      <c r="G43" s="764"/>
      <c r="H43" s="764"/>
      <c r="I43" s="764"/>
      <c r="J43" s="764"/>
      <c r="K43" s="764"/>
      <c r="L43" s="764"/>
      <c r="M43" s="764"/>
      <c r="N43" s="764"/>
      <c r="O43" s="764"/>
      <c r="P43" s="764"/>
      <c r="Q43" s="764"/>
      <c r="R43" s="765"/>
      <c r="S43" s="763"/>
      <c r="T43" s="764"/>
      <c r="U43" s="764"/>
      <c r="V43" s="764"/>
      <c r="W43" s="764"/>
      <c r="X43" s="764"/>
      <c r="Y43" s="764"/>
      <c r="Z43" s="764"/>
      <c r="AA43" s="764"/>
      <c r="AB43" s="764"/>
      <c r="AC43" s="764"/>
      <c r="AD43" s="764"/>
      <c r="AE43" s="764"/>
      <c r="AF43" s="764"/>
      <c r="AG43" s="764"/>
      <c r="AH43" s="764"/>
      <c r="AI43" s="764"/>
      <c r="AJ43" s="765"/>
      <c r="AK43" s="85"/>
      <c r="AL43" s="8"/>
    </row>
    <row r="44" spans="2:39" s="9" customFormat="1" ht="29.25" customHeight="1">
      <c r="B44" s="109"/>
      <c r="C44" s="615">
        <v>7</v>
      </c>
      <c r="D44" s="762"/>
      <c r="E44" s="616"/>
      <c r="F44" s="763"/>
      <c r="G44" s="764"/>
      <c r="H44" s="764"/>
      <c r="I44" s="764"/>
      <c r="J44" s="764"/>
      <c r="K44" s="764"/>
      <c r="L44" s="764"/>
      <c r="M44" s="764"/>
      <c r="N44" s="764"/>
      <c r="O44" s="764"/>
      <c r="P44" s="764"/>
      <c r="Q44" s="764"/>
      <c r="R44" s="765"/>
      <c r="S44" s="763"/>
      <c r="T44" s="764"/>
      <c r="U44" s="764"/>
      <c r="V44" s="764"/>
      <c r="W44" s="764"/>
      <c r="X44" s="764"/>
      <c r="Y44" s="764"/>
      <c r="Z44" s="764"/>
      <c r="AA44" s="764"/>
      <c r="AB44" s="764"/>
      <c r="AC44" s="764"/>
      <c r="AD44" s="764"/>
      <c r="AE44" s="764"/>
      <c r="AF44" s="764"/>
      <c r="AG44" s="764"/>
      <c r="AH44" s="764"/>
      <c r="AI44" s="764"/>
      <c r="AJ44" s="765"/>
      <c r="AK44" s="85"/>
      <c r="AL44" s="8"/>
    </row>
    <row r="45" spans="2:39" s="9" customFormat="1" ht="29.25" customHeight="1">
      <c r="B45" s="109"/>
      <c r="C45" s="615">
        <v>8</v>
      </c>
      <c r="D45" s="762"/>
      <c r="E45" s="616"/>
      <c r="F45" s="763"/>
      <c r="G45" s="764"/>
      <c r="H45" s="764"/>
      <c r="I45" s="764"/>
      <c r="J45" s="764"/>
      <c r="K45" s="764"/>
      <c r="L45" s="764"/>
      <c r="M45" s="764"/>
      <c r="N45" s="764"/>
      <c r="O45" s="764"/>
      <c r="P45" s="764"/>
      <c r="Q45" s="764"/>
      <c r="R45" s="765"/>
      <c r="S45" s="763"/>
      <c r="T45" s="764"/>
      <c r="U45" s="764"/>
      <c r="V45" s="764"/>
      <c r="W45" s="764"/>
      <c r="X45" s="764"/>
      <c r="Y45" s="764"/>
      <c r="Z45" s="764"/>
      <c r="AA45" s="764"/>
      <c r="AB45" s="764"/>
      <c r="AC45" s="764"/>
      <c r="AD45" s="764"/>
      <c r="AE45" s="764"/>
      <c r="AF45" s="764"/>
      <c r="AG45" s="764"/>
      <c r="AH45" s="764"/>
      <c r="AI45" s="764"/>
      <c r="AJ45" s="765"/>
      <c r="AK45" s="85"/>
      <c r="AL45" s="8"/>
    </row>
    <row r="46" spans="2:39" s="9" customFormat="1" ht="29.25" customHeight="1">
      <c r="B46" s="109"/>
      <c r="C46" s="615">
        <v>9</v>
      </c>
      <c r="D46" s="762"/>
      <c r="E46" s="616"/>
      <c r="F46" s="763"/>
      <c r="G46" s="764"/>
      <c r="H46" s="764"/>
      <c r="I46" s="764"/>
      <c r="J46" s="764"/>
      <c r="K46" s="764"/>
      <c r="L46" s="764"/>
      <c r="M46" s="764"/>
      <c r="N46" s="764"/>
      <c r="O46" s="764"/>
      <c r="P46" s="764"/>
      <c r="Q46" s="764"/>
      <c r="R46" s="765"/>
      <c r="S46" s="763"/>
      <c r="T46" s="764"/>
      <c r="U46" s="764"/>
      <c r="V46" s="764"/>
      <c r="W46" s="764"/>
      <c r="X46" s="764"/>
      <c r="Y46" s="764"/>
      <c r="Z46" s="764"/>
      <c r="AA46" s="764"/>
      <c r="AB46" s="764"/>
      <c r="AC46" s="764"/>
      <c r="AD46" s="764"/>
      <c r="AE46" s="764"/>
      <c r="AF46" s="764"/>
      <c r="AG46" s="764"/>
      <c r="AH46" s="764"/>
      <c r="AI46" s="764"/>
      <c r="AJ46" s="765"/>
      <c r="AK46" s="85"/>
      <c r="AL46" s="8"/>
    </row>
    <row r="47" spans="2:39" s="9" customFormat="1" ht="29.25" customHeight="1">
      <c r="B47" s="109"/>
      <c r="C47" s="615">
        <v>10</v>
      </c>
      <c r="D47" s="762"/>
      <c r="E47" s="616"/>
      <c r="F47" s="763"/>
      <c r="G47" s="764"/>
      <c r="H47" s="764"/>
      <c r="I47" s="764"/>
      <c r="J47" s="764"/>
      <c r="K47" s="764"/>
      <c r="L47" s="764"/>
      <c r="M47" s="764"/>
      <c r="N47" s="764"/>
      <c r="O47" s="764"/>
      <c r="P47" s="764"/>
      <c r="Q47" s="764"/>
      <c r="R47" s="765"/>
      <c r="S47" s="763"/>
      <c r="T47" s="764"/>
      <c r="U47" s="764"/>
      <c r="V47" s="764"/>
      <c r="W47" s="764"/>
      <c r="X47" s="764"/>
      <c r="Y47" s="764"/>
      <c r="Z47" s="764"/>
      <c r="AA47" s="764"/>
      <c r="AB47" s="764"/>
      <c r="AC47" s="764"/>
      <c r="AD47" s="764"/>
      <c r="AE47" s="764"/>
      <c r="AF47" s="764"/>
      <c r="AG47" s="764"/>
      <c r="AH47" s="764"/>
      <c r="AI47" s="764"/>
      <c r="AJ47" s="765"/>
      <c r="AK47" s="85"/>
      <c r="AL47" s="8"/>
    </row>
    <row r="48" spans="2:39" s="9" customFormat="1" ht="29.25" customHeight="1">
      <c r="B48" s="109"/>
      <c r="C48" s="615">
        <v>11</v>
      </c>
      <c r="D48" s="762"/>
      <c r="E48" s="616"/>
      <c r="F48" s="763"/>
      <c r="G48" s="764"/>
      <c r="H48" s="764"/>
      <c r="I48" s="764"/>
      <c r="J48" s="764"/>
      <c r="K48" s="764"/>
      <c r="L48" s="764"/>
      <c r="M48" s="764"/>
      <c r="N48" s="764"/>
      <c r="O48" s="764"/>
      <c r="P48" s="764"/>
      <c r="Q48" s="764"/>
      <c r="R48" s="765"/>
      <c r="S48" s="763"/>
      <c r="T48" s="764"/>
      <c r="U48" s="764"/>
      <c r="V48" s="764"/>
      <c r="W48" s="764"/>
      <c r="X48" s="764"/>
      <c r="Y48" s="764"/>
      <c r="Z48" s="764"/>
      <c r="AA48" s="764"/>
      <c r="AB48" s="764"/>
      <c r="AC48" s="764"/>
      <c r="AD48" s="764"/>
      <c r="AE48" s="764"/>
      <c r="AF48" s="764"/>
      <c r="AG48" s="764"/>
      <c r="AH48" s="764"/>
      <c r="AI48" s="764"/>
      <c r="AJ48" s="765"/>
      <c r="AK48" s="85"/>
      <c r="AL48" s="8"/>
    </row>
    <row r="49" spans="2:38" s="9" customFormat="1" ht="29.25" customHeight="1">
      <c r="B49" s="109"/>
      <c r="C49" s="615">
        <v>12</v>
      </c>
      <c r="D49" s="762"/>
      <c r="E49" s="616"/>
      <c r="F49" s="763"/>
      <c r="G49" s="764"/>
      <c r="H49" s="764"/>
      <c r="I49" s="764"/>
      <c r="J49" s="764"/>
      <c r="K49" s="764"/>
      <c r="L49" s="764"/>
      <c r="M49" s="764"/>
      <c r="N49" s="764"/>
      <c r="O49" s="764"/>
      <c r="P49" s="764"/>
      <c r="Q49" s="764"/>
      <c r="R49" s="765"/>
      <c r="S49" s="763"/>
      <c r="T49" s="764"/>
      <c r="U49" s="764"/>
      <c r="V49" s="764"/>
      <c r="W49" s="764"/>
      <c r="X49" s="764"/>
      <c r="Y49" s="764"/>
      <c r="Z49" s="764"/>
      <c r="AA49" s="764"/>
      <c r="AB49" s="764"/>
      <c r="AC49" s="764"/>
      <c r="AD49" s="764"/>
      <c r="AE49" s="764"/>
      <c r="AF49" s="764"/>
      <c r="AG49" s="764"/>
      <c r="AH49" s="764"/>
      <c r="AI49" s="764"/>
      <c r="AJ49" s="765"/>
      <c r="AK49" s="85"/>
      <c r="AL49" s="8"/>
    </row>
    <row r="50" spans="2:38" s="9" customFormat="1" ht="29.25" customHeight="1">
      <c r="B50" s="109"/>
      <c r="C50" s="615">
        <v>13</v>
      </c>
      <c r="D50" s="762"/>
      <c r="E50" s="616"/>
      <c r="F50" s="763"/>
      <c r="G50" s="764"/>
      <c r="H50" s="764"/>
      <c r="I50" s="764"/>
      <c r="J50" s="764"/>
      <c r="K50" s="764"/>
      <c r="L50" s="764"/>
      <c r="M50" s="764"/>
      <c r="N50" s="764"/>
      <c r="O50" s="764"/>
      <c r="P50" s="764"/>
      <c r="Q50" s="764"/>
      <c r="R50" s="765"/>
      <c r="S50" s="763"/>
      <c r="T50" s="764"/>
      <c r="U50" s="764"/>
      <c r="V50" s="764"/>
      <c r="W50" s="764"/>
      <c r="X50" s="764"/>
      <c r="Y50" s="764"/>
      <c r="Z50" s="764"/>
      <c r="AA50" s="764"/>
      <c r="AB50" s="764"/>
      <c r="AC50" s="764"/>
      <c r="AD50" s="764"/>
      <c r="AE50" s="764"/>
      <c r="AF50" s="764"/>
      <c r="AG50" s="764"/>
      <c r="AH50" s="764"/>
      <c r="AI50" s="764"/>
      <c r="AJ50" s="765"/>
      <c r="AK50" s="85"/>
      <c r="AL50" s="8"/>
    </row>
    <row r="51" spans="2:38" s="9" customFormat="1" ht="29.25" customHeight="1">
      <c r="B51" s="109"/>
      <c r="C51" s="615">
        <v>14</v>
      </c>
      <c r="D51" s="762"/>
      <c r="E51" s="616"/>
      <c r="F51" s="763"/>
      <c r="G51" s="764"/>
      <c r="H51" s="764"/>
      <c r="I51" s="764"/>
      <c r="J51" s="764"/>
      <c r="K51" s="764"/>
      <c r="L51" s="764"/>
      <c r="M51" s="764"/>
      <c r="N51" s="764"/>
      <c r="O51" s="764"/>
      <c r="P51" s="764"/>
      <c r="Q51" s="764"/>
      <c r="R51" s="765"/>
      <c r="S51" s="763"/>
      <c r="T51" s="764"/>
      <c r="U51" s="764"/>
      <c r="V51" s="764"/>
      <c r="W51" s="764"/>
      <c r="X51" s="764"/>
      <c r="Y51" s="764"/>
      <c r="Z51" s="764"/>
      <c r="AA51" s="764"/>
      <c r="AB51" s="764"/>
      <c r="AC51" s="764"/>
      <c r="AD51" s="764"/>
      <c r="AE51" s="764"/>
      <c r="AF51" s="764"/>
      <c r="AG51" s="764"/>
      <c r="AH51" s="764"/>
      <c r="AI51" s="764"/>
      <c r="AJ51" s="765"/>
      <c r="AK51" s="85"/>
      <c r="AL51" s="8"/>
    </row>
    <row r="52" spans="2:38" s="9" customFormat="1" ht="29.25" customHeight="1">
      <c r="B52" s="109"/>
      <c r="C52" s="615">
        <v>15</v>
      </c>
      <c r="D52" s="762"/>
      <c r="E52" s="616"/>
      <c r="F52" s="763"/>
      <c r="G52" s="764"/>
      <c r="H52" s="764"/>
      <c r="I52" s="764"/>
      <c r="J52" s="764"/>
      <c r="K52" s="764"/>
      <c r="L52" s="764"/>
      <c r="M52" s="764"/>
      <c r="N52" s="764"/>
      <c r="O52" s="764"/>
      <c r="P52" s="764"/>
      <c r="Q52" s="764"/>
      <c r="R52" s="765"/>
      <c r="S52" s="763"/>
      <c r="T52" s="764"/>
      <c r="U52" s="764"/>
      <c r="V52" s="764"/>
      <c r="W52" s="764"/>
      <c r="X52" s="764"/>
      <c r="Y52" s="764"/>
      <c r="Z52" s="764"/>
      <c r="AA52" s="764"/>
      <c r="AB52" s="764"/>
      <c r="AC52" s="764"/>
      <c r="AD52" s="764"/>
      <c r="AE52" s="764"/>
      <c r="AF52" s="764"/>
      <c r="AG52" s="764"/>
      <c r="AH52" s="764"/>
      <c r="AI52" s="764"/>
      <c r="AJ52" s="765"/>
      <c r="AK52" s="85"/>
      <c r="AL52" s="8"/>
    </row>
    <row r="53" spans="2:38" s="9" customFormat="1" ht="29.25" customHeight="1">
      <c r="B53" s="109"/>
      <c r="C53" s="615">
        <v>16</v>
      </c>
      <c r="D53" s="762"/>
      <c r="E53" s="616"/>
      <c r="F53" s="763"/>
      <c r="G53" s="764"/>
      <c r="H53" s="764"/>
      <c r="I53" s="764"/>
      <c r="J53" s="764"/>
      <c r="K53" s="764"/>
      <c r="L53" s="764"/>
      <c r="M53" s="764"/>
      <c r="N53" s="764"/>
      <c r="O53" s="764"/>
      <c r="P53" s="764"/>
      <c r="Q53" s="764"/>
      <c r="R53" s="765"/>
      <c r="S53" s="763"/>
      <c r="T53" s="764"/>
      <c r="U53" s="764"/>
      <c r="V53" s="764"/>
      <c r="W53" s="764"/>
      <c r="X53" s="764"/>
      <c r="Y53" s="764"/>
      <c r="Z53" s="764"/>
      <c r="AA53" s="764"/>
      <c r="AB53" s="764"/>
      <c r="AC53" s="764"/>
      <c r="AD53" s="764"/>
      <c r="AE53" s="764"/>
      <c r="AF53" s="764"/>
      <c r="AG53" s="764"/>
      <c r="AH53" s="764"/>
      <c r="AI53" s="764"/>
      <c r="AJ53" s="765"/>
      <c r="AK53" s="85"/>
      <c r="AL53" s="8"/>
    </row>
    <row r="54" spans="2:38" s="9" customFormat="1" ht="29.25" customHeight="1">
      <c r="B54" s="109"/>
      <c r="C54" s="615">
        <v>17</v>
      </c>
      <c r="D54" s="762"/>
      <c r="E54" s="616"/>
      <c r="F54" s="763"/>
      <c r="G54" s="764"/>
      <c r="H54" s="764"/>
      <c r="I54" s="764"/>
      <c r="J54" s="764"/>
      <c r="K54" s="764"/>
      <c r="L54" s="764"/>
      <c r="M54" s="764"/>
      <c r="N54" s="764"/>
      <c r="O54" s="764"/>
      <c r="P54" s="764"/>
      <c r="Q54" s="764"/>
      <c r="R54" s="765"/>
      <c r="S54" s="763"/>
      <c r="T54" s="764"/>
      <c r="U54" s="764"/>
      <c r="V54" s="764"/>
      <c r="W54" s="764"/>
      <c r="X54" s="764"/>
      <c r="Y54" s="764"/>
      <c r="Z54" s="764"/>
      <c r="AA54" s="764"/>
      <c r="AB54" s="764"/>
      <c r="AC54" s="764"/>
      <c r="AD54" s="764"/>
      <c r="AE54" s="764"/>
      <c r="AF54" s="764"/>
      <c r="AG54" s="764"/>
      <c r="AH54" s="764"/>
      <c r="AI54" s="764"/>
      <c r="AJ54" s="765"/>
      <c r="AK54" s="85"/>
      <c r="AL54" s="8"/>
    </row>
    <row r="55" spans="2:38" s="9" customFormat="1" ht="29.25" customHeight="1">
      <c r="B55" s="109"/>
      <c r="C55" s="615">
        <v>18</v>
      </c>
      <c r="D55" s="762"/>
      <c r="E55" s="616"/>
      <c r="F55" s="763"/>
      <c r="G55" s="764"/>
      <c r="H55" s="764"/>
      <c r="I55" s="764"/>
      <c r="J55" s="764"/>
      <c r="K55" s="764"/>
      <c r="L55" s="764"/>
      <c r="M55" s="764"/>
      <c r="N55" s="764"/>
      <c r="O55" s="764"/>
      <c r="P55" s="764"/>
      <c r="Q55" s="764"/>
      <c r="R55" s="765"/>
      <c r="S55" s="763"/>
      <c r="T55" s="764"/>
      <c r="U55" s="764"/>
      <c r="V55" s="764"/>
      <c r="W55" s="764"/>
      <c r="X55" s="764"/>
      <c r="Y55" s="764"/>
      <c r="Z55" s="764"/>
      <c r="AA55" s="764"/>
      <c r="AB55" s="764"/>
      <c r="AC55" s="764"/>
      <c r="AD55" s="764"/>
      <c r="AE55" s="764"/>
      <c r="AF55" s="764"/>
      <c r="AG55" s="764"/>
      <c r="AH55" s="764"/>
      <c r="AI55" s="764"/>
      <c r="AJ55" s="765"/>
      <c r="AK55" s="85"/>
      <c r="AL55" s="8"/>
    </row>
    <row r="56" spans="2:38" s="9" customFormat="1" ht="29.25" customHeight="1">
      <c r="B56" s="109"/>
      <c r="C56" s="615">
        <v>19</v>
      </c>
      <c r="D56" s="762"/>
      <c r="E56" s="616"/>
      <c r="F56" s="763"/>
      <c r="G56" s="764"/>
      <c r="H56" s="764"/>
      <c r="I56" s="764"/>
      <c r="J56" s="764"/>
      <c r="K56" s="764"/>
      <c r="L56" s="764"/>
      <c r="M56" s="764"/>
      <c r="N56" s="764"/>
      <c r="O56" s="764"/>
      <c r="P56" s="764"/>
      <c r="Q56" s="764"/>
      <c r="R56" s="765"/>
      <c r="S56" s="763"/>
      <c r="T56" s="764"/>
      <c r="U56" s="764"/>
      <c r="V56" s="764"/>
      <c r="W56" s="764"/>
      <c r="X56" s="764"/>
      <c r="Y56" s="764"/>
      <c r="Z56" s="764"/>
      <c r="AA56" s="764"/>
      <c r="AB56" s="764"/>
      <c r="AC56" s="764"/>
      <c r="AD56" s="764"/>
      <c r="AE56" s="764"/>
      <c r="AF56" s="764"/>
      <c r="AG56" s="764"/>
      <c r="AH56" s="764"/>
      <c r="AI56" s="764"/>
      <c r="AJ56" s="765"/>
      <c r="AK56" s="85"/>
      <c r="AL56" s="8"/>
    </row>
    <row r="57" spans="2:38" s="9" customFormat="1" ht="29.25" customHeight="1">
      <c r="B57" s="109"/>
      <c r="C57" s="615">
        <v>20</v>
      </c>
      <c r="D57" s="762"/>
      <c r="E57" s="616"/>
      <c r="F57" s="763"/>
      <c r="G57" s="764"/>
      <c r="H57" s="764"/>
      <c r="I57" s="764"/>
      <c r="J57" s="764"/>
      <c r="K57" s="764"/>
      <c r="L57" s="764"/>
      <c r="M57" s="764"/>
      <c r="N57" s="764"/>
      <c r="O57" s="764"/>
      <c r="P57" s="764"/>
      <c r="Q57" s="764"/>
      <c r="R57" s="765"/>
      <c r="S57" s="763"/>
      <c r="T57" s="764"/>
      <c r="U57" s="764"/>
      <c r="V57" s="764"/>
      <c r="W57" s="764"/>
      <c r="X57" s="764"/>
      <c r="Y57" s="764"/>
      <c r="Z57" s="764"/>
      <c r="AA57" s="764"/>
      <c r="AB57" s="764"/>
      <c r="AC57" s="764"/>
      <c r="AD57" s="764"/>
      <c r="AE57" s="764"/>
      <c r="AF57" s="764"/>
      <c r="AG57" s="764"/>
      <c r="AH57" s="764"/>
      <c r="AI57" s="764"/>
      <c r="AJ57" s="765"/>
      <c r="AK57" s="85"/>
      <c r="AL57" s="8"/>
    </row>
    <row r="58" spans="2:38" s="9" customFormat="1" ht="29.25" customHeight="1">
      <c r="B58" s="109"/>
      <c r="C58" s="615">
        <v>21</v>
      </c>
      <c r="D58" s="762"/>
      <c r="E58" s="616"/>
      <c r="F58" s="763"/>
      <c r="G58" s="764"/>
      <c r="H58" s="764"/>
      <c r="I58" s="764"/>
      <c r="J58" s="764"/>
      <c r="K58" s="764"/>
      <c r="L58" s="764"/>
      <c r="M58" s="764"/>
      <c r="N58" s="764"/>
      <c r="O58" s="764"/>
      <c r="P58" s="764"/>
      <c r="Q58" s="764"/>
      <c r="R58" s="765"/>
      <c r="S58" s="763"/>
      <c r="T58" s="764"/>
      <c r="U58" s="764"/>
      <c r="V58" s="764"/>
      <c r="W58" s="764"/>
      <c r="X58" s="764"/>
      <c r="Y58" s="764"/>
      <c r="Z58" s="764"/>
      <c r="AA58" s="764"/>
      <c r="AB58" s="764"/>
      <c r="AC58" s="764"/>
      <c r="AD58" s="764"/>
      <c r="AE58" s="764"/>
      <c r="AF58" s="764"/>
      <c r="AG58" s="764"/>
      <c r="AH58" s="764"/>
      <c r="AI58" s="764"/>
      <c r="AJ58" s="765"/>
      <c r="AK58" s="85"/>
      <c r="AL58" s="8"/>
    </row>
    <row r="59" spans="2:38" s="9" customFormat="1" ht="29.25" customHeight="1">
      <c r="B59" s="109"/>
      <c r="C59" s="615">
        <v>22</v>
      </c>
      <c r="D59" s="762"/>
      <c r="E59" s="616"/>
      <c r="F59" s="763"/>
      <c r="G59" s="764"/>
      <c r="H59" s="764"/>
      <c r="I59" s="764"/>
      <c r="J59" s="764"/>
      <c r="K59" s="764"/>
      <c r="L59" s="764"/>
      <c r="M59" s="764"/>
      <c r="N59" s="764"/>
      <c r="O59" s="764"/>
      <c r="P59" s="764"/>
      <c r="Q59" s="764"/>
      <c r="R59" s="765"/>
      <c r="S59" s="763"/>
      <c r="T59" s="764"/>
      <c r="U59" s="764"/>
      <c r="V59" s="764"/>
      <c r="W59" s="764"/>
      <c r="X59" s="764"/>
      <c r="Y59" s="764"/>
      <c r="Z59" s="764"/>
      <c r="AA59" s="764"/>
      <c r="AB59" s="764"/>
      <c r="AC59" s="764"/>
      <c r="AD59" s="764"/>
      <c r="AE59" s="764"/>
      <c r="AF59" s="764"/>
      <c r="AG59" s="764"/>
      <c r="AH59" s="764"/>
      <c r="AI59" s="764"/>
      <c r="AJ59" s="765"/>
      <c r="AK59" s="85"/>
      <c r="AL59" s="8"/>
    </row>
    <row r="60" spans="2:38" s="9" customFormat="1" ht="29.25" customHeight="1">
      <c r="B60" s="109"/>
      <c r="C60" s="615">
        <v>23</v>
      </c>
      <c r="D60" s="762"/>
      <c r="E60" s="616"/>
      <c r="F60" s="763"/>
      <c r="G60" s="764"/>
      <c r="H60" s="764"/>
      <c r="I60" s="764"/>
      <c r="J60" s="764"/>
      <c r="K60" s="764"/>
      <c r="L60" s="764"/>
      <c r="M60" s="764"/>
      <c r="N60" s="764"/>
      <c r="O60" s="764"/>
      <c r="P60" s="764"/>
      <c r="Q60" s="764"/>
      <c r="R60" s="765"/>
      <c r="S60" s="763"/>
      <c r="T60" s="764"/>
      <c r="U60" s="764"/>
      <c r="V60" s="764"/>
      <c r="W60" s="764"/>
      <c r="X60" s="764"/>
      <c r="Y60" s="764"/>
      <c r="Z60" s="764"/>
      <c r="AA60" s="764"/>
      <c r="AB60" s="764"/>
      <c r="AC60" s="764"/>
      <c r="AD60" s="764"/>
      <c r="AE60" s="764"/>
      <c r="AF60" s="764"/>
      <c r="AG60" s="764"/>
      <c r="AH60" s="764"/>
      <c r="AI60" s="764"/>
      <c r="AJ60" s="765"/>
      <c r="AK60" s="85"/>
      <c r="AL60" s="8"/>
    </row>
    <row r="61" spans="2:38" s="9" customFormat="1" ht="29.25" customHeight="1">
      <c r="B61" s="109"/>
      <c r="C61" s="615">
        <v>24</v>
      </c>
      <c r="D61" s="762"/>
      <c r="E61" s="616"/>
      <c r="F61" s="763"/>
      <c r="G61" s="764"/>
      <c r="H61" s="764"/>
      <c r="I61" s="764"/>
      <c r="J61" s="764"/>
      <c r="K61" s="764"/>
      <c r="L61" s="764"/>
      <c r="M61" s="764"/>
      <c r="N61" s="764"/>
      <c r="O61" s="764"/>
      <c r="P61" s="764"/>
      <c r="Q61" s="764"/>
      <c r="R61" s="765"/>
      <c r="S61" s="763"/>
      <c r="T61" s="764"/>
      <c r="U61" s="764"/>
      <c r="V61" s="764"/>
      <c r="W61" s="764"/>
      <c r="X61" s="764"/>
      <c r="Y61" s="764"/>
      <c r="Z61" s="764"/>
      <c r="AA61" s="764"/>
      <c r="AB61" s="764"/>
      <c r="AC61" s="764"/>
      <c r="AD61" s="764"/>
      <c r="AE61" s="764"/>
      <c r="AF61" s="764"/>
      <c r="AG61" s="764"/>
      <c r="AH61" s="764"/>
      <c r="AI61" s="764"/>
      <c r="AJ61" s="765"/>
      <c r="AK61" s="85"/>
      <c r="AL61" s="8"/>
    </row>
    <row r="62" spans="2:38" s="9" customFormat="1" ht="29.25" customHeight="1">
      <c r="B62" s="109"/>
      <c r="C62" s="615">
        <v>25</v>
      </c>
      <c r="D62" s="762"/>
      <c r="E62" s="616"/>
      <c r="F62" s="763"/>
      <c r="G62" s="764"/>
      <c r="H62" s="764"/>
      <c r="I62" s="764"/>
      <c r="J62" s="764"/>
      <c r="K62" s="764"/>
      <c r="L62" s="764"/>
      <c r="M62" s="764"/>
      <c r="N62" s="764"/>
      <c r="O62" s="764"/>
      <c r="P62" s="764"/>
      <c r="Q62" s="764"/>
      <c r="R62" s="765"/>
      <c r="S62" s="763"/>
      <c r="T62" s="764"/>
      <c r="U62" s="764"/>
      <c r="V62" s="764"/>
      <c r="W62" s="764"/>
      <c r="X62" s="764"/>
      <c r="Y62" s="764"/>
      <c r="Z62" s="764"/>
      <c r="AA62" s="764"/>
      <c r="AB62" s="764"/>
      <c r="AC62" s="764"/>
      <c r="AD62" s="764"/>
      <c r="AE62" s="764"/>
      <c r="AF62" s="764"/>
      <c r="AG62" s="764"/>
      <c r="AH62" s="764"/>
      <c r="AI62" s="764"/>
      <c r="AJ62" s="765"/>
      <c r="AK62" s="85"/>
      <c r="AL62" s="8"/>
    </row>
    <row r="63" spans="2:38" s="9" customFormat="1" ht="32.25" customHeight="1">
      <c r="B63" s="110"/>
      <c r="C63" s="847" t="s">
        <v>653</v>
      </c>
      <c r="D63" s="848"/>
      <c r="E63" s="848"/>
      <c r="F63" s="848"/>
      <c r="G63" s="848"/>
      <c r="H63" s="848"/>
      <c r="I63" s="848"/>
      <c r="J63" s="848"/>
      <c r="K63" s="848"/>
      <c r="L63" s="8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235"/>
      <c r="AL63" s="8"/>
    </row>
    <row r="64" spans="2:38" s="9" customFormat="1" ht="21.75" customHeight="1">
      <c r="B64" s="34"/>
      <c r="C64" s="232"/>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182"/>
      <c r="AE64" s="234"/>
      <c r="AF64" s="234"/>
      <c r="AG64" s="234"/>
      <c r="AH64" s="234"/>
      <c r="AI64" s="234"/>
      <c r="AJ64" s="34"/>
      <c r="AK64" s="58" t="s">
        <v>38</v>
      </c>
      <c r="AL64" s="8"/>
    </row>
    <row r="65" spans="2:38">
      <c r="B65" s="141"/>
      <c r="C65" s="141"/>
      <c r="D65" s="141"/>
      <c r="E65" s="141"/>
      <c r="F65" s="141"/>
      <c r="G65" s="141"/>
      <c r="H65" s="141"/>
      <c r="I65" s="141"/>
      <c r="J65" s="141"/>
      <c r="K65" s="141"/>
      <c r="L65" s="141"/>
      <c r="M65" s="34"/>
      <c r="N65" s="34"/>
      <c r="O65" s="141"/>
      <c r="P65" s="34"/>
      <c r="Q65" s="34"/>
      <c r="R65" s="34"/>
      <c r="S65" s="34"/>
      <c r="T65" s="34"/>
      <c r="U65" s="34"/>
      <c r="V65" s="34"/>
      <c r="W65" s="34"/>
      <c r="X65" s="34"/>
      <c r="Y65" s="758" t="s">
        <v>78</v>
      </c>
      <c r="Z65" s="758"/>
      <c r="AA65" s="758"/>
      <c r="AB65" s="758"/>
      <c r="AC65" s="614" t="str">
        <f>IF($AC$4="","",$AC$4)</f>
        <v/>
      </c>
      <c r="AD65" s="614"/>
      <c r="AE65" s="614"/>
      <c r="AF65" s="614"/>
      <c r="AG65" s="614"/>
      <c r="AH65" s="614"/>
      <c r="AI65" s="614"/>
      <c r="AJ65" s="614"/>
      <c r="AK65" s="34"/>
    </row>
    <row r="66" spans="2:38" ht="21" customHeight="1">
      <c r="B66" s="142"/>
      <c r="C66" s="142" t="s">
        <v>121</v>
      </c>
      <c r="D66" s="142"/>
      <c r="E66" s="142"/>
      <c r="F66" s="142"/>
      <c r="G66" s="142"/>
      <c r="H66" s="142"/>
      <c r="I66" s="142"/>
      <c r="J66" s="142"/>
      <c r="K66" s="142"/>
      <c r="L66" s="142"/>
      <c r="M66" s="142"/>
      <c r="N66" s="142"/>
      <c r="O66" s="142"/>
      <c r="P66" s="142"/>
      <c r="Q66" s="142"/>
      <c r="R66" s="142"/>
      <c r="S66" s="142"/>
      <c r="T66" s="142"/>
      <c r="U66" s="142"/>
      <c r="V66" s="142"/>
      <c r="W66" s="111"/>
      <c r="X66" s="111"/>
      <c r="Y66" s="111"/>
      <c r="Z66" s="111"/>
      <c r="AA66" s="111"/>
      <c r="AB66" s="111"/>
      <c r="AC66" s="111"/>
      <c r="AD66" s="111"/>
      <c r="AE66" s="143" t="str">
        <f>IF($E$10="A","Ａ事業所（２）",IF($E$10="Bテナント等","Bテナント等事業所（２）",""))</f>
        <v/>
      </c>
      <c r="AF66" s="34"/>
      <c r="AG66" s="111"/>
      <c r="AH66" s="111"/>
      <c r="AI66" s="111"/>
      <c r="AJ66" s="111"/>
      <c r="AK66" s="111"/>
    </row>
    <row r="67" spans="2:38" ht="8.25" customHeight="1">
      <c r="B67" s="144"/>
      <c r="C67" s="145"/>
      <c r="D67" s="145"/>
      <c r="E67" s="145"/>
      <c r="F67" s="145"/>
      <c r="G67" s="145"/>
      <c r="H67" s="145"/>
      <c r="I67" s="145"/>
      <c r="J67" s="145"/>
      <c r="K67" s="145"/>
      <c r="L67" s="145"/>
      <c r="M67" s="145"/>
      <c r="N67" s="145"/>
      <c r="O67" s="145"/>
      <c r="P67" s="145"/>
      <c r="Q67" s="145"/>
      <c r="R67" s="145"/>
      <c r="S67" s="145"/>
      <c r="T67" s="145"/>
      <c r="U67" s="145"/>
      <c r="V67" s="145"/>
      <c r="W67" s="97"/>
      <c r="X67" s="97"/>
      <c r="Y67" s="97"/>
      <c r="Z67" s="97"/>
      <c r="AA67" s="97"/>
      <c r="AB67" s="97"/>
      <c r="AC67" s="97"/>
      <c r="AD67" s="97"/>
      <c r="AE67" s="97"/>
      <c r="AF67" s="145"/>
      <c r="AG67" s="97"/>
      <c r="AH67" s="97"/>
      <c r="AI67" s="97"/>
      <c r="AJ67" s="97"/>
      <c r="AK67" s="98"/>
    </row>
    <row r="68" spans="2:38" ht="22.5" customHeight="1">
      <c r="B68" s="146"/>
      <c r="C68" s="141" t="s">
        <v>141</v>
      </c>
      <c r="D68" s="141"/>
      <c r="E68" s="141"/>
      <c r="F68" s="141"/>
      <c r="G68" s="141"/>
      <c r="H68" s="141"/>
      <c r="I68" s="141"/>
      <c r="J68" s="141"/>
      <c r="K68" s="141"/>
      <c r="L68" s="141"/>
      <c r="M68" s="141"/>
      <c r="N68" s="141"/>
      <c r="O68" s="141"/>
      <c r="P68" s="34"/>
      <c r="Q68" s="34"/>
      <c r="R68" s="34"/>
      <c r="S68" s="34"/>
      <c r="T68" s="34"/>
      <c r="U68" s="34"/>
      <c r="V68" s="34"/>
      <c r="W68" s="34"/>
      <c r="X68" s="34"/>
      <c r="Y68" s="34"/>
      <c r="Z68" s="34"/>
      <c r="AA68" s="34"/>
      <c r="AB68" s="34"/>
      <c r="AC68" s="34"/>
      <c r="AD68" s="34"/>
      <c r="AE68" s="34"/>
      <c r="AF68" s="34"/>
      <c r="AG68" s="34"/>
      <c r="AH68" s="34"/>
      <c r="AI68" s="34"/>
      <c r="AJ68" s="34"/>
      <c r="AK68" s="85"/>
    </row>
    <row r="69" spans="2:38" ht="6.75" customHeight="1">
      <c r="B69" s="146"/>
      <c r="C69" s="141"/>
      <c r="D69" s="141"/>
      <c r="E69" s="141"/>
      <c r="F69" s="141"/>
      <c r="G69" s="141"/>
      <c r="H69" s="141"/>
      <c r="I69" s="141"/>
      <c r="J69" s="141"/>
      <c r="K69" s="141"/>
      <c r="L69" s="141"/>
      <c r="M69" s="141"/>
      <c r="N69" s="141"/>
      <c r="O69" s="141"/>
      <c r="P69" s="34"/>
      <c r="Q69" s="34"/>
      <c r="R69" s="34"/>
      <c r="S69" s="34"/>
      <c r="T69" s="34"/>
      <c r="U69" s="34"/>
      <c r="V69" s="34"/>
      <c r="W69" s="34"/>
      <c r="X69" s="34"/>
      <c r="Y69" s="34"/>
      <c r="Z69" s="34"/>
      <c r="AA69" s="34"/>
      <c r="AB69" s="34"/>
      <c r="AC69" s="34"/>
      <c r="AD69" s="34"/>
      <c r="AE69" s="34"/>
      <c r="AF69" s="34"/>
      <c r="AG69" s="34"/>
      <c r="AH69" s="34"/>
      <c r="AI69" s="34"/>
      <c r="AJ69" s="34"/>
      <c r="AK69" s="85"/>
    </row>
    <row r="70" spans="2:38" ht="13.5" customHeight="1">
      <c r="B70" s="146"/>
      <c r="C70" s="141" t="s">
        <v>658</v>
      </c>
      <c r="D70" s="141"/>
      <c r="E70" s="141"/>
      <c r="F70" s="141"/>
      <c r="G70" s="141"/>
      <c r="H70" s="141"/>
      <c r="I70" s="141"/>
      <c r="J70" s="141"/>
      <c r="K70" s="141"/>
      <c r="L70" s="141"/>
      <c r="M70" s="141"/>
      <c r="N70" s="141"/>
      <c r="O70" s="141"/>
      <c r="P70" s="34"/>
      <c r="Q70" s="34"/>
      <c r="R70" s="34"/>
      <c r="S70" s="34"/>
      <c r="T70" s="34"/>
      <c r="U70" s="34"/>
      <c r="V70" s="34"/>
      <c r="W70" s="34"/>
      <c r="X70" s="34"/>
      <c r="Y70" s="34"/>
      <c r="Z70" s="34"/>
      <c r="AA70" s="34"/>
      <c r="AB70" s="34"/>
      <c r="AC70" s="34"/>
      <c r="AD70" s="34"/>
      <c r="AE70" s="34"/>
      <c r="AF70" s="34"/>
      <c r="AG70" s="34"/>
      <c r="AH70" s="34"/>
      <c r="AI70" s="34"/>
      <c r="AJ70" s="34"/>
      <c r="AK70" s="85"/>
    </row>
    <row r="71" spans="2:38" ht="18" customHeight="1">
      <c r="B71" s="146"/>
      <c r="C71" s="34"/>
      <c r="D71" s="249"/>
      <c r="E71" s="250"/>
      <c r="F71" s="250"/>
      <c r="G71" s="250"/>
      <c r="H71" s="250"/>
      <c r="I71" s="250"/>
      <c r="J71" s="250"/>
      <c r="K71" s="250"/>
      <c r="L71" s="250"/>
      <c r="M71" s="250"/>
      <c r="N71" s="250"/>
      <c r="O71" s="250"/>
      <c r="P71" s="251"/>
      <c r="Q71" s="752" t="s">
        <v>436</v>
      </c>
      <c r="R71" s="753"/>
      <c r="S71" s="753"/>
      <c r="T71" s="753"/>
      <c r="U71" s="753"/>
      <c r="V71" s="753"/>
      <c r="W71" s="753"/>
      <c r="X71" s="753"/>
      <c r="Y71" s="753"/>
      <c r="Z71" s="753"/>
      <c r="AA71" s="753"/>
      <c r="AB71" s="753"/>
      <c r="AC71" s="753"/>
      <c r="AD71" s="753"/>
      <c r="AE71" s="753"/>
      <c r="AF71" s="753"/>
      <c r="AG71" s="753"/>
      <c r="AH71" s="753"/>
      <c r="AI71" s="753"/>
      <c r="AJ71" s="754"/>
      <c r="AK71" s="85"/>
    </row>
    <row r="72" spans="2:38" ht="30" customHeight="1">
      <c r="B72" s="146"/>
      <c r="C72" s="34"/>
      <c r="D72" s="150"/>
      <c r="E72" s="151"/>
      <c r="F72" s="151"/>
      <c r="G72" s="151"/>
      <c r="H72" s="151"/>
      <c r="I72" s="151"/>
      <c r="J72" s="151"/>
      <c r="K72" s="151"/>
      <c r="L72" s="151"/>
      <c r="M72" s="151"/>
      <c r="N72" s="151"/>
      <c r="O72" s="151"/>
      <c r="P72" s="152"/>
      <c r="Q72" s="759" t="str">
        <f>Tbl!$Q$2</f>
        <v>令和７年度
(2025年度)</v>
      </c>
      <c r="R72" s="760"/>
      <c r="S72" s="760"/>
      <c r="T72" s="761"/>
      <c r="U72" s="759" t="str">
        <f>Tbl!$Q$3</f>
        <v>令和８年度
(2026年度)</v>
      </c>
      <c r="V72" s="760"/>
      <c r="W72" s="760"/>
      <c r="X72" s="761"/>
      <c r="Y72" s="759" t="str">
        <f>Tbl!$Q$4</f>
        <v>令和９年度
(2027年度)</v>
      </c>
      <c r="Z72" s="760"/>
      <c r="AA72" s="760"/>
      <c r="AB72" s="761"/>
      <c r="AC72" s="759" t="str">
        <f>Tbl!$Q$5</f>
        <v>令和10年度
(2028年度)</v>
      </c>
      <c r="AD72" s="760"/>
      <c r="AE72" s="760"/>
      <c r="AF72" s="761"/>
      <c r="AG72" s="759" t="str">
        <f>Tbl!$Q$6</f>
        <v>令和11年度
(2029年度)</v>
      </c>
      <c r="AH72" s="760"/>
      <c r="AI72" s="760"/>
      <c r="AJ72" s="761"/>
      <c r="AK72" s="85"/>
    </row>
    <row r="73" spans="2:38" ht="20.25" customHeight="1">
      <c r="B73" s="146"/>
      <c r="C73" s="34"/>
      <c r="D73" s="755" t="s">
        <v>453</v>
      </c>
      <c r="E73" s="627"/>
      <c r="F73" s="627"/>
      <c r="G73" s="627"/>
      <c r="H73" s="627"/>
      <c r="I73" s="627"/>
      <c r="J73" s="627"/>
      <c r="K73" s="627"/>
      <c r="L73" s="627"/>
      <c r="M73" s="627"/>
      <c r="N73" s="627"/>
      <c r="O73" s="627"/>
      <c r="P73" s="627"/>
      <c r="Q73" s="756"/>
      <c r="R73" s="757"/>
      <c r="S73" s="757"/>
      <c r="T73" s="757"/>
      <c r="U73" s="756"/>
      <c r="V73" s="757"/>
      <c r="W73" s="757"/>
      <c r="X73" s="757"/>
      <c r="Y73" s="756"/>
      <c r="Z73" s="757"/>
      <c r="AA73" s="757"/>
      <c r="AB73" s="757"/>
      <c r="AC73" s="756"/>
      <c r="AD73" s="757"/>
      <c r="AE73" s="757"/>
      <c r="AF73" s="757"/>
      <c r="AG73" s="756"/>
      <c r="AH73" s="757"/>
      <c r="AI73" s="757"/>
      <c r="AJ73" s="757"/>
      <c r="AK73" s="85"/>
    </row>
    <row r="74" spans="2:38" ht="20.25" customHeight="1">
      <c r="B74" s="146"/>
      <c r="C74" s="34"/>
      <c r="D74" s="627" t="s">
        <v>452</v>
      </c>
      <c r="E74" s="627"/>
      <c r="F74" s="627"/>
      <c r="G74" s="627"/>
      <c r="H74" s="627"/>
      <c r="I74" s="627"/>
      <c r="J74" s="627"/>
      <c r="K74" s="627"/>
      <c r="L74" s="627"/>
      <c r="M74" s="627"/>
      <c r="N74" s="627"/>
      <c r="O74" s="627"/>
      <c r="P74" s="627"/>
      <c r="Q74" s="849"/>
      <c r="R74" s="850"/>
      <c r="S74" s="850"/>
      <c r="T74" s="851"/>
      <c r="U74" s="849"/>
      <c r="V74" s="850"/>
      <c r="W74" s="850"/>
      <c r="X74" s="851"/>
      <c r="Y74" s="849"/>
      <c r="Z74" s="850"/>
      <c r="AA74" s="850"/>
      <c r="AB74" s="851"/>
      <c r="AC74" s="849"/>
      <c r="AD74" s="850"/>
      <c r="AE74" s="850"/>
      <c r="AF74" s="851"/>
      <c r="AG74" s="849"/>
      <c r="AH74" s="850"/>
      <c r="AI74" s="850"/>
      <c r="AJ74" s="851"/>
      <c r="AK74" s="85"/>
      <c r="AL74" s="32" t="str">
        <f>IF($E$10="A","←事業所種別がAの場合規模判定エネルギー使用量は入力不要です","")</f>
        <v/>
      </c>
    </row>
    <row r="75" spans="2:38" ht="10.5" customHeight="1">
      <c r="B75" s="146"/>
      <c r="C75" s="141"/>
      <c r="D75" s="141"/>
      <c r="E75" s="141"/>
      <c r="F75" s="141"/>
      <c r="G75" s="141"/>
      <c r="H75" s="141"/>
      <c r="I75" s="141"/>
      <c r="J75" s="141"/>
      <c r="K75" s="141"/>
      <c r="L75" s="141"/>
      <c r="M75" s="141"/>
      <c r="N75" s="141"/>
      <c r="O75" s="141"/>
      <c r="P75" s="34"/>
      <c r="Q75" s="34"/>
      <c r="R75" s="34"/>
      <c r="S75" s="34"/>
      <c r="T75" s="34"/>
      <c r="U75" s="34"/>
      <c r="V75" s="34"/>
      <c r="W75" s="34"/>
      <c r="X75" s="34"/>
      <c r="Y75" s="34"/>
      <c r="Z75" s="34"/>
      <c r="AA75" s="34"/>
      <c r="AB75" s="34"/>
      <c r="AC75" s="34"/>
      <c r="AD75" s="34"/>
      <c r="AE75" s="34"/>
      <c r="AF75" s="34"/>
      <c r="AG75" s="34"/>
      <c r="AH75" s="34"/>
      <c r="AI75" s="34"/>
      <c r="AJ75" s="34"/>
      <c r="AK75" s="85"/>
    </row>
    <row r="76" spans="2:38">
      <c r="B76" s="146"/>
      <c r="C76" s="141" t="s">
        <v>445</v>
      </c>
      <c r="D76" s="141"/>
      <c r="E76" s="141"/>
      <c r="F76" s="141"/>
      <c r="G76" s="141"/>
      <c r="H76" s="141"/>
      <c r="I76" s="141"/>
      <c r="J76" s="141"/>
      <c r="K76" s="141"/>
      <c r="L76" s="141"/>
      <c r="M76" s="141"/>
      <c r="N76" s="141"/>
      <c r="O76" s="153"/>
      <c r="P76" s="34"/>
      <c r="Q76" s="34"/>
      <c r="R76" s="34"/>
      <c r="S76" s="34"/>
      <c r="T76" s="34"/>
      <c r="U76" s="34"/>
      <c r="V76" s="34"/>
      <c r="W76" s="34"/>
      <c r="X76" s="34"/>
      <c r="Y76" s="34"/>
      <c r="Z76" s="34"/>
      <c r="AA76" s="34"/>
      <c r="AB76" s="34"/>
      <c r="AC76" s="845" t="s">
        <v>505</v>
      </c>
      <c r="AD76" s="845"/>
      <c r="AE76" s="845"/>
      <c r="AF76" s="845"/>
      <c r="AG76" s="845"/>
      <c r="AH76" s="845"/>
      <c r="AI76" s="845"/>
      <c r="AJ76" s="845"/>
      <c r="AK76" s="85"/>
    </row>
    <row r="77" spans="2:38" ht="7.5" customHeight="1">
      <c r="B77" s="146"/>
      <c r="C77" s="141"/>
      <c r="D77" s="141"/>
      <c r="E77" s="141"/>
      <c r="F77" s="141"/>
      <c r="G77" s="141"/>
      <c r="H77" s="141"/>
      <c r="I77" s="141"/>
      <c r="J77" s="141"/>
      <c r="K77" s="141"/>
      <c r="L77" s="141"/>
      <c r="M77" s="154"/>
      <c r="N77" s="34"/>
      <c r="O77" s="141"/>
      <c r="P77" s="111"/>
      <c r="Q77" s="34"/>
      <c r="R77" s="34"/>
      <c r="S77" s="34"/>
      <c r="T77" s="34"/>
      <c r="U77" s="34"/>
      <c r="V77" s="34"/>
      <c r="W77" s="34"/>
      <c r="X77" s="34"/>
      <c r="Y77" s="34"/>
      <c r="Z77" s="34"/>
      <c r="AA77" s="34"/>
      <c r="AB77" s="34"/>
      <c r="AC77" s="846"/>
      <c r="AD77" s="846"/>
      <c r="AE77" s="846"/>
      <c r="AF77" s="846"/>
      <c r="AG77" s="846"/>
      <c r="AH77" s="846"/>
      <c r="AI77" s="846"/>
      <c r="AJ77" s="846"/>
      <c r="AK77" s="85"/>
    </row>
    <row r="78" spans="2:38" ht="18" customHeight="1">
      <c r="B78" s="146"/>
      <c r="C78" s="141"/>
      <c r="D78" s="689"/>
      <c r="E78" s="690"/>
      <c r="F78" s="690"/>
      <c r="G78" s="690"/>
      <c r="H78" s="690"/>
      <c r="I78" s="690"/>
      <c r="J78" s="690"/>
      <c r="K78" s="690"/>
      <c r="L78" s="690"/>
      <c r="M78" s="97"/>
      <c r="N78" s="155"/>
      <c r="O78" s="155"/>
      <c r="P78" s="156"/>
      <c r="Q78" s="752" t="s">
        <v>436</v>
      </c>
      <c r="R78" s="753"/>
      <c r="S78" s="753"/>
      <c r="T78" s="753"/>
      <c r="U78" s="753"/>
      <c r="V78" s="753"/>
      <c r="W78" s="753"/>
      <c r="X78" s="753"/>
      <c r="Y78" s="753"/>
      <c r="Z78" s="753"/>
      <c r="AA78" s="753"/>
      <c r="AB78" s="753"/>
      <c r="AC78" s="753"/>
      <c r="AD78" s="753"/>
      <c r="AE78" s="753"/>
      <c r="AF78" s="753"/>
      <c r="AG78" s="753"/>
      <c r="AH78" s="753"/>
      <c r="AI78" s="753"/>
      <c r="AJ78" s="754"/>
      <c r="AK78" s="85"/>
    </row>
    <row r="79" spans="2:38" ht="15" customHeight="1">
      <c r="B79" s="146"/>
      <c r="C79" s="141"/>
      <c r="D79" s="691"/>
      <c r="E79" s="692"/>
      <c r="F79" s="692"/>
      <c r="G79" s="692"/>
      <c r="H79" s="692"/>
      <c r="I79" s="692"/>
      <c r="J79" s="692"/>
      <c r="K79" s="692"/>
      <c r="L79" s="693"/>
      <c r="M79" s="699" t="s">
        <v>142</v>
      </c>
      <c r="N79" s="699"/>
      <c r="O79" s="699"/>
      <c r="P79" s="699"/>
      <c r="Q79" s="700" t="str">
        <f>Tbl!$Q$2</f>
        <v>令和７年度
(2025年度)</v>
      </c>
      <c r="R79" s="701"/>
      <c r="S79" s="701"/>
      <c r="T79" s="702"/>
      <c r="U79" s="700" t="str">
        <f>Tbl!$Q$3</f>
        <v>令和８年度
(2026年度)</v>
      </c>
      <c r="V79" s="701"/>
      <c r="W79" s="701"/>
      <c r="X79" s="702"/>
      <c r="Y79" s="700" t="str">
        <f>Tbl!$Q$4</f>
        <v>令和９年度
(2027年度)</v>
      </c>
      <c r="Z79" s="701"/>
      <c r="AA79" s="701"/>
      <c r="AB79" s="702"/>
      <c r="AC79" s="700" t="str">
        <f>Tbl!$Q$5</f>
        <v>令和10年度
(2028年度)</v>
      </c>
      <c r="AD79" s="701"/>
      <c r="AE79" s="701"/>
      <c r="AF79" s="702"/>
      <c r="AG79" s="700" t="str">
        <f>Tbl!$Q$6</f>
        <v>令和11年度
(2029年度)</v>
      </c>
      <c r="AH79" s="701"/>
      <c r="AI79" s="701"/>
      <c r="AJ79" s="702"/>
      <c r="AK79" s="157"/>
    </row>
    <row r="80" spans="2:38" ht="15" customHeight="1">
      <c r="B80" s="146"/>
      <c r="C80" s="141"/>
      <c r="D80" s="694"/>
      <c r="E80" s="688"/>
      <c r="F80" s="688"/>
      <c r="G80" s="688"/>
      <c r="H80" s="688"/>
      <c r="I80" s="688"/>
      <c r="J80" s="688"/>
      <c r="K80" s="688"/>
      <c r="L80" s="695"/>
      <c r="M80" s="699"/>
      <c r="N80" s="699"/>
      <c r="O80" s="699"/>
      <c r="P80" s="699"/>
      <c r="Q80" s="703"/>
      <c r="R80" s="704"/>
      <c r="S80" s="704"/>
      <c r="T80" s="705"/>
      <c r="U80" s="703"/>
      <c r="V80" s="704"/>
      <c r="W80" s="704"/>
      <c r="X80" s="705"/>
      <c r="Y80" s="703"/>
      <c r="Z80" s="704"/>
      <c r="AA80" s="704"/>
      <c r="AB80" s="705"/>
      <c r="AC80" s="703"/>
      <c r="AD80" s="704"/>
      <c r="AE80" s="704"/>
      <c r="AF80" s="705"/>
      <c r="AG80" s="703"/>
      <c r="AH80" s="704"/>
      <c r="AI80" s="704"/>
      <c r="AJ80" s="705"/>
      <c r="AK80" s="157"/>
    </row>
    <row r="81" spans="2:37" ht="30" customHeight="1">
      <c r="B81" s="146"/>
      <c r="C81" s="141"/>
      <c r="D81" s="749" t="s">
        <v>470</v>
      </c>
      <c r="E81" s="750"/>
      <c r="F81" s="750"/>
      <c r="G81" s="750"/>
      <c r="H81" s="750"/>
      <c r="I81" s="750"/>
      <c r="J81" s="750"/>
      <c r="K81" s="750"/>
      <c r="L81" s="750"/>
      <c r="M81" s="751" t="str">
        <f>IF($S$24="","",$S$24)</f>
        <v/>
      </c>
      <c r="N81" s="751"/>
      <c r="O81" s="751"/>
      <c r="P81" s="751"/>
      <c r="Q81" s="741"/>
      <c r="R81" s="742"/>
      <c r="S81" s="742"/>
      <c r="T81" s="743"/>
      <c r="U81" s="741"/>
      <c r="V81" s="742"/>
      <c r="W81" s="742"/>
      <c r="X81" s="743"/>
      <c r="Y81" s="741"/>
      <c r="Z81" s="742"/>
      <c r="AA81" s="742"/>
      <c r="AB81" s="743"/>
      <c r="AC81" s="741"/>
      <c r="AD81" s="742"/>
      <c r="AE81" s="742"/>
      <c r="AF81" s="743"/>
      <c r="AG81" s="741"/>
      <c r="AH81" s="742"/>
      <c r="AI81" s="742"/>
      <c r="AJ81" s="743"/>
      <c r="AK81" s="85"/>
    </row>
    <row r="82" spans="2:37" ht="30" customHeight="1">
      <c r="B82" s="146"/>
      <c r="C82" s="141"/>
      <c r="D82" s="248"/>
      <c r="E82" s="744" t="s">
        <v>645</v>
      </c>
      <c r="F82" s="744"/>
      <c r="G82" s="744"/>
      <c r="H82" s="744"/>
      <c r="I82" s="744"/>
      <c r="J82" s="744"/>
      <c r="K82" s="744"/>
      <c r="L82" s="744"/>
      <c r="M82" s="744"/>
      <c r="N82" s="744"/>
      <c r="O82" s="744"/>
      <c r="P82" s="744"/>
      <c r="Q82" s="745" t="s">
        <v>170</v>
      </c>
      <c r="R82" s="746"/>
      <c r="S82" s="746"/>
      <c r="T82" s="747"/>
      <c r="U82" s="748" t="str">
        <f>IFERROR(IF(U$81="","",(U81-Q81)/Q81*100),"")</f>
        <v/>
      </c>
      <c r="V82" s="748"/>
      <c r="W82" s="748"/>
      <c r="X82" s="748"/>
      <c r="Y82" s="748" t="str">
        <f t="shared" ref="Y82" si="0">IFERROR(IF(Y$81="","",(Y81-U81)/U81*100),"")</f>
        <v/>
      </c>
      <c r="Z82" s="748"/>
      <c r="AA82" s="748"/>
      <c r="AB82" s="748"/>
      <c r="AC82" s="748" t="str">
        <f t="shared" ref="AC82" si="1">IFERROR(IF(AC$81="","",(AC81-Y81)/Y81*100),"")</f>
        <v/>
      </c>
      <c r="AD82" s="748"/>
      <c r="AE82" s="748"/>
      <c r="AF82" s="748"/>
      <c r="AG82" s="748" t="str">
        <f t="shared" ref="AG82" si="2">IFERROR(IF(AG$81="","",(AG81-AC81)/AC81*100),"")</f>
        <v/>
      </c>
      <c r="AH82" s="748"/>
      <c r="AI82" s="748"/>
      <c r="AJ82" s="748"/>
      <c r="AK82" s="85"/>
    </row>
    <row r="83" spans="2:37" ht="15" customHeight="1">
      <c r="B83" s="146"/>
      <c r="C83" s="141"/>
      <c r="D83" s="733"/>
      <c r="E83" s="735" t="s">
        <v>446</v>
      </c>
      <c r="F83" s="736"/>
      <c r="G83" s="736"/>
      <c r="H83" s="736"/>
      <c r="I83" s="736"/>
      <c r="J83" s="736"/>
      <c r="K83" s="736"/>
      <c r="L83" s="736"/>
      <c r="M83" s="736"/>
      <c r="N83" s="736"/>
      <c r="O83" s="736"/>
      <c r="P83" s="737"/>
      <c r="Q83" s="722" t="str">
        <f>IFERROR(IF(Q81="","",($M$81-Q81)/$M$81*100),"")</f>
        <v/>
      </c>
      <c r="R83" s="723"/>
      <c r="S83" s="723"/>
      <c r="T83" s="724"/>
      <c r="U83" s="722" t="str">
        <f t="shared" ref="U83" si="3">IFERROR(IF(U81="","",($M$81-U81)/$M$81*100),"")</f>
        <v/>
      </c>
      <c r="V83" s="723"/>
      <c r="W83" s="723"/>
      <c r="X83" s="724"/>
      <c r="Y83" s="722" t="str">
        <f t="shared" ref="Y83" si="4">IFERROR(IF(Y81="","",($M$81-Y81)/$M$81*100),"")</f>
        <v/>
      </c>
      <c r="Z83" s="723"/>
      <c r="AA83" s="723"/>
      <c r="AB83" s="724"/>
      <c r="AC83" s="722" t="str">
        <f t="shared" ref="AC83" si="5">IFERROR(IF(AC81="","",($M$81-AC81)/$M$81*100),"")</f>
        <v/>
      </c>
      <c r="AD83" s="723"/>
      <c r="AE83" s="723"/>
      <c r="AF83" s="724"/>
      <c r="AG83" s="722" t="str">
        <f t="shared" ref="AG83" si="6">IFERROR(IF(AG81="","",($M$81-AG81)/$M$81*100),"")</f>
        <v/>
      </c>
      <c r="AH83" s="723"/>
      <c r="AI83" s="723"/>
      <c r="AJ83" s="724"/>
      <c r="AK83" s="85"/>
    </row>
    <row r="84" spans="2:37" ht="15" customHeight="1">
      <c r="B84" s="146"/>
      <c r="C84" s="141"/>
      <c r="D84" s="734"/>
      <c r="E84" s="738"/>
      <c r="F84" s="739"/>
      <c r="G84" s="739"/>
      <c r="H84" s="739"/>
      <c r="I84" s="739"/>
      <c r="J84" s="739"/>
      <c r="K84" s="739"/>
      <c r="L84" s="739"/>
      <c r="M84" s="739"/>
      <c r="N84" s="739"/>
      <c r="O84" s="739"/>
      <c r="P84" s="740"/>
      <c r="Q84" s="725"/>
      <c r="R84" s="726"/>
      <c r="S84" s="726"/>
      <c r="T84" s="727"/>
      <c r="U84" s="725"/>
      <c r="V84" s="726"/>
      <c r="W84" s="726"/>
      <c r="X84" s="727"/>
      <c r="Y84" s="725"/>
      <c r="Z84" s="726"/>
      <c r="AA84" s="726"/>
      <c r="AB84" s="727"/>
      <c r="AC84" s="725"/>
      <c r="AD84" s="726"/>
      <c r="AE84" s="726"/>
      <c r="AF84" s="727"/>
      <c r="AG84" s="725"/>
      <c r="AH84" s="726"/>
      <c r="AI84" s="726"/>
      <c r="AJ84" s="727"/>
      <c r="AK84" s="153"/>
    </row>
    <row r="85" spans="2:37" ht="30" customHeight="1">
      <c r="B85" s="146"/>
      <c r="C85" s="141"/>
      <c r="D85" s="728" t="s">
        <v>100</v>
      </c>
      <c r="E85" s="730" t="s">
        <v>517</v>
      </c>
      <c r="F85" s="731"/>
      <c r="G85" s="731"/>
      <c r="H85" s="731"/>
      <c r="I85" s="731"/>
      <c r="J85" s="731"/>
      <c r="K85" s="731"/>
      <c r="L85" s="731"/>
      <c r="M85" s="731"/>
      <c r="N85" s="731"/>
      <c r="O85" s="731"/>
      <c r="P85" s="732"/>
      <c r="Q85" s="718"/>
      <c r="R85" s="719"/>
      <c r="S85" s="719"/>
      <c r="T85" s="720"/>
      <c r="U85" s="718"/>
      <c r="V85" s="719"/>
      <c r="W85" s="719"/>
      <c r="X85" s="720"/>
      <c r="Y85" s="718"/>
      <c r="Z85" s="719"/>
      <c r="AA85" s="719"/>
      <c r="AB85" s="720"/>
      <c r="AC85" s="718"/>
      <c r="AD85" s="719"/>
      <c r="AE85" s="719"/>
      <c r="AF85" s="720"/>
      <c r="AG85" s="718"/>
      <c r="AH85" s="719"/>
      <c r="AI85" s="719"/>
      <c r="AJ85" s="720"/>
      <c r="AK85" s="153"/>
    </row>
    <row r="86" spans="2:37" ht="30" customHeight="1">
      <c r="B86" s="146"/>
      <c r="C86" s="141"/>
      <c r="D86" s="728"/>
      <c r="E86" s="721" t="s">
        <v>143</v>
      </c>
      <c r="F86" s="721"/>
      <c r="G86" s="721"/>
      <c r="H86" s="721"/>
      <c r="I86" s="721"/>
      <c r="J86" s="721"/>
      <c r="K86" s="721"/>
      <c r="L86" s="721"/>
      <c r="M86" s="721"/>
      <c r="N86" s="721"/>
      <c r="O86" s="721"/>
      <c r="P86" s="721"/>
      <c r="Q86" s="718"/>
      <c r="R86" s="719"/>
      <c r="S86" s="719"/>
      <c r="T86" s="720"/>
      <c r="U86" s="718"/>
      <c r="V86" s="719"/>
      <c r="W86" s="719"/>
      <c r="X86" s="720"/>
      <c r="Y86" s="718"/>
      <c r="Z86" s="719"/>
      <c r="AA86" s="719"/>
      <c r="AB86" s="720"/>
      <c r="AC86" s="718"/>
      <c r="AD86" s="719"/>
      <c r="AE86" s="719"/>
      <c r="AF86" s="720"/>
      <c r="AG86" s="718"/>
      <c r="AH86" s="719"/>
      <c r="AI86" s="719"/>
      <c r="AJ86" s="720"/>
      <c r="AK86" s="85"/>
    </row>
    <row r="87" spans="2:37" ht="30" customHeight="1">
      <c r="B87" s="146"/>
      <c r="C87" s="141"/>
      <c r="D87" s="728"/>
      <c r="E87" s="721" t="s">
        <v>144</v>
      </c>
      <c r="F87" s="721"/>
      <c r="G87" s="721"/>
      <c r="H87" s="721"/>
      <c r="I87" s="721"/>
      <c r="J87" s="721"/>
      <c r="K87" s="721"/>
      <c r="L87" s="721"/>
      <c r="M87" s="721"/>
      <c r="N87" s="721"/>
      <c r="O87" s="721"/>
      <c r="P87" s="721"/>
      <c r="Q87" s="718"/>
      <c r="R87" s="719"/>
      <c r="S87" s="719"/>
      <c r="T87" s="720"/>
      <c r="U87" s="718"/>
      <c r="V87" s="719"/>
      <c r="W87" s="719"/>
      <c r="X87" s="720"/>
      <c r="Y87" s="718"/>
      <c r="Z87" s="719"/>
      <c r="AA87" s="719"/>
      <c r="AB87" s="720"/>
      <c r="AC87" s="718"/>
      <c r="AD87" s="719"/>
      <c r="AE87" s="719"/>
      <c r="AF87" s="720"/>
      <c r="AG87" s="718"/>
      <c r="AH87" s="719"/>
      <c r="AI87" s="719"/>
      <c r="AJ87" s="720"/>
      <c r="AK87" s="85"/>
    </row>
    <row r="88" spans="2:37" ht="30" customHeight="1">
      <c r="B88" s="146"/>
      <c r="C88" s="141"/>
      <c r="D88" s="728"/>
      <c r="E88" s="721" t="s">
        <v>145</v>
      </c>
      <c r="F88" s="721"/>
      <c r="G88" s="721"/>
      <c r="H88" s="721"/>
      <c r="I88" s="721"/>
      <c r="J88" s="721"/>
      <c r="K88" s="721"/>
      <c r="L88" s="721"/>
      <c r="M88" s="721"/>
      <c r="N88" s="721"/>
      <c r="O88" s="721"/>
      <c r="P88" s="721"/>
      <c r="Q88" s="718"/>
      <c r="R88" s="719"/>
      <c r="S88" s="719"/>
      <c r="T88" s="720"/>
      <c r="U88" s="718"/>
      <c r="V88" s="719"/>
      <c r="W88" s="719"/>
      <c r="X88" s="720"/>
      <c r="Y88" s="718"/>
      <c r="Z88" s="719"/>
      <c r="AA88" s="719"/>
      <c r="AB88" s="720"/>
      <c r="AC88" s="718"/>
      <c r="AD88" s="719"/>
      <c r="AE88" s="719"/>
      <c r="AF88" s="720"/>
      <c r="AG88" s="718"/>
      <c r="AH88" s="719"/>
      <c r="AI88" s="719"/>
      <c r="AJ88" s="720"/>
      <c r="AK88" s="85"/>
    </row>
    <row r="89" spans="2:37" ht="30" customHeight="1">
      <c r="B89" s="146"/>
      <c r="C89" s="141"/>
      <c r="D89" s="728"/>
      <c r="E89" s="721" t="s">
        <v>146</v>
      </c>
      <c r="F89" s="721"/>
      <c r="G89" s="721"/>
      <c r="H89" s="721"/>
      <c r="I89" s="721"/>
      <c r="J89" s="721"/>
      <c r="K89" s="721"/>
      <c r="L89" s="721"/>
      <c r="M89" s="721"/>
      <c r="N89" s="721"/>
      <c r="O89" s="721"/>
      <c r="P89" s="721"/>
      <c r="Q89" s="718"/>
      <c r="R89" s="719"/>
      <c r="S89" s="719"/>
      <c r="T89" s="720"/>
      <c r="U89" s="718"/>
      <c r="V89" s="719"/>
      <c r="W89" s="719"/>
      <c r="X89" s="720"/>
      <c r="Y89" s="718"/>
      <c r="Z89" s="719"/>
      <c r="AA89" s="719"/>
      <c r="AB89" s="720"/>
      <c r="AC89" s="718"/>
      <c r="AD89" s="719"/>
      <c r="AE89" s="719"/>
      <c r="AF89" s="720"/>
      <c r="AG89" s="718"/>
      <c r="AH89" s="719"/>
      <c r="AI89" s="719"/>
      <c r="AJ89" s="720"/>
      <c r="AK89" s="85"/>
    </row>
    <row r="90" spans="2:37" ht="30" customHeight="1">
      <c r="B90" s="146"/>
      <c r="C90" s="141"/>
      <c r="D90" s="728"/>
      <c r="E90" s="721" t="s">
        <v>654</v>
      </c>
      <c r="F90" s="721"/>
      <c r="G90" s="721"/>
      <c r="H90" s="721"/>
      <c r="I90" s="721"/>
      <c r="J90" s="721"/>
      <c r="K90" s="721"/>
      <c r="L90" s="721"/>
      <c r="M90" s="721"/>
      <c r="N90" s="721"/>
      <c r="O90" s="721"/>
      <c r="P90" s="721"/>
      <c r="Q90" s="718"/>
      <c r="R90" s="719"/>
      <c r="S90" s="719"/>
      <c r="T90" s="720"/>
      <c r="U90" s="718"/>
      <c r="V90" s="719"/>
      <c r="W90" s="719"/>
      <c r="X90" s="720"/>
      <c r="Y90" s="718"/>
      <c r="Z90" s="719"/>
      <c r="AA90" s="719"/>
      <c r="AB90" s="720"/>
      <c r="AC90" s="718"/>
      <c r="AD90" s="719"/>
      <c r="AE90" s="719"/>
      <c r="AF90" s="720"/>
      <c r="AG90" s="718"/>
      <c r="AH90" s="719"/>
      <c r="AI90" s="719"/>
      <c r="AJ90" s="720"/>
      <c r="AK90" s="85"/>
    </row>
    <row r="91" spans="2:37" ht="30" customHeight="1" thickBot="1">
      <c r="B91" s="146"/>
      <c r="C91" s="141"/>
      <c r="D91" s="729"/>
      <c r="E91" s="712" t="s">
        <v>147</v>
      </c>
      <c r="F91" s="713"/>
      <c r="G91" s="713"/>
      <c r="H91" s="713"/>
      <c r="I91" s="713"/>
      <c r="J91" s="713"/>
      <c r="K91" s="713"/>
      <c r="L91" s="713"/>
      <c r="M91" s="713"/>
      <c r="N91" s="713"/>
      <c r="O91" s="713"/>
      <c r="P91" s="714"/>
      <c r="Q91" s="715"/>
      <c r="R91" s="716"/>
      <c r="S91" s="716"/>
      <c r="T91" s="717"/>
      <c r="U91" s="715"/>
      <c r="V91" s="716"/>
      <c r="W91" s="716"/>
      <c r="X91" s="717"/>
      <c r="Y91" s="715"/>
      <c r="Z91" s="716"/>
      <c r="AA91" s="716"/>
      <c r="AB91" s="717"/>
      <c r="AC91" s="715"/>
      <c r="AD91" s="716"/>
      <c r="AE91" s="716"/>
      <c r="AF91" s="717"/>
      <c r="AG91" s="715"/>
      <c r="AH91" s="716"/>
      <c r="AI91" s="716"/>
      <c r="AJ91" s="717"/>
      <c r="AK91" s="85"/>
    </row>
    <row r="92" spans="2:37" ht="30" customHeight="1" thickTop="1">
      <c r="B92" s="146"/>
      <c r="C92" s="141"/>
      <c r="D92" s="706" t="s">
        <v>101</v>
      </c>
      <c r="E92" s="707"/>
      <c r="F92" s="707"/>
      <c r="G92" s="707"/>
      <c r="H92" s="707"/>
      <c r="I92" s="707"/>
      <c r="J92" s="707"/>
      <c r="K92" s="707"/>
      <c r="L92" s="707"/>
      <c r="M92" s="707"/>
      <c r="N92" s="707"/>
      <c r="O92" s="707"/>
      <c r="P92" s="708"/>
      <c r="Q92" s="709" t="str">
        <f>IF(COUNT(Q$81,Q$85:T$91)=0,"",SUM(Q$81,Q$85:T$91))</f>
        <v/>
      </c>
      <c r="R92" s="710"/>
      <c r="S92" s="710"/>
      <c r="T92" s="711"/>
      <c r="U92" s="709" t="str">
        <f t="shared" ref="U92" si="7">IF(COUNT(U$81,U$85:X$91)=0,"",SUM(U$81,U$85:X$91))</f>
        <v/>
      </c>
      <c r="V92" s="710"/>
      <c r="W92" s="710"/>
      <c r="X92" s="711"/>
      <c r="Y92" s="709" t="str">
        <f t="shared" ref="Y92" si="8">IF(COUNT(Y$81,Y$85:AB$91)=0,"",SUM(Y$81,Y$85:AB$91))</f>
        <v/>
      </c>
      <c r="Z92" s="710"/>
      <c r="AA92" s="710"/>
      <c r="AB92" s="711"/>
      <c r="AC92" s="709" t="str">
        <f t="shared" ref="AC92" si="9">IF(COUNT(AC$81,AC$85:AF$91)=0,"",SUM(AC$81,AC$85:AF$91))</f>
        <v/>
      </c>
      <c r="AD92" s="710"/>
      <c r="AE92" s="710"/>
      <c r="AF92" s="711"/>
      <c r="AG92" s="709" t="str">
        <f t="shared" ref="AG92" si="10">IF(COUNT(AG$81,AG$85:AJ$91)=0,"",SUM(AG$81,AG$85:AJ$91))</f>
        <v/>
      </c>
      <c r="AH92" s="710"/>
      <c r="AI92" s="710"/>
      <c r="AJ92" s="711"/>
      <c r="AK92" s="85"/>
    </row>
    <row r="93" spans="2:37" ht="9" customHeight="1">
      <c r="B93" s="146"/>
      <c r="C93" s="141"/>
      <c r="D93" s="141"/>
      <c r="E93" s="141"/>
      <c r="F93" s="141"/>
      <c r="G93" s="141"/>
      <c r="H93" s="141"/>
      <c r="I93" s="141"/>
      <c r="J93" s="141"/>
      <c r="K93" s="141"/>
      <c r="L93" s="141"/>
      <c r="M93" s="141"/>
      <c r="N93" s="141"/>
      <c r="O93" s="159"/>
      <c r="P93" s="34"/>
      <c r="Q93" s="34"/>
      <c r="R93" s="34"/>
      <c r="S93" s="34"/>
      <c r="T93" s="34"/>
      <c r="U93" s="34"/>
      <c r="V93" s="34"/>
      <c r="W93" s="34"/>
      <c r="X93" s="34"/>
      <c r="Y93" s="34"/>
      <c r="Z93" s="34"/>
      <c r="AA93" s="34"/>
      <c r="AB93" s="34"/>
      <c r="AC93" s="34"/>
      <c r="AD93" s="34"/>
      <c r="AE93" s="34"/>
      <c r="AF93" s="34"/>
      <c r="AG93" s="34"/>
      <c r="AH93" s="34"/>
      <c r="AI93" s="34"/>
      <c r="AJ93" s="34"/>
      <c r="AK93" s="85"/>
    </row>
    <row r="94" spans="2:37" ht="13.5" customHeight="1">
      <c r="B94" s="146"/>
      <c r="C94" s="141" t="s">
        <v>473</v>
      </c>
      <c r="D94" s="141"/>
      <c r="E94" s="141"/>
      <c r="F94" s="141"/>
      <c r="G94" s="141"/>
      <c r="H94" s="141"/>
      <c r="I94" s="141"/>
      <c r="J94" s="141"/>
      <c r="K94" s="141"/>
      <c r="L94" s="141"/>
      <c r="M94" s="141"/>
      <c r="N94" s="141"/>
      <c r="O94" s="141"/>
      <c r="P94" s="34"/>
      <c r="Q94" s="34"/>
      <c r="R94" s="34"/>
      <c r="S94" s="34"/>
      <c r="T94" s="34"/>
      <c r="U94" s="34"/>
      <c r="V94" s="34"/>
      <c r="W94" s="34"/>
      <c r="X94" s="34"/>
      <c r="Y94" s="34"/>
      <c r="Z94" s="34"/>
      <c r="AA94" s="34"/>
      <c r="AB94" s="34"/>
      <c r="AC94" s="34"/>
      <c r="AD94" s="34"/>
      <c r="AE94" s="34"/>
      <c r="AF94" s="34"/>
      <c r="AG94" s="34"/>
      <c r="AH94" s="34"/>
      <c r="AI94" s="34"/>
      <c r="AJ94" s="34"/>
      <c r="AK94" s="85"/>
    </row>
    <row r="95" spans="2:37" ht="13.5" customHeight="1">
      <c r="B95" s="146"/>
      <c r="C95" s="141"/>
      <c r="D95" s="141"/>
      <c r="E95" s="141"/>
      <c r="F95" s="141"/>
      <c r="G95" s="141"/>
      <c r="H95" s="141"/>
      <c r="I95" s="141"/>
      <c r="J95" s="141"/>
      <c r="K95" s="141"/>
      <c r="L95" s="160"/>
      <c r="M95" s="34"/>
      <c r="N95" s="34"/>
      <c r="O95" s="141"/>
      <c r="P95" s="34"/>
      <c r="Q95" s="34"/>
      <c r="R95" s="34"/>
      <c r="S95" s="34"/>
      <c r="T95" s="34"/>
      <c r="U95" s="34"/>
      <c r="V95" s="34"/>
      <c r="W95" s="34"/>
      <c r="X95" s="34"/>
      <c r="Y95" s="34"/>
      <c r="Z95" s="34"/>
      <c r="AA95" s="34"/>
      <c r="AB95" s="34"/>
      <c r="AC95" s="688" t="s">
        <v>523</v>
      </c>
      <c r="AD95" s="688"/>
      <c r="AE95" s="688"/>
      <c r="AF95" s="688"/>
      <c r="AG95" s="688"/>
      <c r="AH95" s="688"/>
      <c r="AI95" s="688"/>
      <c r="AJ95" s="688"/>
      <c r="AK95" s="85"/>
    </row>
    <row r="96" spans="2:37" ht="18" customHeight="1">
      <c r="B96" s="146"/>
      <c r="C96" s="141"/>
      <c r="D96" s="689"/>
      <c r="E96" s="690"/>
      <c r="F96" s="690"/>
      <c r="G96" s="690"/>
      <c r="H96" s="690"/>
      <c r="I96" s="690"/>
      <c r="J96" s="690"/>
      <c r="K96" s="690"/>
      <c r="L96" s="690"/>
      <c r="M96" s="97"/>
      <c r="N96" s="155"/>
      <c r="O96" s="155"/>
      <c r="P96" s="156"/>
      <c r="Q96" s="696" t="s">
        <v>436</v>
      </c>
      <c r="R96" s="697"/>
      <c r="S96" s="697"/>
      <c r="T96" s="697"/>
      <c r="U96" s="697"/>
      <c r="V96" s="697"/>
      <c r="W96" s="697"/>
      <c r="X96" s="697"/>
      <c r="Y96" s="697"/>
      <c r="Z96" s="697"/>
      <c r="AA96" s="697"/>
      <c r="AB96" s="697"/>
      <c r="AC96" s="697"/>
      <c r="AD96" s="697"/>
      <c r="AE96" s="697"/>
      <c r="AF96" s="697"/>
      <c r="AG96" s="697"/>
      <c r="AH96" s="697"/>
      <c r="AI96" s="697"/>
      <c r="AJ96" s="698"/>
      <c r="AK96" s="85"/>
    </row>
    <row r="97" spans="2:48" ht="15" customHeight="1">
      <c r="B97" s="146"/>
      <c r="C97" s="141"/>
      <c r="D97" s="691"/>
      <c r="E97" s="692"/>
      <c r="F97" s="692"/>
      <c r="G97" s="692"/>
      <c r="H97" s="692"/>
      <c r="I97" s="692"/>
      <c r="J97" s="692"/>
      <c r="K97" s="692"/>
      <c r="L97" s="693"/>
      <c r="M97" s="699" t="s">
        <v>142</v>
      </c>
      <c r="N97" s="699"/>
      <c r="O97" s="699"/>
      <c r="P97" s="699"/>
      <c r="Q97" s="700" t="str">
        <f>Tbl!$Q$2</f>
        <v>令和７年度
(2025年度)</v>
      </c>
      <c r="R97" s="701"/>
      <c r="S97" s="701"/>
      <c r="T97" s="702"/>
      <c r="U97" s="700" t="str">
        <f>Tbl!$Q$3</f>
        <v>令和８年度
(2026年度)</v>
      </c>
      <c r="V97" s="701"/>
      <c r="W97" s="701"/>
      <c r="X97" s="702"/>
      <c r="Y97" s="700" t="str">
        <f>Tbl!$Q$4</f>
        <v>令和９年度
(2027年度)</v>
      </c>
      <c r="Z97" s="701"/>
      <c r="AA97" s="701"/>
      <c r="AB97" s="702"/>
      <c r="AC97" s="700" t="str">
        <f>Tbl!$Q$5</f>
        <v>令和10年度
(2028年度)</v>
      </c>
      <c r="AD97" s="701"/>
      <c r="AE97" s="701"/>
      <c r="AF97" s="702"/>
      <c r="AG97" s="700" t="str">
        <f>Tbl!$Q$6</f>
        <v>令和11年度
(2029年度)</v>
      </c>
      <c r="AH97" s="701"/>
      <c r="AI97" s="701"/>
      <c r="AJ97" s="702"/>
      <c r="AK97" s="85"/>
    </row>
    <row r="98" spans="2:48" ht="15" customHeight="1">
      <c r="B98" s="146"/>
      <c r="C98" s="141"/>
      <c r="D98" s="694"/>
      <c r="E98" s="688"/>
      <c r="F98" s="688"/>
      <c r="G98" s="688"/>
      <c r="H98" s="688"/>
      <c r="I98" s="688"/>
      <c r="J98" s="688"/>
      <c r="K98" s="688"/>
      <c r="L98" s="695"/>
      <c r="M98" s="699"/>
      <c r="N98" s="699"/>
      <c r="O98" s="699"/>
      <c r="P98" s="699"/>
      <c r="Q98" s="703"/>
      <c r="R98" s="704"/>
      <c r="S98" s="704"/>
      <c r="T98" s="705"/>
      <c r="U98" s="703"/>
      <c r="V98" s="704"/>
      <c r="W98" s="704"/>
      <c r="X98" s="705"/>
      <c r="Y98" s="703"/>
      <c r="Z98" s="704"/>
      <c r="AA98" s="704"/>
      <c r="AB98" s="705"/>
      <c r="AC98" s="703"/>
      <c r="AD98" s="704"/>
      <c r="AE98" s="704"/>
      <c r="AF98" s="705"/>
      <c r="AG98" s="703"/>
      <c r="AH98" s="704"/>
      <c r="AI98" s="704"/>
      <c r="AJ98" s="705"/>
      <c r="AK98" s="85"/>
    </row>
    <row r="99" spans="2:48" ht="30" customHeight="1">
      <c r="B99" s="146"/>
      <c r="C99" s="141"/>
      <c r="D99" s="674" t="s">
        <v>471</v>
      </c>
      <c r="E99" s="667"/>
      <c r="F99" s="667"/>
      <c r="G99" s="667"/>
      <c r="H99" s="667"/>
      <c r="I99" s="667"/>
      <c r="J99" s="667"/>
      <c r="K99" s="667"/>
      <c r="L99" s="668"/>
      <c r="M99" s="675" t="str">
        <f>IF($AD$24="","",$AD$24)</f>
        <v/>
      </c>
      <c r="N99" s="676"/>
      <c r="O99" s="676"/>
      <c r="P99" s="677"/>
      <c r="Q99" s="678" t="str">
        <f>IFERROR(IF(Q$81="","",Q$81/Q$102),"")</f>
        <v/>
      </c>
      <c r="R99" s="679"/>
      <c r="S99" s="679"/>
      <c r="T99" s="680"/>
      <c r="U99" s="678" t="str">
        <f t="shared" ref="U99" si="11">IFERROR(IF(U$81="","",U$81/U$102),"")</f>
        <v/>
      </c>
      <c r="V99" s="679"/>
      <c r="W99" s="679"/>
      <c r="X99" s="680"/>
      <c r="Y99" s="678" t="str">
        <f t="shared" ref="Y99" si="12">IFERROR(IF(Y$81="","",Y$81/Y$102),"")</f>
        <v/>
      </c>
      <c r="Z99" s="679"/>
      <c r="AA99" s="679"/>
      <c r="AB99" s="680"/>
      <c r="AC99" s="678" t="str">
        <f t="shared" ref="AC99" si="13">IFERROR(IF(AC$81="","",AC$81/AC$102),"")</f>
        <v/>
      </c>
      <c r="AD99" s="679"/>
      <c r="AE99" s="679"/>
      <c r="AF99" s="680"/>
      <c r="AG99" s="678" t="str">
        <f t="shared" ref="AG99" si="14">IFERROR(IF(AG$81="","",AG$81/AG$102),"")</f>
        <v/>
      </c>
      <c r="AH99" s="679"/>
      <c r="AI99" s="679"/>
      <c r="AJ99" s="680"/>
      <c r="AK99" s="85"/>
    </row>
    <row r="100" spans="2:48" ht="30" customHeight="1">
      <c r="B100" s="146"/>
      <c r="C100" s="141"/>
      <c r="D100" s="161"/>
      <c r="E100" s="685" t="s">
        <v>645</v>
      </c>
      <c r="F100" s="685"/>
      <c r="G100" s="685"/>
      <c r="H100" s="685"/>
      <c r="I100" s="685"/>
      <c r="J100" s="685"/>
      <c r="K100" s="685"/>
      <c r="L100" s="685"/>
      <c r="M100" s="685"/>
      <c r="N100" s="685"/>
      <c r="O100" s="685"/>
      <c r="P100" s="685"/>
      <c r="Q100" s="686" t="s">
        <v>170</v>
      </c>
      <c r="R100" s="687"/>
      <c r="S100" s="687"/>
      <c r="T100" s="687"/>
      <c r="U100" s="684" t="str">
        <f>IFERROR(IF(U99="","",(U99-Q99)/Q99*100),"")</f>
        <v/>
      </c>
      <c r="V100" s="684"/>
      <c r="W100" s="684"/>
      <c r="X100" s="684"/>
      <c r="Y100" s="684" t="str">
        <f t="shared" ref="Y100" si="15">IFERROR(IF(Y99="","",(Y99-U99)/U99*100),"")</f>
        <v/>
      </c>
      <c r="Z100" s="684"/>
      <c r="AA100" s="684"/>
      <c r="AB100" s="684"/>
      <c r="AC100" s="684" t="str">
        <f t="shared" ref="AC100" si="16">IFERROR(IF(AC99="","",(AC99-Y99)/Y99*100),"")</f>
        <v/>
      </c>
      <c r="AD100" s="684"/>
      <c r="AE100" s="684"/>
      <c r="AF100" s="684"/>
      <c r="AG100" s="684" t="str">
        <f t="shared" ref="AG100" si="17">IFERROR(IF(AG99="","",(AG99-AC99)/AC99*100),"")</f>
        <v/>
      </c>
      <c r="AH100" s="684"/>
      <c r="AI100" s="684"/>
      <c r="AJ100" s="684"/>
      <c r="AK100" s="85"/>
    </row>
    <row r="101" spans="2:48" ht="30" customHeight="1">
      <c r="B101" s="146"/>
      <c r="C101" s="141"/>
      <c r="D101" s="162"/>
      <c r="E101" s="681" t="s">
        <v>148</v>
      </c>
      <c r="F101" s="682"/>
      <c r="G101" s="682"/>
      <c r="H101" s="682"/>
      <c r="I101" s="682"/>
      <c r="J101" s="682"/>
      <c r="K101" s="682"/>
      <c r="L101" s="682"/>
      <c r="M101" s="682"/>
      <c r="N101" s="682"/>
      <c r="O101" s="682"/>
      <c r="P101" s="683"/>
      <c r="Q101" s="684" t="str">
        <f>IFERROR(IF(Q99="","",($M$99-Q99)/$M$99)*100,"")</f>
        <v/>
      </c>
      <c r="R101" s="684"/>
      <c r="S101" s="684"/>
      <c r="T101" s="684"/>
      <c r="U101" s="684" t="str">
        <f t="shared" ref="U101" si="18">IFERROR(IF(U99="","",($M$99-U99)/$M$99)*100,"")</f>
        <v/>
      </c>
      <c r="V101" s="684"/>
      <c r="W101" s="684"/>
      <c r="X101" s="684"/>
      <c r="Y101" s="684" t="str">
        <f t="shared" ref="Y101" si="19">IFERROR(IF(Y99="","",($M$99-Y99)/$M$99)*100,"")</f>
        <v/>
      </c>
      <c r="Z101" s="684"/>
      <c r="AA101" s="684"/>
      <c r="AB101" s="684"/>
      <c r="AC101" s="684" t="str">
        <f t="shared" ref="AC101" si="20">IFERROR(IF(AC99="","",($M$99-AC99)/$M$99)*100,"")</f>
        <v/>
      </c>
      <c r="AD101" s="684"/>
      <c r="AE101" s="684"/>
      <c r="AF101" s="684"/>
      <c r="AG101" s="684" t="str">
        <f t="shared" ref="AG101" si="21">IFERROR(IF(AG99="","",($M$99-AG99)/$M$99)*100,"")</f>
        <v/>
      </c>
      <c r="AH101" s="684"/>
      <c r="AI101" s="684"/>
      <c r="AJ101" s="684"/>
      <c r="AK101" s="85"/>
    </row>
    <row r="102" spans="2:48" ht="15" customHeight="1">
      <c r="B102" s="146"/>
      <c r="C102" s="141"/>
      <c r="D102" s="672" t="s">
        <v>149</v>
      </c>
      <c r="E102" s="672"/>
      <c r="F102" s="672"/>
      <c r="G102" s="672"/>
      <c r="H102" s="672"/>
      <c r="I102" s="672"/>
      <c r="J102" s="672"/>
      <c r="K102" s="672"/>
      <c r="L102" s="672"/>
      <c r="M102" s="673" t="s">
        <v>150</v>
      </c>
      <c r="N102" s="673"/>
      <c r="O102" s="673"/>
      <c r="P102" s="673"/>
      <c r="Q102" s="658"/>
      <c r="R102" s="659"/>
      <c r="S102" s="659"/>
      <c r="T102" s="660"/>
      <c r="U102" s="658"/>
      <c r="V102" s="659"/>
      <c r="W102" s="659"/>
      <c r="X102" s="660"/>
      <c r="Y102" s="658"/>
      <c r="Z102" s="659"/>
      <c r="AA102" s="659"/>
      <c r="AB102" s="660"/>
      <c r="AC102" s="658"/>
      <c r="AD102" s="659"/>
      <c r="AE102" s="659"/>
      <c r="AF102" s="660"/>
      <c r="AG102" s="658"/>
      <c r="AH102" s="659"/>
      <c r="AI102" s="659"/>
      <c r="AJ102" s="660"/>
      <c r="AK102" s="85"/>
    </row>
    <row r="103" spans="2:48" ht="17.100000000000001" customHeight="1">
      <c r="B103" s="146"/>
      <c r="C103" s="141"/>
      <c r="D103" s="664"/>
      <c r="E103" s="664"/>
      <c r="F103" s="664"/>
      <c r="G103" s="664"/>
      <c r="H103" s="664"/>
      <c r="I103" s="664"/>
      <c r="J103" s="664"/>
      <c r="K103" s="664"/>
      <c r="L103" s="664"/>
      <c r="M103" s="665"/>
      <c r="N103" s="665"/>
      <c r="O103" s="665"/>
      <c r="P103" s="665"/>
      <c r="Q103" s="661"/>
      <c r="R103" s="662"/>
      <c r="S103" s="662"/>
      <c r="T103" s="663"/>
      <c r="U103" s="661"/>
      <c r="V103" s="662"/>
      <c r="W103" s="662"/>
      <c r="X103" s="663"/>
      <c r="Y103" s="661"/>
      <c r="Z103" s="662"/>
      <c r="AA103" s="662"/>
      <c r="AB103" s="663"/>
      <c r="AC103" s="661"/>
      <c r="AD103" s="662"/>
      <c r="AE103" s="662"/>
      <c r="AF103" s="663"/>
      <c r="AG103" s="661"/>
      <c r="AH103" s="662"/>
      <c r="AI103" s="662"/>
      <c r="AJ103" s="663"/>
      <c r="AK103" s="163"/>
      <c r="AL103" s="32" t="str">
        <f>IF(OR($D$103="",$M$103=""),"← 指標と単位を入力してください。","")</f>
        <v>← 指標と単位を入力してください。</v>
      </c>
      <c r="AM103" s="11"/>
    </row>
    <row r="104" spans="2:48" ht="12" customHeight="1">
      <c r="B104" s="225"/>
      <c r="C104" s="142"/>
      <c r="D104" s="228"/>
      <c r="E104" s="228"/>
      <c r="F104" s="228"/>
      <c r="G104" s="228"/>
      <c r="H104" s="228"/>
      <c r="I104" s="228"/>
      <c r="J104" s="228"/>
      <c r="K104" s="228"/>
      <c r="L104" s="228"/>
      <c r="M104" s="229"/>
      <c r="N104" s="229"/>
      <c r="O104" s="229"/>
      <c r="P104" s="229"/>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112"/>
    </row>
    <row r="105" spans="2:48" ht="21" customHeight="1">
      <c r="B105" s="141"/>
      <c r="C105" s="141"/>
      <c r="D105" s="164"/>
      <c r="E105" s="164"/>
      <c r="F105" s="164"/>
      <c r="G105" s="165"/>
      <c r="H105" s="165"/>
      <c r="I105" s="166"/>
      <c r="J105" s="166"/>
      <c r="K105" s="166"/>
      <c r="L105" s="166"/>
      <c r="M105" s="167"/>
      <c r="N105" s="167"/>
      <c r="O105" s="167"/>
      <c r="P105" s="167"/>
      <c r="Q105" s="168"/>
      <c r="R105" s="168"/>
      <c r="S105" s="168"/>
      <c r="T105" s="168"/>
      <c r="U105" s="168"/>
      <c r="V105" s="168"/>
      <c r="W105" s="168"/>
      <c r="X105" s="168"/>
      <c r="Y105" s="168"/>
      <c r="Z105" s="168"/>
      <c r="AA105" s="168"/>
      <c r="AB105" s="168"/>
      <c r="AC105" s="168"/>
      <c r="AD105" s="169"/>
      <c r="AE105" s="168"/>
      <c r="AF105" s="168"/>
      <c r="AG105" s="168"/>
      <c r="AH105" s="168"/>
      <c r="AI105" s="168"/>
      <c r="AJ105" s="34"/>
      <c r="AK105" s="58" t="s">
        <v>38</v>
      </c>
    </row>
    <row r="106" spans="2:48">
      <c r="B106" s="141"/>
      <c r="C106" s="141"/>
      <c r="D106" s="141"/>
      <c r="E106" s="141"/>
      <c r="F106" s="141"/>
      <c r="G106" s="141"/>
      <c r="H106" s="141"/>
      <c r="I106" s="141"/>
      <c r="J106" s="141"/>
      <c r="K106" s="141"/>
      <c r="L106" s="141"/>
      <c r="M106" s="34"/>
      <c r="N106" s="34"/>
      <c r="O106" s="141"/>
      <c r="P106" s="34"/>
      <c r="Q106" s="34"/>
      <c r="R106" s="34"/>
      <c r="S106" s="34"/>
      <c r="T106" s="34"/>
      <c r="U106" s="34"/>
      <c r="V106" s="34"/>
      <c r="W106" s="34"/>
      <c r="X106" s="34"/>
      <c r="Y106" s="666" t="s">
        <v>78</v>
      </c>
      <c r="Z106" s="667"/>
      <c r="AA106" s="667"/>
      <c r="AB106" s="668"/>
      <c r="AC106" s="669" t="str">
        <f>IF($AC$4="","",$AC$4)</f>
        <v/>
      </c>
      <c r="AD106" s="670"/>
      <c r="AE106" s="670"/>
      <c r="AF106" s="670"/>
      <c r="AG106" s="670"/>
      <c r="AH106" s="670"/>
      <c r="AI106" s="670"/>
      <c r="AJ106" s="671"/>
      <c r="AK106" s="34"/>
    </row>
    <row r="107" spans="2:48" ht="21" customHeight="1">
      <c r="B107" s="142"/>
      <c r="C107" s="142" t="s">
        <v>121</v>
      </c>
      <c r="D107" s="142"/>
      <c r="E107" s="142"/>
      <c r="F107" s="142"/>
      <c r="G107" s="142"/>
      <c r="H107" s="142"/>
      <c r="I107" s="142"/>
      <c r="J107" s="142"/>
      <c r="K107" s="142"/>
      <c r="L107" s="142"/>
      <c r="M107" s="142"/>
      <c r="N107" s="142"/>
      <c r="O107" s="142"/>
      <c r="P107" s="142"/>
      <c r="Q107" s="142"/>
      <c r="R107" s="142"/>
      <c r="S107" s="142"/>
      <c r="T107" s="142"/>
      <c r="U107" s="142"/>
      <c r="V107" s="142"/>
      <c r="W107" s="111"/>
      <c r="X107" s="111"/>
      <c r="Y107" s="111"/>
      <c r="Z107" s="111"/>
      <c r="AA107" s="111"/>
      <c r="AB107" s="111"/>
      <c r="AC107" s="111"/>
      <c r="AD107" s="111"/>
      <c r="AE107" s="143" t="str">
        <f>IF($E$10="A","Ａ事業所（３）",IF($E$10="Bテナント等","Bテナント等事業所（３）",""))</f>
        <v/>
      </c>
      <c r="AF107" s="34"/>
      <c r="AG107" s="111"/>
      <c r="AH107" s="111"/>
      <c r="AI107" s="111"/>
      <c r="AJ107" s="111"/>
      <c r="AK107" s="111"/>
    </row>
    <row r="108" spans="2:48">
      <c r="B108" s="144"/>
      <c r="C108" s="159"/>
      <c r="D108" s="170"/>
      <c r="E108" s="170"/>
      <c r="F108" s="170"/>
      <c r="G108" s="170"/>
      <c r="H108" s="171"/>
      <c r="I108" s="172"/>
      <c r="J108" s="173"/>
      <c r="K108" s="173"/>
      <c r="L108" s="173"/>
      <c r="M108" s="173"/>
      <c r="N108" s="173"/>
      <c r="O108" s="159"/>
      <c r="P108" s="97"/>
      <c r="Q108" s="97"/>
      <c r="R108" s="97"/>
      <c r="S108" s="97"/>
      <c r="T108" s="97"/>
      <c r="U108" s="97"/>
      <c r="V108" s="97"/>
      <c r="W108" s="97"/>
      <c r="X108" s="97"/>
      <c r="Y108" s="97"/>
      <c r="Z108" s="97"/>
      <c r="AA108" s="97"/>
      <c r="AB108" s="97"/>
      <c r="AC108" s="97"/>
      <c r="AD108" s="173"/>
      <c r="AE108" s="97"/>
      <c r="AF108" s="97"/>
      <c r="AG108" s="97"/>
      <c r="AH108" s="97"/>
      <c r="AI108" s="97"/>
      <c r="AJ108" s="97"/>
      <c r="AK108" s="98"/>
    </row>
    <row r="109" spans="2:48">
      <c r="B109" s="146"/>
      <c r="C109" s="141" t="s">
        <v>467</v>
      </c>
      <c r="D109" s="174"/>
      <c r="E109" s="174"/>
      <c r="F109" s="174"/>
      <c r="G109" s="174"/>
      <c r="H109" s="175"/>
      <c r="I109" s="176"/>
      <c r="J109" s="169"/>
      <c r="K109" s="169"/>
      <c r="L109" s="169"/>
      <c r="M109" s="169"/>
      <c r="N109" s="169"/>
      <c r="O109" s="141"/>
      <c r="P109" s="34"/>
      <c r="Q109" s="34"/>
      <c r="R109" s="34"/>
      <c r="S109" s="34"/>
      <c r="T109" s="34"/>
      <c r="U109" s="34"/>
      <c r="V109" s="34"/>
      <c r="W109" s="34"/>
      <c r="X109" s="34"/>
      <c r="Y109" s="34"/>
      <c r="Z109" s="34"/>
      <c r="AA109" s="34"/>
      <c r="AB109" s="34"/>
      <c r="AC109" s="34"/>
      <c r="AD109" s="169"/>
      <c r="AE109" s="34"/>
      <c r="AF109" s="34"/>
      <c r="AG109" s="34"/>
      <c r="AH109" s="34"/>
      <c r="AI109" s="34"/>
      <c r="AJ109" s="34"/>
      <c r="AK109" s="85"/>
    </row>
    <row r="110" spans="2:48" ht="18" customHeight="1">
      <c r="B110" s="146"/>
      <c r="C110" s="141"/>
      <c r="D110" s="656" t="str">
        <f>Tbl!$Q$2</f>
        <v>令和７年度
(2025年度)</v>
      </c>
      <c r="E110" s="656"/>
      <c r="F110" s="656"/>
      <c r="G110" s="656"/>
      <c r="H110" s="657"/>
      <c r="I110" s="657"/>
      <c r="J110" s="657"/>
      <c r="K110" s="657"/>
      <c r="L110" s="657"/>
      <c r="M110" s="657"/>
      <c r="N110" s="657"/>
      <c r="O110" s="657"/>
      <c r="P110" s="657"/>
      <c r="Q110" s="657"/>
      <c r="R110" s="657"/>
      <c r="S110" s="657"/>
      <c r="T110" s="657"/>
      <c r="U110" s="657"/>
      <c r="V110" s="657"/>
      <c r="W110" s="657"/>
      <c r="X110" s="657"/>
      <c r="Y110" s="657"/>
      <c r="Z110" s="657"/>
      <c r="AA110" s="657"/>
      <c r="AB110" s="657"/>
      <c r="AC110" s="657"/>
      <c r="AD110" s="657"/>
      <c r="AE110" s="657"/>
      <c r="AF110" s="657"/>
      <c r="AG110" s="657"/>
      <c r="AH110" s="657"/>
      <c r="AI110" s="657"/>
      <c r="AJ110" s="657"/>
      <c r="AK110" s="85"/>
      <c r="AL110" s="835" t="str">
        <f>IF(AND($H110="",VALUE(MID($D110,3,1))&lt;様式１号!$D$16),"← ＣＯ2排出量の前年度に対する増減要因を分析
　  して入力してください。 (例)削減対策の実施
　 状況、生産量・営業時間等の増減など","")</f>
        <v>← ＣＯ2排出量の前年度に対する増減要因を分析
　  して入力してください。 (例)削減対策の実施
　 状況、生産量・営業時間等の増減など</v>
      </c>
      <c r="AM110" s="836"/>
      <c r="AN110" s="836"/>
      <c r="AO110" s="836"/>
      <c r="AP110" s="836"/>
      <c r="AQ110" s="836"/>
      <c r="AR110" s="836"/>
      <c r="AS110" s="836"/>
      <c r="AT110" s="836"/>
      <c r="AU110" s="836"/>
      <c r="AV110" s="836"/>
    </row>
    <row r="111" spans="2:48" ht="18" customHeight="1">
      <c r="B111" s="146"/>
      <c r="C111" s="141"/>
      <c r="D111" s="656"/>
      <c r="E111" s="656"/>
      <c r="F111" s="656"/>
      <c r="G111" s="656"/>
      <c r="H111" s="657"/>
      <c r="I111" s="657"/>
      <c r="J111" s="657"/>
      <c r="K111" s="657"/>
      <c r="L111" s="657"/>
      <c r="M111" s="657"/>
      <c r="N111" s="657"/>
      <c r="O111" s="657"/>
      <c r="P111" s="657"/>
      <c r="Q111" s="657"/>
      <c r="R111" s="657"/>
      <c r="S111" s="657"/>
      <c r="T111" s="657"/>
      <c r="U111" s="657"/>
      <c r="V111" s="657"/>
      <c r="W111" s="657"/>
      <c r="X111" s="657"/>
      <c r="Y111" s="657"/>
      <c r="Z111" s="657"/>
      <c r="AA111" s="657"/>
      <c r="AB111" s="657"/>
      <c r="AC111" s="657"/>
      <c r="AD111" s="657"/>
      <c r="AE111" s="657"/>
      <c r="AF111" s="657"/>
      <c r="AG111" s="657"/>
      <c r="AH111" s="657"/>
      <c r="AI111" s="657"/>
      <c r="AJ111" s="657"/>
      <c r="AK111" s="85"/>
      <c r="AL111" s="835"/>
      <c r="AM111" s="836"/>
      <c r="AN111" s="836"/>
      <c r="AO111" s="836"/>
      <c r="AP111" s="836"/>
      <c r="AQ111" s="836"/>
      <c r="AR111" s="836"/>
      <c r="AS111" s="836"/>
      <c r="AT111" s="836"/>
      <c r="AU111" s="836"/>
      <c r="AV111" s="836"/>
    </row>
    <row r="112" spans="2:48" ht="18" customHeight="1">
      <c r="B112" s="146"/>
      <c r="C112" s="141"/>
      <c r="D112" s="656"/>
      <c r="E112" s="656"/>
      <c r="F112" s="656"/>
      <c r="G112" s="656"/>
      <c r="H112" s="657"/>
      <c r="I112" s="657"/>
      <c r="J112" s="657"/>
      <c r="K112" s="657"/>
      <c r="L112" s="657"/>
      <c r="M112" s="657"/>
      <c r="N112" s="657"/>
      <c r="O112" s="657"/>
      <c r="P112" s="657"/>
      <c r="Q112" s="657"/>
      <c r="R112" s="657"/>
      <c r="S112" s="657"/>
      <c r="T112" s="657"/>
      <c r="U112" s="657"/>
      <c r="V112" s="657"/>
      <c r="W112" s="657"/>
      <c r="X112" s="657"/>
      <c r="Y112" s="657"/>
      <c r="Z112" s="657"/>
      <c r="AA112" s="657"/>
      <c r="AB112" s="657"/>
      <c r="AC112" s="657"/>
      <c r="AD112" s="657"/>
      <c r="AE112" s="657"/>
      <c r="AF112" s="657"/>
      <c r="AG112" s="657"/>
      <c r="AH112" s="657"/>
      <c r="AI112" s="657"/>
      <c r="AJ112" s="657"/>
      <c r="AK112" s="85"/>
      <c r="AL112" s="835"/>
      <c r="AM112" s="836"/>
      <c r="AN112" s="836"/>
      <c r="AO112" s="836"/>
      <c r="AP112" s="836"/>
      <c r="AQ112" s="836"/>
      <c r="AR112" s="836"/>
      <c r="AS112" s="836"/>
      <c r="AT112" s="836"/>
      <c r="AU112" s="836"/>
      <c r="AV112" s="836"/>
    </row>
    <row r="113" spans="2:48" ht="18" customHeight="1">
      <c r="B113" s="146"/>
      <c r="C113" s="141"/>
      <c r="D113" s="656"/>
      <c r="E113" s="656"/>
      <c r="F113" s="656"/>
      <c r="G113" s="656"/>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85"/>
      <c r="AL113" s="835"/>
      <c r="AM113" s="836"/>
      <c r="AN113" s="836"/>
      <c r="AO113" s="836"/>
      <c r="AP113" s="836"/>
      <c r="AQ113" s="836"/>
      <c r="AR113" s="836"/>
      <c r="AS113" s="836"/>
      <c r="AT113" s="836"/>
      <c r="AU113" s="836"/>
      <c r="AV113" s="836"/>
    </row>
    <row r="114" spans="2:48" ht="18" customHeight="1">
      <c r="B114" s="146"/>
      <c r="C114" s="141"/>
      <c r="D114" s="656"/>
      <c r="E114" s="656"/>
      <c r="F114" s="656"/>
      <c r="G114" s="656"/>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85"/>
      <c r="AL114" s="835"/>
      <c r="AM114" s="836"/>
      <c r="AN114" s="836"/>
      <c r="AO114" s="836"/>
      <c r="AP114" s="836"/>
      <c r="AQ114" s="836"/>
      <c r="AR114" s="836"/>
      <c r="AS114" s="836"/>
      <c r="AT114" s="836"/>
      <c r="AU114" s="836"/>
      <c r="AV114" s="836"/>
    </row>
    <row r="115" spans="2:48" ht="18" customHeight="1">
      <c r="B115" s="146"/>
      <c r="C115" s="141"/>
      <c r="D115" s="656"/>
      <c r="E115" s="656"/>
      <c r="F115" s="656"/>
      <c r="G115" s="656"/>
      <c r="H115" s="657"/>
      <c r="I115" s="657"/>
      <c r="J115" s="657"/>
      <c r="K115" s="657"/>
      <c r="L115" s="657"/>
      <c r="M115" s="657"/>
      <c r="N115" s="657"/>
      <c r="O115" s="657"/>
      <c r="P115" s="657"/>
      <c r="Q115" s="657"/>
      <c r="R115" s="657"/>
      <c r="S115" s="657"/>
      <c r="T115" s="657"/>
      <c r="U115" s="657"/>
      <c r="V115" s="657"/>
      <c r="W115" s="657"/>
      <c r="X115" s="657"/>
      <c r="Y115" s="657"/>
      <c r="Z115" s="657"/>
      <c r="AA115" s="657"/>
      <c r="AB115" s="657"/>
      <c r="AC115" s="657"/>
      <c r="AD115" s="657"/>
      <c r="AE115" s="657"/>
      <c r="AF115" s="657"/>
      <c r="AG115" s="657"/>
      <c r="AH115" s="657"/>
      <c r="AI115" s="657"/>
      <c r="AJ115" s="657"/>
      <c r="AK115" s="85"/>
      <c r="AL115" s="835"/>
      <c r="AM115" s="836"/>
      <c r="AN115" s="836"/>
      <c r="AO115" s="836"/>
      <c r="AP115" s="836"/>
      <c r="AQ115" s="836"/>
      <c r="AR115" s="836"/>
      <c r="AS115" s="836"/>
      <c r="AT115" s="836"/>
      <c r="AU115" s="836"/>
      <c r="AV115" s="836"/>
    </row>
    <row r="116" spans="2:48" ht="18" customHeight="1">
      <c r="B116" s="146"/>
      <c r="C116" s="141"/>
      <c r="D116" s="656"/>
      <c r="E116" s="656"/>
      <c r="F116" s="656"/>
      <c r="G116" s="656"/>
      <c r="H116" s="657"/>
      <c r="I116" s="657"/>
      <c r="J116" s="657"/>
      <c r="K116" s="657"/>
      <c r="L116" s="657"/>
      <c r="M116" s="657"/>
      <c r="N116" s="657"/>
      <c r="O116" s="657"/>
      <c r="P116" s="657"/>
      <c r="Q116" s="657"/>
      <c r="R116" s="657"/>
      <c r="S116" s="657"/>
      <c r="T116" s="657"/>
      <c r="U116" s="657"/>
      <c r="V116" s="657"/>
      <c r="W116" s="657"/>
      <c r="X116" s="657"/>
      <c r="Y116" s="657"/>
      <c r="Z116" s="657"/>
      <c r="AA116" s="657"/>
      <c r="AB116" s="657"/>
      <c r="AC116" s="657"/>
      <c r="AD116" s="657"/>
      <c r="AE116" s="657"/>
      <c r="AF116" s="657"/>
      <c r="AG116" s="657"/>
      <c r="AH116" s="657"/>
      <c r="AI116" s="657"/>
      <c r="AJ116" s="657"/>
      <c r="AK116" s="85"/>
      <c r="AL116" s="835"/>
      <c r="AM116" s="836"/>
      <c r="AN116" s="836"/>
      <c r="AO116" s="836"/>
      <c r="AP116" s="836"/>
      <c r="AQ116" s="836"/>
      <c r="AR116" s="836"/>
      <c r="AS116" s="836"/>
      <c r="AT116" s="836"/>
      <c r="AU116" s="836"/>
      <c r="AV116" s="836"/>
    </row>
    <row r="117" spans="2:48" ht="18" customHeight="1">
      <c r="B117" s="146"/>
      <c r="C117" s="141"/>
      <c r="D117" s="656"/>
      <c r="E117" s="656"/>
      <c r="F117" s="656"/>
      <c r="G117" s="656"/>
      <c r="H117" s="657"/>
      <c r="I117" s="657"/>
      <c r="J117" s="657"/>
      <c r="K117" s="657"/>
      <c r="L117" s="657"/>
      <c r="M117" s="657"/>
      <c r="N117" s="657"/>
      <c r="O117" s="657"/>
      <c r="P117" s="657"/>
      <c r="Q117" s="657"/>
      <c r="R117" s="657"/>
      <c r="S117" s="657"/>
      <c r="T117" s="657"/>
      <c r="U117" s="657"/>
      <c r="V117" s="657"/>
      <c r="W117" s="657"/>
      <c r="X117" s="657"/>
      <c r="Y117" s="657"/>
      <c r="Z117" s="657"/>
      <c r="AA117" s="657"/>
      <c r="AB117" s="657"/>
      <c r="AC117" s="657"/>
      <c r="AD117" s="657"/>
      <c r="AE117" s="657"/>
      <c r="AF117" s="657"/>
      <c r="AG117" s="657"/>
      <c r="AH117" s="657"/>
      <c r="AI117" s="657"/>
      <c r="AJ117" s="657"/>
      <c r="AK117" s="85"/>
      <c r="AL117" s="835"/>
      <c r="AM117" s="836"/>
      <c r="AN117" s="836"/>
      <c r="AO117" s="836"/>
      <c r="AP117" s="836"/>
      <c r="AQ117" s="836"/>
      <c r="AR117" s="836"/>
      <c r="AS117" s="836"/>
      <c r="AT117" s="836"/>
      <c r="AU117" s="836"/>
      <c r="AV117" s="836"/>
    </row>
    <row r="118" spans="2:48" ht="18" customHeight="1">
      <c r="B118" s="146"/>
      <c r="C118" s="141"/>
      <c r="D118" s="656" t="str">
        <f>Tbl!$Q$3</f>
        <v>令和８年度
(2026年度)</v>
      </c>
      <c r="E118" s="656"/>
      <c r="F118" s="656"/>
      <c r="G118" s="656"/>
      <c r="H118" s="657"/>
      <c r="I118" s="657"/>
      <c r="J118" s="657"/>
      <c r="K118" s="657"/>
      <c r="L118" s="657"/>
      <c r="M118" s="657"/>
      <c r="N118" s="657"/>
      <c r="O118" s="657"/>
      <c r="P118" s="657"/>
      <c r="Q118" s="657"/>
      <c r="R118" s="657"/>
      <c r="S118" s="657"/>
      <c r="T118" s="657"/>
      <c r="U118" s="657"/>
      <c r="V118" s="657"/>
      <c r="W118" s="657"/>
      <c r="X118" s="657"/>
      <c r="Y118" s="657"/>
      <c r="Z118" s="657"/>
      <c r="AA118" s="657"/>
      <c r="AB118" s="657"/>
      <c r="AC118" s="657"/>
      <c r="AD118" s="657"/>
      <c r="AE118" s="657"/>
      <c r="AF118" s="657"/>
      <c r="AG118" s="657"/>
      <c r="AH118" s="657"/>
      <c r="AI118" s="657"/>
      <c r="AJ118" s="657"/>
      <c r="AK118" s="85"/>
      <c r="AL118" s="835" t="str">
        <f>IF(AND($H118="",VALUE(MID($D118,3,1))&lt;様式１号!$D$16),"← ＣＯ2排出量の前年度に対する増減要因を分析
　  して入力してください。 (例)削減対策の実施
　 状況、生産量・営業時間等の増減など","")</f>
        <v/>
      </c>
      <c r="AM118" s="836"/>
      <c r="AN118" s="836"/>
      <c r="AO118" s="836"/>
      <c r="AP118" s="836"/>
      <c r="AQ118" s="836"/>
      <c r="AR118" s="836"/>
      <c r="AS118" s="836"/>
      <c r="AT118" s="836"/>
      <c r="AU118" s="836"/>
      <c r="AV118" s="836"/>
    </row>
    <row r="119" spans="2:48" ht="18" customHeight="1">
      <c r="B119" s="146"/>
      <c r="C119" s="141"/>
      <c r="D119" s="656"/>
      <c r="E119" s="656"/>
      <c r="F119" s="656"/>
      <c r="G119" s="656"/>
      <c r="H119" s="657"/>
      <c r="I119" s="657"/>
      <c r="J119" s="657"/>
      <c r="K119" s="657"/>
      <c r="L119" s="657"/>
      <c r="M119" s="657"/>
      <c r="N119" s="657"/>
      <c r="O119" s="657"/>
      <c r="P119" s="657"/>
      <c r="Q119" s="657"/>
      <c r="R119" s="657"/>
      <c r="S119" s="657"/>
      <c r="T119" s="657"/>
      <c r="U119" s="657"/>
      <c r="V119" s="657"/>
      <c r="W119" s="657"/>
      <c r="X119" s="657"/>
      <c r="Y119" s="657"/>
      <c r="Z119" s="657"/>
      <c r="AA119" s="657"/>
      <c r="AB119" s="657"/>
      <c r="AC119" s="657"/>
      <c r="AD119" s="657"/>
      <c r="AE119" s="657"/>
      <c r="AF119" s="657"/>
      <c r="AG119" s="657"/>
      <c r="AH119" s="657"/>
      <c r="AI119" s="657"/>
      <c r="AJ119" s="657"/>
      <c r="AK119" s="85"/>
      <c r="AL119" s="835"/>
      <c r="AM119" s="836"/>
      <c r="AN119" s="836"/>
      <c r="AO119" s="836"/>
      <c r="AP119" s="836"/>
      <c r="AQ119" s="836"/>
      <c r="AR119" s="836"/>
      <c r="AS119" s="836"/>
      <c r="AT119" s="836"/>
      <c r="AU119" s="836"/>
      <c r="AV119" s="836"/>
    </row>
    <row r="120" spans="2:48" ht="18" customHeight="1">
      <c r="B120" s="146"/>
      <c r="C120" s="141"/>
      <c r="D120" s="656"/>
      <c r="E120" s="656"/>
      <c r="F120" s="656"/>
      <c r="G120" s="656"/>
      <c r="H120" s="657"/>
      <c r="I120" s="657"/>
      <c r="J120" s="657"/>
      <c r="K120" s="657"/>
      <c r="L120" s="657"/>
      <c r="M120" s="657"/>
      <c r="N120" s="657"/>
      <c r="O120" s="657"/>
      <c r="P120" s="657"/>
      <c r="Q120" s="657"/>
      <c r="R120" s="657"/>
      <c r="S120" s="657"/>
      <c r="T120" s="657"/>
      <c r="U120" s="657"/>
      <c r="V120" s="657"/>
      <c r="W120" s="657"/>
      <c r="X120" s="657"/>
      <c r="Y120" s="657"/>
      <c r="Z120" s="657"/>
      <c r="AA120" s="657"/>
      <c r="AB120" s="657"/>
      <c r="AC120" s="657"/>
      <c r="AD120" s="657"/>
      <c r="AE120" s="657"/>
      <c r="AF120" s="657"/>
      <c r="AG120" s="657"/>
      <c r="AH120" s="657"/>
      <c r="AI120" s="657"/>
      <c r="AJ120" s="657"/>
      <c r="AK120" s="85"/>
      <c r="AL120" s="835"/>
      <c r="AM120" s="836"/>
      <c r="AN120" s="836"/>
      <c r="AO120" s="836"/>
      <c r="AP120" s="836"/>
      <c r="AQ120" s="836"/>
      <c r="AR120" s="836"/>
      <c r="AS120" s="836"/>
      <c r="AT120" s="836"/>
      <c r="AU120" s="836"/>
      <c r="AV120" s="836"/>
    </row>
    <row r="121" spans="2:48" ht="18" customHeight="1">
      <c r="B121" s="146"/>
      <c r="C121" s="141"/>
      <c r="D121" s="656"/>
      <c r="E121" s="656"/>
      <c r="F121" s="656"/>
      <c r="G121" s="656"/>
      <c r="H121" s="657"/>
      <c r="I121" s="657"/>
      <c r="J121" s="657"/>
      <c r="K121" s="657"/>
      <c r="L121" s="657"/>
      <c r="M121" s="657"/>
      <c r="N121" s="657"/>
      <c r="O121" s="657"/>
      <c r="P121" s="657"/>
      <c r="Q121" s="657"/>
      <c r="R121" s="657"/>
      <c r="S121" s="657"/>
      <c r="T121" s="657"/>
      <c r="U121" s="657"/>
      <c r="V121" s="657"/>
      <c r="W121" s="657"/>
      <c r="X121" s="657"/>
      <c r="Y121" s="657"/>
      <c r="Z121" s="657"/>
      <c r="AA121" s="657"/>
      <c r="AB121" s="657"/>
      <c r="AC121" s="657"/>
      <c r="AD121" s="657"/>
      <c r="AE121" s="657"/>
      <c r="AF121" s="657"/>
      <c r="AG121" s="657"/>
      <c r="AH121" s="657"/>
      <c r="AI121" s="657"/>
      <c r="AJ121" s="657"/>
      <c r="AK121" s="85"/>
      <c r="AL121" s="835"/>
      <c r="AM121" s="836"/>
      <c r="AN121" s="836"/>
      <c r="AO121" s="836"/>
      <c r="AP121" s="836"/>
      <c r="AQ121" s="836"/>
      <c r="AR121" s="836"/>
      <c r="AS121" s="836"/>
      <c r="AT121" s="836"/>
      <c r="AU121" s="836"/>
      <c r="AV121" s="836"/>
    </row>
    <row r="122" spans="2:48" ht="18" customHeight="1">
      <c r="B122" s="146"/>
      <c r="C122" s="141"/>
      <c r="D122" s="656"/>
      <c r="E122" s="656"/>
      <c r="F122" s="656"/>
      <c r="G122" s="656"/>
      <c r="H122" s="657"/>
      <c r="I122" s="657"/>
      <c r="J122" s="657"/>
      <c r="K122" s="657"/>
      <c r="L122" s="657"/>
      <c r="M122" s="657"/>
      <c r="N122" s="657"/>
      <c r="O122" s="657"/>
      <c r="P122" s="657"/>
      <c r="Q122" s="657"/>
      <c r="R122" s="657"/>
      <c r="S122" s="657"/>
      <c r="T122" s="657"/>
      <c r="U122" s="657"/>
      <c r="V122" s="657"/>
      <c r="W122" s="657"/>
      <c r="X122" s="657"/>
      <c r="Y122" s="657"/>
      <c r="Z122" s="657"/>
      <c r="AA122" s="657"/>
      <c r="AB122" s="657"/>
      <c r="AC122" s="657"/>
      <c r="AD122" s="657"/>
      <c r="AE122" s="657"/>
      <c r="AF122" s="657"/>
      <c r="AG122" s="657"/>
      <c r="AH122" s="657"/>
      <c r="AI122" s="657"/>
      <c r="AJ122" s="657"/>
      <c r="AK122" s="85"/>
      <c r="AL122" s="835"/>
      <c r="AM122" s="836"/>
      <c r="AN122" s="836"/>
      <c r="AO122" s="836"/>
      <c r="AP122" s="836"/>
      <c r="AQ122" s="836"/>
      <c r="AR122" s="836"/>
      <c r="AS122" s="836"/>
      <c r="AT122" s="836"/>
      <c r="AU122" s="836"/>
      <c r="AV122" s="836"/>
    </row>
    <row r="123" spans="2:48" ht="18" customHeight="1">
      <c r="B123" s="146"/>
      <c r="C123" s="141"/>
      <c r="D123" s="656"/>
      <c r="E123" s="656"/>
      <c r="F123" s="656"/>
      <c r="G123" s="656"/>
      <c r="H123" s="657"/>
      <c r="I123" s="657"/>
      <c r="J123" s="657"/>
      <c r="K123" s="657"/>
      <c r="L123" s="657"/>
      <c r="M123" s="657"/>
      <c r="N123" s="657"/>
      <c r="O123" s="657"/>
      <c r="P123" s="657"/>
      <c r="Q123" s="657"/>
      <c r="R123" s="657"/>
      <c r="S123" s="657"/>
      <c r="T123" s="657"/>
      <c r="U123" s="657"/>
      <c r="V123" s="657"/>
      <c r="W123" s="657"/>
      <c r="X123" s="657"/>
      <c r="Y123" s="657"/>
      <c r="Z123" s="657"/>
      <c r="AA123" s="657"/>
      <c r="AB123" s="657"/>
      <c r="AC123" s="657"/>
      <c r="AD123" s="657"/>
      <c r="AE123" s="657"/>
      <c r="AF123" s="657"/>
      <c r="AG123" s="657"/>
      <c r="AH123" s="657"/>
      <c r="AI123" s="657"/>
      <c r="AJ123" s="657"/>
      <c r="AK123" s="85"/>
      <c r="AL123" s="835"/>
      <c r="AM123" s="836"/>
      <c r="AN123" s="836"/>
      <c r="AO123" s="836"/>
      <c r="AP123" s="836"/>
      <c r="AQ123" s="836"/>
      <c r="AR123" s="836"/>
      <c r="AS123" s="836"/>
      <c r="AT123" s="836"/>
      <c r="AU123" s="836"/>
      <c r="AV123" s="836"/>
    </row>
    <row r="124" spans="2:48" ht="18" customHeight="1">
      <c r="B124" s="146"/>
      <c r="C124" s="141"/>
      <c r="D124" s="656"/>
      <c r="E124" s="656"/>
      <c r="F124" s="656"/>
      <c r="G124" s="656"/>
      <c r="H124" s="657"/>
      <c r="I124" s="657"/>
      <c r="J124" s="657"/>
      <c r="K124" s="657"/>
      <c r="L124" s="657"/>
      <c r="M124" s="657"/>
      <c r="N124" s="657"/>
      <c r="O124" s="657"/>
      <c r="P124" s="657"/>
      <c r="Q124" s="657"/>
      <c r="R124" s="657"/>
      <c r="S124" s="657"/>
      <c r="T124" s="657"/>
      <c r="U124" s="657"/>
      <c r="V124" s="657"/>
      <c r="W124" s="657"/>
      <c r="X124" s="657"/>
      <c r="Y124" s="657"/>
      <c r="Z124" s="657"/>
      <c r="AA124" s="657"/>
      <c r="AB124" s="657"/>
      <c r="AC124" s="657"/>
      <c r="AD124" s="657"/>
      <c r="AE124" s="657"/>
      <c r="AF124" s="657"/>
      <c r="AG124" s="657"/>
      <c r="AH124" s="657"/>
      <c r="AI124" s="657"/>
      <c r="AJ124" s="657"/>
      <c r="AK124" s="85"/>
      <c r="AL124" s="835"/>
      <c r="AM124" s="836"/>
      <c r="AN124" s="836"/>
      <c r="AO124" s="836"/>
      <c r="AP124" s="836"/>
      <c r="AQ124" s="836"/>
      <c r="AR124" s="836"/>
      <c r="AS124" s="836"/>
      <c r="AT124" s="836"/>
      <c r="AU124" s="836"/>
      <c r="AV124" s="836"/>
    </row>
    <row r="125" spans="2:48" ht="18" customHeight="1">
      <c r="B125" s="146"/>
      <c r="C125" s="141"/>
      <c r="D125" s="656"/>
      <c r="E125" s="656"/>
      <c r="F125" s="656"/>
      <c r="G125" s="656"/>
      <c r="H125" s="657"/>
      <c r="I125" s="657"/>
      <c r="J125" s="657"/>
      <c r="K125" s="657"/>
      <c r="L125" s="657"/>
      <c r="M125" s="657"/>
      <c r="N125" s="657"/>
      <c r="O125" s="657"/>
      <c r="P125" s="657"/>
      <c r="Q125" s="657"/>
      <c r="R125" s="657"/>
      <c r="S125" s="657"/>
      <c r="T125" s="657"/>
      <c r="U125" s="657"/>
      <c r="V125" s="657"/>
      <c r="W125" s="657"/>
      <c r="X125" s="657"/>
      <c r="Y125" s="657"/>
      <c r="Z125" s="657"/>
      <c r="AA125" s="657"/>
      <c r="AB125" s="657"/>
      <c r="AC125" s="657"/>
      <c r="AD125" s="657"/>
      <c r="AE125" s="657"/>
      <c r="AF125" s="657"/>
      <c r="AG125" s="657"/>
      <c r="AH125" s="657"/>
      <c r="AI125" s="657"/>
      <c r="AJ125" s="657"/>
      <c r="AK125" s="85"/>
      <c r="AL125" s="835"/>
      <c r="AM125" s="836"/>
      <c r="AN125" s="836"/>
      <c r="AO125" s="836"/>
      <c r="AP125" s="836"/>
      <c r="AQ125" s="836"/>
      <c r="AR125" s="836"/>
      <c r="AS125" s="836"/>
      <c r="AT125" s="836"/>
      <c r="AU125" s="836"/>
      <c r="AV125" s="836"/>
    </row>
    <row r="126" spans="2:48" ht="18" customHeight="1">
      <c r="B126" s="146"/>
      <c r="C126" s="141"/>
      <c r="D126" s="656" t="str">
        <f>Tbl!$Q$4</f>
        <v>令和９年度
(2027年度)</v>
      </c>
      <c r="E126" s="656"/>
      <c r="F126" s="656"/>
      <c r="G126" s="656"/>
      <c r="H126" s="657"/>
      <c r="I126" s="657"/>
      <c r="J126" s="657"/>
      <c r="K126" s="657"/>
      <c r="L126" s="657"/>
      <c r="M126" s="657"/>
      <c r="N126" s="657"/>
      <c r="O126" s="657"/>
      <c r="P126" s="657"/>
      <c r="Q126" s="657"/>
      <c r="R126" s="657"/>
      <c r="S126" s="657"/>
      <c r="T126" s="657"/>
      <c r="U126" s="657"/>
      <c r="V126" s="657"/>
      <c r="W126" s="657"/>
      <c r="X126" s="657"/>
      <c r="Y126" s="657"/>
      <c r="Z126" s="657"/>
      <c r="AA126" s="657"/>
      <c r="AB126" s="657"/>
      <c r="AC126" s="657"/>
      <c r="AD126" s="657"/>
      <c r="AE126" s="657"/>
      <c r="AF126" s="657"/>
      <c r="AG126" s="657"/>
      <c r="AH126" s="657"/>
      <c r="AI126" s="657"/>
      <c r="AJ126" s="657"/>
      <c r="AK126" s="85"/>
      <c r="AL126" s="835" t="str">
        <f>IF(AND($H126="",VALUE(MID($D126,3,1))&lt;様式１号!$D$16),"← ＣＯ2排出量の前年度に対する増減要因を分析
　  して入力してください。 (例)削減対策の実施
　 状況、生産量・営業時間等の増減など","")</f>
        <v/>
      </c>
      <c r="AM126" s="836"/>
      <c r="AN126" s="836"/>
      <c r="AO126" s="836"/>
      <c r="AP126" s="836"/>
      <c r="AQ126" s="836"/>
      <c r="AR126" s="836"/>
      <c r="AS126" s="836"/>
      <c r="AT126" s="836"/>
      <c r="AU126" s="836"/>
      <c r="AV126" s="836"/>
    </row>
    <row r="127" spans="2:48" ht="18" customHeight="1">
      <c r="B127" s="146"/>
      <c r="C127" s="141"/>
      <c r="D127" s="656"/>
      <c r="E127" s="656"/>
      <c r="F127" s="656"/>
      <c r="G127" s="656"/>
      <c r="H127" s="657"/>
      <c r="I127" s="657"/>
      <c r="J127" s="657"/>
      <c r="K127" s="657"/>
      <c r="L127" s="657"/>
      <c r="M127" s="657"/>
      <c r="N127" s="657"/>
      <c r="O127" s="657"/>
      <c r="P127" s="657"/>
      <c r="Q127" s="657"/>
      <c r="R127" s="657"/>
      <c r="S127" s="657"/>
      <c r="T127" s="657"/>
      <c r="U127" s="657"/>
      <c r="V127" s="657"/>
      <c r="W127" s="657"/>
      <c r="X127" s="657"/>
      <c r="Y127" s="657"/>
      <c r="Z127" s="657"/>
      <c r="AA127" s="657"/>
      <c r="AB127" s="657"/>
      <c r="AC127" s="657"/>
      <c r="AD127" s="657"/>
      <c r="AE127" s="657"/>
      <c r="AF127" s="657"/>
      <c r="AG127" s="657"/>
      <c r="AH127" s="657"/>
      <c r="AI127" s="657"/>
      <c r="AJ127" s="657"/>
      <c r="AK127" s="85"/>
      <c r="AL127" s="835"/>
      <c r="AM127" s="836"/>
      <c r="AN127" s="836"/>
      <c r="AO127" s="836"/>
      <c r="AP127" s="836"/>
      <c r="AQ127" s="836"/>
      <c r="AR127" s="836"/>
      <c r="AS127" s="836"/>
      <c r="AT127" s="836"/>
      <c r="AU127" s="836"/>
      <c r="AV127" s="836"/>
    </row>
    <row r="128" spans="2:48" ht="18" customHeight="1">
      <c r="B128" s="146"/>
      <c r="C128" s="141"/>
      <c r="D128" s="656"/>
      <c r="E128" s="656"/>
      <c r="F128" s="656"/>
      <c r="G128" s="656"/>
      <c r="H128" s="657"/>
      <c r="I128" s="657"/>
      <c r="J128" s="657"/>
      <c r="K128" s="657"/>
      <c r="L128" s="657"/>
      <c r="M128" s="657"/>
      <c r="N128" s="657"/>
      <c r="O128" s="657"/>
      <c r="P128" s="657"/>
      <c r="Q128" s="657"/>
      <c r="R128" s="657"/>
      <c r="S128" s="657"/>
      <c r="T128" s="657"/>
      <c r="U128" s="657"/>
      <c r="V128" s="657"/>
      <c r="W128" s="657"/>
      <c r="X128" s="657"/>
      <c r="Y128" s="657"/>
      <c r="Z128" s="657"/>
      <c r="AA128" s="657"/>
      <c r="AB128" s="657"/>
      <c r="AC128" s="657"/>
      <c r="AD128" s="657"/>
      <c r="AE128" s="657"/>
      <c r="AF128" s="657"/>
      <c r="AG128" s="657"/>
      <c r="AH128" s="657"/>
      <c r="AI128" s="657"/>
      <c r="AJ128" s="657"/>
      <c r="AK128" s="85"/>
      <c r="AL128" s="835"/>
      <c r="AM128" s="836"/>
      <c r="AN128" s="836"/>
      <c r="AO128" s="836"/>
      <c r="AP128" s="836"/>
      <c r="AQ128" s="836"/>
      <c r="AR128" s="836"/>
      <c r="AS128" s="836"/>
      <c r="AT128" s="836"/>
      <c r="AU128" s="836"/>
      <c r="AV128" s="836"/>
    </row>
    <row r="129" spans="2:48" ht="18" customHeight="1">
      <c r="B129" s="146"/>
      <c r="C129" s="141"/>
      <c r="D129" s="656"/>
      <c r="E129" s="656"/>
      <c r="F129" s="656"/>
      <c r="G129" s="656"/>
      <c r="H129" s="657"/>
      <c r="I129" s="657"/>
      <c r="J129" s="657"/>
      <c r="K129" s="657"/>
      <c r="L129" s="657"/>
      <c r="M129" s="657"/>
      <c r="N129" s="657"/>
      <c r="O129" s="657"/>
      <c r="P129" s="657"/>
      <c r="Q129" s="657"/>
      <c r="R129" s="657"/>
      <c r="S129" s="657"/>
      <c r="T129" s="657"/>
      <c r="U129" s="657"/>
      <c r="V129" s="657"/>
      <c r="W129" s="657"/>
      <c r="X129" s="657"/>
      <c r="Y129" s="657"/>
      <c r="Z129" s="657"/>
      <c r="AA129" s="657"/>
      <c r="AB129" s="657"/>
      <c r="AC129" s="657"/>
      <c r="AD129" s="657"/>
      <c r="AE129" s="657"/>
      <c r="AF129" s="657"/>
      <c r="AG129" s="657"/>
      <c r="AH129" s="657"/>
      <c r="AI129" s="657"/>
      <c r="AJ129" s="657"/>
      <c r="AK129" s="85"/>
      <c r="AL129" s="835"/>
      <c r="AM129" s="836"/>
      <c r="AN129" s="836"/>
      <c r="AO129" s="836"/>
      <c r="AP129" s="836"/>
      <c r="AQ129" s="836"/>
      <c r="AR129" s="836"/>
      <c r="AS129" s="836"/>
      <c r="AT129" s="836"/>
      <c r="AU129" s="836"/>
      <c r="AV129" s="836"/>
    </row>
    <row r="130" spans="2:48" ht="18" customHeight="1">
      <c r="B130" s="146"/>
      <c r="C130" s="141"/>
      <c r="D130" s="656"/>
      <c r="E130" s="656"/>
      <c r="F130" s="656"/>
      <c r="G130" s="656"/>
      <c r="H130" s="657"/>
      <c r="I130" s="657"/>
      <c r="J130" s="657"/>
      <c r="K130" s="657"/>
      <c r="L130" s="657"/>
      <c r="M130" s="657"/>
      <c r="N130" s="657"/>
      <c r="O130" s="657"/>
      <c r="P130" s="657"/>
      <c r="Q130" s="657"/>
      <c r="R130" s="657"/>
      <c r="S130" s="657"/>
      <c r="T130" s="657"/>
      <c r="U130" s="657"/>
      <c r="V130" s="657"/>
      <c r="W130" s="657"/>
      <c r="X130" s="657"/>
      <c r="Y130" s="657"/>
      <c r="Z130" s="657"/>
      <c r="AA130" s="657"/>
      <c r="AB130" s="657"/>
      <c r="AC130" s="657"/>
      <c r="AD130" s="657"/>
      <c r="AE130" s="657"/>
      <c r="AF130" s="657"/>
      <c r="AG130" s="657"/>
      <c r="AH130" s="657"/>
      <c r="AI130" s="657"/>
      <c r="AJ130" s="657"/>
      <c r="AK130" s="85"/>
      <c r="AL130" s="835"/>
      <c r="AM130" s="836"/>
      <c r="AN130" s="836"/>
      <c r="AO130" s="836"/>
      <c r="AP130" s="836"/>
      <c r="AQ130" s="836"/>
      <c r="AR130" s="836"/>
      <c r="AS130" s="836"/>
      <c r="AT130" s="836"/>
      <c r="AU130" s="836"/>
      <c r="AV130" s="836"/>
    </row>
    <row r="131" spans="2:48" ht="18" customHeight="1">
      <c r="B131" s="146"/>
      <c r="C131" s="141"/>
      <c r="D131" s="656"/>
      <c r="E131" s="656"/>
      <c r="F131" s="656"/>
      <c r="G131" s="656"/>
      <c r="H131" s="657"/>
      <c r="I131" s="657"/>
      <c r="J131" s="657"/>
      <c r="K131" s="657"/>
      <c r="L131" s="657"/>
      <c r="M131" s="657"/>
      <c r="N131" s="657"/>
      <c r="O131" s="657"/>
      <c r="P131" s="657"/>
      <c r="Q131" s="657"/>
      <c r="R131" s="657"/>
      <c r="S131" s="657"/>
      <c r="T131" s="657"/>
      <c r="U131" s="657"/>
      <c r="V131" s="657"/>
      <c r="W131" s="657"/>
      <c r="X131" s="657"/>
      <c r="Y131" s="657"/>
      <c r="Z131" s="657"/>
      <c r="AA131" s="657"/>
      <c r="AB131" s="657"/>
      <c r="AC131" s="657"/>
      <c r="AD131" s="657"/>
      <c r="AE131" s="657"/>
      <c r="AF131" s="657"/>
      <c r="AG131" s="657"/>
      <c r="AH131" s="657"/>
      <c r="AI131" s="657"/>
      <c r="AJ131" s="657"/>
      <c r="AK131" s="85"/>
      <c r="AL131" s="835"/>
      <c r="AM131" s="836"/>
      <c r="AN131" s="836"/>
      <c r="AO131" s="836"/>
      <c r="AP131" s="836"/>
      <c r="AQ131" s="836"/>
      <c r="AR131" s="836"/>
      <c r="AS131" s="836"/>
      <c r="AT131" s="836"/>
      <c r="AU131" s="836"/>
      <c r="AV131" s="836"/>
    </row>
    <row r="132" spans="2:48" ht="18" customHeight="1">
      <c r="B132" s="146"/>
      <c r="C132" s="141"/>
      <c r="D132" s="656"/>
      <c r="E132" s="656"/>
      <c r="F132" s="656"/>
      <c r="G132" s="656"/>
      <c r="H132" s="657"/>
      <c r="I132" s="657"/>
      <c r="J132" s="657"/>
      <c r="K132" s="657"/>
      <c r="L132" s="657"/>
      <c r="M132" s="657"/>
      <c r="N132" s="657"/>
      <c r="O132" s="657"/>
      <c r="P132" s="657"/>
      <c r="Q132" s="657"/>
      <c r="R132" s="657"/>
      <c r="S132" s="657"/>
      <c r="T132" s="657"/>
      <c r="U132" s="657"/>
      <c r="V132" s="657"/>
      <c r="W132" s="657"/>
      <c r="X132" s="657"/>
      <c r="Y132" s="657"/>
      <c r="Z132" s="657"/>
      <c r="AA132" s="657"/>
      <c r="AB132" s="657"/>
      <c r="AC132" s="657"/>
      <c r="AD132" s="657"/>
      <c r="AE132" s="657"/>
      <c r="AF132" s="657"/>
      <c r="AG132" s="657"/>
      <c r="AH132" s="657"/>
      <c r="AI132" s="657"/>
      <c r="AJ132" s="657"/>
      <c r="AK132" s="85"/>
      <c r="AL132" s="835"/>
      <c r="AM132" s="836"/>
      <c r="AN132" s="836"/>
      <c r="AO132" s="836"/>
      <c r="AP132" s="836"/>
      <c r="AQ132" s="836"/>
      <c r="AR132" s="836"/>
      <c r="AS132" s="836"/>
      <c r="AT132" s="836"/>
      <c r="AU132" s="836"/>
      <c r="AV132" s="836"/>
    </row>
    <row r="133" spans="2:48" ht="18" customHeight="1">
      <c r="B133" s="146"/>
      <c r="C133" s="141"/>
      <c r="D133" s="656"/>
      <c r="E133" s="656"/>
      <c r="F133" s="656"/>
      <c r="G133" s="656"/>
      <c r="H133" s="657"/>
      <c r="I133" s="657"/>
      <c r="J133" s="657"/>
      <c r="K133" s="657"/>
      <c r="L133" s="657"/>
      <c r="M133" s="657"/>
      <c r="N133" s="657"/>
      <c r="O133" s="657"/>
      <c r="P133" s="657"/>
      <c r="Q133" s="657"/>
      <c r="R133" s="657"/>
      <c r="S133" s="657"/>
      <c r="T133" s="657"/>
      <c r="U133" s="657"/>
      <c r="V133" s="657"/>
      <c r="W133" s="657"/>
      <c r="X133" s="657"/>
      <c r="Y133" s="657"/>
      <c r="Z133" s="657"/>
      <c r="AA133" s="657"/>
      <c r="AB133" s="657"/>
      <c r="AC133" s="657"/>
      <c r="AD133" s="657"/>
      <c r="AE133" s="657"/>
      <c r="AF133" s="657"/>
      <c r="AG133" s="657"/>
      <c r="AH133" s="657"/>
      <c r="AI133" s="657"/>
      <c r="AJ133" s="657"/>
      <c r="AK133" s="85"/>
      <c r="AL133" s="835"/>
      <c r="AM133" s="836"/>
      <c r="AN133" s="836"/>
      <c r="AO133" s="836"/>
      <c r="AP133" s="836"/>
      <c r="AQ133" s="836"/>
      <c r="AR133" s="836"/>
      <c r="AS133" s="836"/>
      <c r="AT133" s="836"/>
      <c r="AU133" s="836"/>
      <c r="AV133" s="836"/>
    </row>
    <row r="134" spans="2:48" ht="18" customHeight="1">
      <c r="B134" s="146"/>
      <c r="C134" s="141"/>
      <c r="D134" s="656" t="str">
        <f>Tbl!$Q$5</f>
        <v>令和10年度
(2028年度)</v>
      </c>
      <c r="E134" s="656"/>
      <c r="F134" s="656"/>
      <c r="G134" s="656"/>
      <c r="H134" s="657"/>
      <c r="I134" s="657"/>
      <c r="J134" s="657"/>
      <c r="K134" s="657"/>
      <c r="L134" s="657"/>
      <c r="M134" s="657"/>
      <c r="N134" s="657"/>
      <c r="O134" s="657"/>
      <c r="P134" s="657"/>
      <c r="Q134" s="657"/>
      <c r="R134" s="657"/>
      <c r="S134" s="657"/>
      <c r="T134" s="657"/>
      <c r="U134" s="657"/>
      <c r="V134" s="657"/>
      <c r="W134" s="657"/>
      <c r="X134" s="657"/>
      <c r="Y134" s="657"/>
      <c r="Z134" s="657"/>
      <c r="AA134" s="657"/>
      <c r="AB134" s="657"/>
      <c r="AC134" s="657"/>
      <c r="AD134" s="657"/>
      <c r="AE134" s="657"/>
      <c r="AF134" s="657"/>
      <c r="AG134" s="657"/>
      <c r="AH134" s="657"/>
      <c r="AI134" s="657"/>
      <c r="AJ134" s="657"/>
      <c r="AK134" s="85"/>
      <c r="AL134" s="835" t="str">
        <f>IF(AND($H134="",VALUE(MID($D134,3,2))&lt;様式１号!$D$16),"← ＣＯ2排出量の前年度に対する増減要因を分析
　  して入力してください。 (例)削減対策の実施
　 状況、生産量・営業時間等の増減など","")</f>
        <v/>
      </c>
      <c r="AM134" s="836"/>
      <c r="AN134" s="836"/>
      <c r="AO134" s="836"/>
      <c r="AP134" s="836"/>
      <c r="AQ134" s="836"/>
      <c r="AR134" s="836"/>
      <c r="AS134" s="836"/>
      <c r="AT134" s="836"/>
      <c r="AU134" s="836"/>
      <c r="AV134" s="836"/>
    </row>
    <row r="135" spans="2:48" ht="18" customHeight="1">
      <c r="B135" s="146"/>
      <c r="C135" s="141"/>
      <c r="D135" s="656"/>
      <c r="E135" s="656"/>
      <c r="F135" s="656"/>
      <c r="G135" s="656"/>
      <c r="H135" s="657"/>
      <c r="I135" s="657"/>
      <c r="J135" s="657"/>
      <c r="K135" s="657"/>
      <c r="L135" s="657"/>
      <c r="M135" s="657"/>
      <c r="N135" s="657"/>
      <c r="O135" s="657"/>
      <c r="P135" s="657"/>
      <c r="Q135" s="657"/>
      <c r="R135" s="657"/>
      <c r="S135" s="657"/>
      <c r="T135" s="657"/>
      <c r="U135" s="657"/>
      <c r="V135" s="657"/>
      <c r="W135" s="657"/>
      <c r="X135" s="657"/>
      <c r="Y135" s="657"/>
      <c r="Z135" s="657"/>
      <c r="AA135" s="657"/>
      <c r="AB135" s="657"/>
      <c r="AC135" s="657"/>
      <c r="AD135" s="657"/>
      <c r="AE135" s="657"/>
      <c r="AF135" s="657"/>
      <c r="AG135" s="657"/>
      <c r="AH135" s="657"/>
      <c r="AI135" s="657"/>
      <c r="AJ135" s="657"/>
      <c r="AK135" s="85"/>
      <c r="AL135" s="835"/>
      <c r="AM135" s="836"/>
      <c r="AN135" s="836"/>
      <c r="AO135" s="836"/>
      <c r="AP135" s="836"/>
      <c r="AQ135" s="836"/>
      <c r="AR135" s="836"/>
      <c r="AS135" s="836"/>
      <c r="AT135" s="836"/>
      <c r="AU135" s="836"/>
      <c r="AV135" s="836"/>
    </row>
    <row r="136" spans="2:48" ht="18" customHeight="1">
      <c r="B136" s="146"/>
      <c r="C136" s="141"/>
      <c r="D136" s="656"/>
      <c r="E136" s="656"/>
      <c r="F136" s="656"/>
      <c r="G136" s="656"/>
      <c r="H136" s="657"/>
      <c r="I136" s="657"/>
      <c r="J136" s="657"/>
      <c r="K136" s="657"/>
      <c r="L136" s="657"/>
      <c r="M136" s="657"/>
      <c r="N136" s="657"/>
      <c r="O136" s="657"/>
      <c r="P136" s="657"/>
      <c r="Q136" s="657"/>
      <c r="R136" s="657"/>
      <c r="S136" s="657"/>
      <c r="T136" s="657"/>
      <c r="U136" s="657"/>
      <c r="V136" s="657"/>
      <c r="W136" s="657"/>
      <c r="X136" s="657"/>
      <c r="Y136" s="657"/>
      <c r="Z136" s="657"/>
      <c r="AA136" s="657"/>
      <c r="AB136" s="657"/>
      <c r="AC136" s="657"/>
      <c r="AD136" s="657"/>
      <c r="AE136" s="657"/>
      <c r="AF136" s="657"/>
      <c r="AG136" s="657"/>
      <c r="AH136" s="657"/>
      <c r="AI136" s="657"/>
      <c r="AJ136" s="657"/>
      <c r="AK136" s="85"/>
      <c r="AL136" s="835"/>
      <c r="AM136" s="836"/>
      <c r="AN136" s="836"/>
      <c r="AO136" s="836"/>
      <c r="AP136" s="836"/>
      <c r="AQ136" s="836"/>
      <c r="AR136" s="836"/>
      <c r="AS136" s="836"/>
      <c r="AT136" s="836"/>
      <c r="AU136" s="836"/>
      <c r="AV136" s="836"/>
    </row>
    <row r="137" spans="2:48" ht="18" customHeight="1">
      <c r="B137" s="146"/>
      <c r="C137" s="141"/>
      <c r="D137" s="656"/>
      <c r="E137" s="656"/>
      <c r="F137" s="656"/>
      <c r="G137" s="656"/>
      <c r="H137" s="657"/>
      <c r="I137" s="657"/>
      <c r="J137" s="657"/>
      <c r="K137" s="657"/>
      <c r="L137" s="657"/>
      <c r="M137" s="657"/>
      <c r="N137" s="657"/>
      <c r="O137" s="657"/>
      <c r="P137" s="657"/>
      <c r="Q137" s="657"/>
      <c r="R137" s="657"/>
      <c r="S137" s="657"/>
      <c r="T137" s="657"/>
      <c r="U137" s="657"/>
      <c r="V137" s="657"/>
      <c r="W137" s="657"/>
      <c r="X137" s="657"/>
      <c r="Y137" s="657"/>
      <c r="Z137" s="657"/>
      <c r="AA137" s="657"/>
      <c r="AB137" s="657"/>
      <c r="AC137" s="657"/>
      <c r="AD137" s="657"/>
      <c r="AE137" s="657"/>
      <c r="AF137" s="657"/>
      <c r="AG137" s="657"/>
      <c r="AH137" s="657"/>
      <c r="AI137" s="657"/>
      <c r="AJ137" s="657"/>
      <c r="AK137" s="85"/>
      <c r="AL137" s="835"/>
      <c r="AM137" s="836"/>
      <c r="AN137" s="836"/>
      <c r="AO137" s="836"/>
      <c r="AP137" s="836"/>
      <c r="AQ137" s="836"/>
      <c r="AR137" s="836"/>
      <c r="AS137" s="836"/>
      <c r="AT137" s="836"/>
      <c r="AU137" s="836"/>
      <c r="AV137" s="836"/>
    </row>
    <row r="138" spans="2:48" ht="18" customHeight="1">
      <c r="B138" s="146"/>
      <c r="C138" s="141"/>
      <c r="D138" s="656"/>
      <c r="E138" s="656"/>
      <c r="F138" s="656"/>
      <c r="G138" s="656"/>
      <c r="H138" s="657"/>
      <c r="I138" s="657"/>
      <c r="J138" s="657"/>
      <c r="K138" s="657"/>
      <c r="L138" s="657"/>
      <c r="M138" s="657"/>
      <c r="N138" s="657"/>
      <c r="O138" s="657"/>
      <c r="P138" s="657"/>
      <c r="Q138" s="657"/>
      <c r="R138" s="657"/>
      <c r="S138" s="657"/>
      <c r="T138" s="657"/>
      <c r="U138" s="657"/>
      <c r="V138" s="657"/>
      <c r="W138" s="657"/>
      <c r="X138" s="657"/>
      <c r="Y138" s="657"/>
      <c r="Z138" s="657"/>
      <c r="AA138" s="657"/>
      <c r="AB138" s="657"/>
      <c r="AC138" s="657"/>
      <c r="AD138" s="657"/>
      <c r="AE138" s="657"/>
      <c r="AF138" s="657"/>
      <c r="AG138" s="657"/>
      <c r="AH138" s="657"/>
      <c r="AI138" s="657"/>
      <c r="AJ138" s="657"/>
      <c r="AK138" s="85"/>
      <c r="AL138" s="835"/>
      <c r="AM138" s="836"/>
      <c r="AN138" s="836"/>
      <c r="AO138" s="836"/>
      <c r="AP138" s="836"/>
      <c r="AQ138" s="836"/>
      <c r="AR138" s="836"/>
      <c r="AS138" s="836"/>
      <c r="AT138" s="836"/>
      <c r="AU138" s="836"/>
      <c r="AV138" s="836"/>
    </row>
    <row r="139" spans="2:48" ht="18" customHeight="1">
      <c r="B139" s="146"/>
      <c r="C139" s="141"/>
      <c r="D139" s="656"/>
      <c r="E139" s="656"/>
      <c r="F139" s="656"/>
      <c r="G139" s="656"/>
      <c r="H139" s="657"/>
      <c r="I139" s="657"/>
      <c r="J139" s="657"/>
      <c r="K139" s="657"/>
      <c r="L139" s="657"/>
      <c r="M139" s="657"/>
      <c r="N139" s="657"/>
      <c r="O139" s="657"/>
      <c r="P139" s="657"/>
      <c r="Q139" s="657"/>
      <c r="R139" s="657"/>
      <c r="S139" s="657"/>
      <c r="T139" s="657"/>
      <c r="U139" s="657"/>
      <c r="V139" s="657"/>
      <c r="W139" s="657"/>
      <c r="X139" s="657"/>
      <c r="Y139" s="657"/>
      <c r="Z139" s="657"/>
      <c r="AA139" s="657"/>
      <c r="AB139" s="657"/>
      <c r="AC139" s="657"/>
      <c r="AD139" s="657"/>
      <c r="AE139" s="657"/>
      <c r="AF139" s="657"/>
      <c r="AG139" s="657"/>
      <c r="AH139" s="657"/>
      <c r="AI139" s="657"/>
      <c r="AJ139" s="657"/>
      <c r="AK139" s="85"/>
      <c r="AL139" s="835"/>
      <c r="AM139" s="836"/>
      <c r="AN139" s="836"/>
      <c r="AO139" s="836"/>
      <c r="AP139" s="836"/>
      <c r="AQ139" s="836"/>
      <c r="AR139" s="836"/>
      <c r="AS139" s="836"/>
      <c r="AT139" s="836"/>
      <c r="AU139" s="836"/>
      <c r="AV139" s="836"/>
    </row>
    <row r="140" spans="2:48" ht="18" customHeight="1">
      <c r="B140" s="146"/>
      <c r="C140" s="141"/>
      <c r="D140" s="656"/>
      <c r="E140" s="656"/>
      <c r="F140" s="656"/>
      <c r="G140" s="656"/>
      <c r="H140" s="657"/>
      <c r="I140" s="657"/>
      <c r="J140" s="657"/>
      <c r="K140" s="657"/>
      <c r="L140" s="657"/>
      <c r="M140" s="657"/>
      <c r="N140" s="657"/>
      <c r="O140" s="657"/>
      <c r="P140" s="657"/>
      <c r="Q140" s="657"/>
      <c r="R140" s="657"/>
      <c r="S140" s="657"/>
      <c r="T140" s="657"/>
      <c r="U140" s="657"/>
      <c r="V140" s="657"/>
      <c r="W140" s="657"/>
      <c r="X140" s="657"/>
      <c r="Y140" s="657"/>
      <c r="Z140" s="657"/>
      <c r="AA140" s="657"/>
      <c r="AB140" s="657"/>
      <c r="AC140" s="657"/>
      <c r="AD140" s="657"/>
      <c r="AE140" s="657"/>
      <c r="AF140" s="657"/>
      <c r="AG140" s="657"/>
      <c r="AH140" s="657"/>
      <c r="AI140" s="657"/>
      <c r="AJ140" s="657"/>
      <c r="AK140" s="85"/>
      <c r="AL140" s="835"/>
      <c r="AM140" s="836"/>
      <c r="AN140" s="836"/>
      <c r="AO140" s="836"/>
      <c r="AP140" s="836"/>
      <c r="AQ140" s="836"/>
      <c r="AR140" s="836"/>
      <c r="AS140" s="836"/>
      <c r="AT140" s="836"/>
      <c r="AU140" s="836"/>
      <c r="AV140" s="836"/>
    </row>
    <row r="141" spans="2:48" ht="18" customHeight="1">
      <c r="B141" s="146"/>
      <c r="C141" s="141"/>
      <c r="D141" s="656"/>
      <c r="E141" s="656"/>
      <c r="F141" s="656"/>
      <c r="G141" s="656"/>
      <c r="H141" s="657"/>
      <c r="I141" s="657"/>
      <c r="J141" s="657"/>
      <c r="K141" s="657"/>
      <c r="L141" s="657"/>
      <c r="M141" s="657"/>
      <c r="N141" s="657"/>
      <c r="O141" s="657"/>
      <c r="P141" s="657"/>
      <c r="Q141" s="657"/>
      <c r="R141" s="657"/>
      <c r="S141" s="657"/>
      <c r="T141" s="657"/>
      <c r="U141" s="657"/>
      <c r="V141" s="657"/>
      <c r="W141" s="657"/>
      <c r="X141" s="657"/>
      <c r="Y141" s="657"/>
      <c r="Z141" s="657"/>
      <c r="AA141" s="657"/>
      <c r="AB141" s="657"/>
      <c r="AC141" s="657"/>
      <c r="AD141" s="657"/>
      <c r="AE141" s="657"/>
      <c r="AF141" s="657"/>
      <c r="AG141" s="657"/>
      <c r="AH141" s="657"/>
      <c r="AI141" s="657"/>
      <c r="AJ141" s="657"/>
      <c r="AK141" s="85"/>
      <c r="AL141" s="835"/>
      <c r="AM141" s="836"/>
      <c r="AN141" s="836"/>
      <c r="AO141" s="836"/>
      <c r="AP141" s="836"/>
      <c r="AQ141" s="836"/>
      <c r="AR141" s="836"/>
      <c r="AS141" s="836"/>
      <c r="AT141" s="836"/>
      <c r="AU141" s="836"/>
      <c r="AV141" s="836"/>
    </row>
    <row r="142" spans="2:48" ht="18" customHeight="1">
      <c r="B142" s="146"/>
      <c r="C142" s="141"/>
      <c r="D142" s="656" t="str">
        <f>Tbl!$Q$6</f>
        <v>令和11年度
(2029年度)</v>
      </c>
      <c r="E142" s="656"/>
      <c r="F142" s="656"/>
      <c r="G142" s="656"/>
      <c r="H142" s="657"/>
      <c r="I142" s="657"/>
      <c r="J142" s="657"/>
      <c r="K142" s="657"/>
      <c r="L142" s="657"/>
      <c r="M142" s="657"/>
      <c r="N142" s="657"/>
      <c r="O142" s="657"/>
      <c r="P142" s="657"/>
      <c r="Q142" s="657"/>
      <c r="R142" s="657"/>
      <c r="S142" s="657"/>
      <c r="T142" s="657"/>
      <c r="U142" s="657"/>
      <c r="V142" s="657"/>
      <c r="W142" s="657"/>
      <c r="X142" s="657"/>
      <c r="Y142" s="657"/>
      <c r="Z142" s="657"/>
      <c r="AA142" s="657"/>
      <c r="AB142" s="657"/>
      <c r="AC142" s="657"/>
      <c r="AD142" s="657"/>
      <c r="AE142" s="657"/>
      <c r="AF142" s="657"/>
      <c r="AG142" s="657"/>
      <c r="AH142" s="657"/>
      <c r="AI142" s="657"/>
      <c r="AJ142" s="657"/>
      <c r="AK142" s="85"/>
      <c r="AL142" s="835" t="str">
        <f>IF(AND($H142="",VALUE(MID($D142,3,2))&lt;様式１号!$D$16),"← ＣＯ2排出量の前年度に対する増減要因を分析
　  して入力してください。 (例)削減対策の実施
　 状況、生産量・営業時間等の増減など","")</f>
        <v/>
      </c>
      <c r="AM142" s="836"/>
      <c r="AN142" s="836"/>
      <c r="AO142" s="836"/>
      <c r="AP142" s="836"/>
      <c r="AQ142" s="836"/>
      <c r="AR142" s="836"/>
      <c r="AS142" s="836"/>
      <c r="AT142" s="836"/>
      <c r="AU142" s="836"/>
      <c r="AV142" s="836"/>
    </row>
    <row r="143" spans="2:48" ht="18" customHeight="1">
      <c r="B143" s="146"/>
      <c r="C143" s="141"/>
      <c r="D143" s="656"/>
      <c r="E143" s="656"/>
      <c r="F143" s="656"/>
      <c r="G143" s="656"/>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c r="AJ143" s="657"/>
      <c r="AK143" s="85"/>
      <c r="AL143" s="835"/>
      <c r="AM143" s="836"/>
      <c r="AN143" s="836"/>
      <c r="AO143" s="836"/>
      <c r="AP143" s="836"/>
      <c r="AQ143" s="836"/>
      <c r="AR143" s="836"/>
      <c r="AS143" s="836"/>
      <c r="AT143" s="836"/>
      <c r="AU143" s="836"/>
      <c r="AV143" s="836"/>
    </row>
    <row r="144" spans="2:48" ht="18" customHeight="1">
      <c r="B144" s="146"/>
      <c r="C144" s="141"/>
      <c r="D144" s="656"/>
      <c r="E144" s="656"/>
      <c r="F144" s="656"/>
      <c r="G144" s="656"/>
      <c r="H144" s="657"/>
      <c r="I144" s="657"/>
      <c r="J144" s="657"/>
      <c r="K144" s="657"/>
      <c r="L144" s="657"/>
      <c r="M144" s="657"/>
      <c r="N144" s="657"/>
      <c r="O144" s="657"/>
      <c r="P144" s="657"/>
      <c r="Q144" s="657"/>
      <c r="R144" s="657"/>
      <c r="S144" s="657"/>
      <c r="T144" s="657"/>
      <c r="U144" s="657"/>
      <c r="V144" s="657"/>
      <c r="W144" s="657"/>
      <c r="X144" s="657"/>
      <c r="Y144" s="657"/>
      <c r="Z144" s="657"/>
      <c r="AA144" s="657"/>
      <c r="AB144" s="657"/>
      <c r="AC144" s="657"/>
      <c r="AD144" s="657"/>
      <c r="AE144" s="657"/>
      <c r="AF144" s="657"/>
      <c r="AG144" s="657"/>
      <c r="AH144" s="657"/>
      <c r="AI144" s="657"/>
      <c r="AJ144" s="657"/>
      <c r="AK144" s="85"/>
      <c r="AL144" s="835"/>
      <c r="AM144" s="836"/>
      <c r="AN144" s="836"/>
      <c r="AO144" s="836"/>
      <c r="AP144" s="836"/>
      <c r="AQ144" s="836"/>
      <c r="AR144" s="836"/>
      <c r="AS144" s="836"/>
      <c r="AT144" s="836"/>
      <c r="AU144" s="836"/>
      <c r="AV144" s="836"/>
    </row>
    <row r="145" spans="2:49" ht="18" customHeight="1">
      <c r="B145" s="146"/>
      <c r="C145" s="141"/>
      <c r="D145" s="656"/>
      <c r="E145" s="656"/>
      <c r="F145" s="656"/>
      <c r="G145" s="656"/>
      <c r="H145" s="657"/>
      <c r="I145" s="657"/>
      <c r="J145" s="657"/>
      <c r="K145" s="657"/>
      <c r="L145" s="657"/>
      <c r="M145" s="657"/>
      <c r="N145" s="657"/>
      <c r="O145" s="657"/>
      <c r="P145" s="657"/>
      <c r="Q145" s="657"/>
      <c r="R145" s="657"/>
      <c r="S145" s="657"/>
      <c r="T145" s="657"/>
      <c r="U145" s="657"/>
      <c r="V145" s="657"/>
      <c r="W145" s="657"/>
      <c r="X145" s="657"/>
      <c r="Y145" s="657"/>
      <c r="Z145" s="657"/>
      <c r="AA145" s="657"/>
      <c r="AB145" s="657"/>
      <c r="AC145" s="657"/>
      <c r="AD145" s="657"/>
      <c r="AE145" s="657"/>
      <c r="AF145" s="657"/>
      <c r="AG145" s="657"/>
      <c r="AH145" s="657"/>
      <c r="AI145" s="657"/>
      <c r="AJ145" s="657"/>
      <c r="AK145" s="85"/>
      <c r="AL145" s="835"/>
      <c r="AM145" s="836"/>
      <c r="AN145" s="836"/>
      <c r="AO145" s="836"/>
      <c r="AP145" s="836"/>
      <c r="AQ145" s="836"/>
      <c r="AR145" s="836"/>
      <c r="AS145" s="836"/>
      <c r="AT145" s="836"/>
      <c r="AU145" s="836"/>
      <c r="AV145" s="836"/>
    </row>
    <row r="146" spans="2:49" ht="18" customHeight="1">
      <c r="B146" s="146"/>
      <c r="C146" s="141"/>
      <c r="D146" s="656"/>
      <c r="E146" s="656"/>
      <c r="F146" s="656"/>
      <c r="G146" s="656"/>
      <c r="H146" s="657"/>
      <c r="I146" s="657"/>
      <c r="J146" s="657"/>
      <c r="K146" s="657"/>
      <c r="L146" s="657"/>
      <c r="M146" s="657"/>
      <c r="N146" s="657"/>
      <c r="O146" s="657"/>
      <c r="P146" s="657"/>
      <c r="Q146" s="657"/>
      <c r="R146" s="657"/>
      <c r="S146" s="657"/>
      <c r="T146" s="657"/>
      <c r="U146" s="657"/>
      <c r="V146" s="657"/>
      <c r="W146" s="657"/>
      <c r="X146" s="657"/>
      <c r="Y146" s="657"/>
      <c r="Z146" s="657"/>
      <c r="AA146" s="657"/>
      <c r="AB146" s="657"/>
      <c r="AC146" s="657"/>
      <c r="AD146" s="657"/>
      <c r="AE146" s="657"/>
      <c r="AF146" s="657"/>
      <c r="AG146" s="657"/>
      <c r="AH146" s="657"/>
      <c r="AI146" s="657"/>
      <c r="AJ146" s="657"/>
      <c r="AK146" s="85"/>
      <c r="AL146" s="835"/>
      <c r="AM146" s="836"/>
      <c r="AN146" s="836"/>
      <c r="AO146" s="836"/>
      <c r="AP146" s="836"/>
      <c r="AQ146" s="836"/>
      <c r="AR146" s="836"/>
      <c r="AS146" s="836"/>
      <c r="AT146" s="836"/>
      <c r="AU146" s="836"/>
      <c r="AV146" s="836"/>
    </row>
    <row r="147" spans="2:49" ht="18" customHeight="1">
      <c r="B147" s="146"/>
      <c r="C147" s="141"/>
      <c r="D147" s="656"/>
      <c r="E147" s="656"/>
      <c r="F147" s="656"/>
      <c r="G147" s="656"/>
      <c r="H147" s="657"/>
      <c r="I147" s="657"/>
      <c r="J147" s="657"/>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c r="AK147" s="85"/>
      <c r="AL147" s="835"/>
      <c r="AM147" s="836"/>
      <c r="AN147" s="836"/>
      <c r="AO147" s="836"/>
      <c r="AP147" s="836"/>
      <c r="AQ147" s="836"/>
      <c r="AR147" s="836"/>
      <c r="AS147" s="836"/>
      <c r="AT147" s="836"/>
      <c r="AU147" s="836"/>
      <c r="AV147" s="836"/>
    </row>
    <row r="148" spans="2:49" ht="18" customHeight="1">
      <c r="B148" s="146"/>
      <c r="C148" s="141"/>
      <c r="D148" s="656"/>
      <c r="E148" s="656"/>
      <c r="F148" s="656"/>
      <c r="G148" s="656"/>
      <c r="H148" s="657"/>
      <c r="I148" s="657"/>
      <c r="J148" s="657"/>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c r="AK148" s="85"/>
      <c r="AL148" s="835"/>
      <c r="AM148" s="836"/>
      <c r="AN148" s="836"/>
      <c r="AO148" s="836"/>
      <c r="AP148" s="836"/>
      <c r="AQ148" s="836"/>
      <c r="AR148" s="836"/>
      <c r="AS148" s="836"/>
      <c r="AT148" s="836"/>
      <c r="AU148" s="836"/>
      <c r="AV148" s="836"/>
    </row>
    <row r="149" spans="2:49" ht="18" customHeight="1">
      <c r="B149" s="146"/>
      <c r="C149" s="141"/>
      <c r="D149" s="656"/>
      <c r="E149" s="656"/>
      <c r="F149" s="656"/>
      <c r="G149" s="656"/>
      <c r="H149" s="657"/>
      <c r="I149" s="657"/>
      <c r="J149" s="657"/>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c r="AK149" s="85"/>
      <c r="AL149" s="835"/>
      <c r="AM149" s="836"/>
      <c r="AN149" s="836"/>
      <c r="AO149" s="836"/>
      <c r="AP149" s="836"/>
      <c r="AQ149" s="836"/>
      <c r="AR149" s="836"/>
      <c r="AS149" s="836"/>
      <c r="AT149" s="836"/>
      <c r="AU149" s="836"/>
      <c r="AV149" s="836"/>
    </row>
    <row r="150" spans="2:49" ht="15" customHeight="1">
      <c r="B150" s="225"/>
      <c r="C150" s="142"/>
      <c r="D150" s="226"/>
      <c r="E150" s="226"/>
      <c r="F150" s="226"/>
      <c r="G150" s="22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36"/>
      <c r="AI150" s="236"/>
      <c r="AJ150" s="236"/>
      <c r="AK150" s="112"/>
    </row>
    <row r="151" spans="2:49" ht="21" customHeight="1">
      <c r="B151" s="141"/>
      <c r="C151" s="141"/>
      <c r="D151" s="174"/>
      <c r="E151" s="174"/>
      <c r="F151" s="174"/>
      <c r="G151" s="174"/>
      <c r="H151" s="177"/>
      <c r="I151" s="178"/>
      <c r="J151" s="179"/>
      <c r="K151" s="179"/>
      <c r="L151" s="179"/>
      <c r="M151" s="179"/>
      <c r="N151" s="179"/>
      <c r="O151" s="180"/>
      <c r="P151" s="181"/>
      <c r="Q151" s="181"/>
      <c r="R151" s="181"/>
      <c r="S151" s="181"/>
      <c r="T151" s="181"/>
      <c r="U151" s="181"/>
      <c r="V151" s="181"/>
      <c r="W151" s="181"/>
      <c r="X151" s="181"/>
      <c r="Y151" s="181"/>
      <c r="Z151" s="181"/>
      <c r="AA151" s="181"/>
      <c r="AB151" s="181"/>
      <c r="AC151" s="181"/>
      <c r="AD151" s="179"/>
      <c r="AE151" s="181"/>
      <c r="AF151" s="181"/>
      <c r="AG151" s="181"/>
      <c r="AH151" s="181"/>
      <c r="AI151" s="181"/>
      <c r="AJ151" s="34"/>
      <c r="AK151" s="58" t="s">
        <v>38</v>
      </c>
      <c r="AM151" s="9"/>
      <c r="AN151" s="9"/>
      <c r="AO151" s="9"/>
      <c r="AP151" s="9"/>
      <c r="AQ151" s="9"/>
      <c r="AR151" s="9"/>
      <c r="AS151" s="9"/>
      <c r="AT151" s="9"/>
      <c r="AU151" s="9"/>
      <c r="AV151" s="9"/>
      <c r="AW151" s="9"/>
    </row>
    <row r="152" spans="2:49" s="9" customFormat="1">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613" t="s">
        <v>78</v>
      </c>
      <c r="Z152" s="613"/>
      <c r="AA152" s="613"/>
      <c r="AB152" s="613"/>
      <c r="AC152" s="614" t="str">
        <f>IF($AC$4="","",$AC$4)</f>
        <v/>
      </c>
      <c r="AD152" s="614"/>
      <c r="AE152" s="614"/>
      <c r="AF152" s="614"/>
      <c r="AG152" s="614"/>
      <c r="AH152" s="614"/>
      <c r="AI152" s="614"/>
      <c r="AJ152" s="614"/>
      <c r="AK152" s="34"/>
      <c r="AL152" s="8"/>
      <c r="AM152" s="8"/>
      <c r="AN152" s="8"/>
      <c r="AO152" s="8"/>
      <c r="AP152" s="8"/>
      <c r="AQ152" s="8"/>
      <c r="AR152" s="8"/>
      <c r="AS152" s="8"/>
      <c r="AT152" s="8"/>
      <c r="AU152" s="8"/>
      <c r="AV152" s="8"/>
      <c r="AW152" s="8"/>
    </row>
    <row r="153" spans="2:49">
      <c r="B153" s="141"/>
      <c r="C153" s="141" t="s">
        <v>472</v>
      </c>
      <c r="D153" s="141"/>
      <c r="E153" s="141"/>
      <c r="F153" s="141"/>
      <c r="G153" s="141"/>
      <c r="H153" s="141"/>
      <c r="I153" s="141"/>
      <c r="J153" s="141"/>
      <c r="K153" s="141"/>
      <c r="L153" s="141"/>
      <c r="M153" s="141"/>
      <c r="N153" s="141"/>
      <c r="O153" s="141"/>
      <c r="P153" s="141"/>
      <c r="Q153" s="141"/>
      <c r="R153" s="141"/>
      <c r="S153" s="141"/>
      <c r="T153" s="141"/>
      <c r="U153" s="141"/>
      <c r="V153" s="34"/>
      <c r="W153" s="34"/>
      <c r="X153" s="34"/>
      <c r="Y153" s="34"/>
      <c r="Z153" s="34"/>
      <c r="AA153" s="34"/>
      <c r="AB153" s="34"/>
      <c r="AC153" s="34"/>
      <c r="AD153" s="34"/>
      <c r="AE153" s="182" t="str">
        <f>IF($E$10="Bテナント等","Bテナント等事業所 （４）",IF($E$10="A","A事業所（４）",""))</f>
        <v/>
      </c>
      <c r="AF153" s="183"/>
      <c r="AG153" s="34"/>
      <c r="AH153" s="34"/>
      <c r="AI153" s="34"/>
      <c r="AJ153" s="34"/>
      <c r="AK153" s="34"/>
    </row>
    <row r="154" spans="2:49" ht="8.25" customHeight="1">
      <c r="B154" s="144"/>
      <c r="C154" s="145"/>
      <c r="D154" s="145"/>
      <c r="E154" s="145"/>
      <c r="F154" s="145"/>
      <c r="G154" s="145"/>
      <c r="H154" s="145"/>
      <c r="I154" s="145"/>
      <c r="J154" s="145"/>
      <c r="K154" s="145"/>
      <c r="L154" s="145"/>
      <c r="M154" s="145"/>
      <c r="N154" s="145"/>
      <c r="O154" s="145"/>
      <c r="P154" s="145"/>
      <c r="Q154" s="145"/>
      <c r="R154" s="145"/>
      <c r="S154" s="145"/>
      <c r="T154" s="145"/>
      <c r="U154" s="145"/>
      <c r="V154" s="97"/>
      <c r="W154" s="97"/>
      <c r="X154" s="97"/>
      <c r="Y154" s="97"/>
      <c r="Z154" s="97"/>
      <c r="AA154" s="97"/>
      <c r="AB154" s="97"/>
      <c r="AC154" s="97"/>
      <c r="AD154" s="97"/>
      <c r="AE154" s="97"/>
      <c r="AF154" s="97"/>
      <c r="AG154" s="97"/>
      <c r="AH154" s="97"/>
      <c r="AI154" s="97"/>
      <c r="AJ154" s="97"/>
      <c r="AK154" s="98"/>
      <c r="AM154" s="9"/>
      <c r="AN154" s="9"/>
      <c r="AO154" s="9"/>
      <c r="AP154" s="9"/>
      <c r="AQ154" s="9"/>
      <c r="AR154" s="9"/>
      <c r="AS154" s="9"/>
      <c r="AT154" s="9"/>
      <c r="AU154" s="9"/>
      <c r="AV154" s="9"/>
      <c r="AW154" s="9"/>
    </row>
    <row r="155" spans="2:49" s="9" customFormat="1" ht="21" customHeight="1">
      <c r="B155" s="109"/>
      <c r="C155" s="34" t="s">
        <v>152</v>
      </c>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85"/>
      <c r="AL155" s="8"/>
    </row>
    <row r="156" spans="2:49" s="9" customFormat="1">
      <c r="B156" s="109"/>
      <c r="C156" s="34"/>
      <c r="D156" s="34"/>
      <c r="E156" s="34"/>
      <c r="F156" s="34"/>
      <c r="G156" s="34"/>
      <c r="H156" s="638">
        <v>0</v>
      </c>
      <c r="I156" s="638"/>
      <c r="J156" s="638"/>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85"/>
      <c r="AL156" s="8"/>
    </row>
    <row r="157" spans="2:49" s="9" customFormat="1" ht="10.5" customHeight="1">
      <c r="B157" s="109"/>
      <c r="C157" s="639" t="s">
        <v>153</v>
      </c>
      <c r="D157" s="640"/>
      <c r="E157" s="645" t="s">
        <v>154</v>
      </c>
      <c r="F157" s="646"/>
      <c r="G157" s="646"/>
      <c r="H157" s="646"/>
      <c r="I157" s="646"/>
      <c r="J157" s="646"/>
      <c r="K157" s="646"/>
      <c r="L157" s="646"/>
      <c r="M157" s="646"/>
      <c r="N157" s="646"/>
      <c r="O157" s="646"/>
      <c r="P157" s="646"/>
      <c r="Q157" s="647"/>
      <c r="R157" s="639" t="s">
        <v>437</v>
      </c>
      <c r="S157" s="654"/>
      <c r="T157" s="654"/>
      <c r="U157" s="654"/>
      <c r="V157" s="654"/>
      <c r="W157" s="654"/>
      <c r="X157" s="654"/>
      <c r="Y157" s="654"/>
      <c r="Z157" s="654"/>
      <c r="AA157" s="654"/>
      <c r="AB157" s="654"/>
      <c r="AC157" s="640"/>
      <c r="AD157" s="627" t="s">
        <v>155</v>
      </c>
      <c r="AE157" s="627"/>
      <c r="AF157" s="627" t="s">
        <v>156</v>
      </c>
      <c r="AG157" s="627"/>
      <c r="AH157" s="628" t="s">
        <v>524</v>
      </c>
      <c r="AI157" s="628"/>
      <c r="AJ157" s="628"/>
      <c r="AK157" s="85"/>
      <c r="AL157" s="8"/>
    </row>
    <row r="158" spans="2:49" s="9" customFormat="1" ht="10.5" customHeight="1">
      <c r="B158" s="109"/>
      <c r="C158" s="641"/>
      <c r="D158" s="642"/>
      <c r="E158" s="648"/>
      <c r="F158" s="649"/>
      <c r="G158" s="649"/>
      <c r="H158" s="649"/>
      <c r="I158" s="649"/>
      <c r="J158" s="649"/>
      <c r="K158" s="649"/>
      <c r="L158" s="649"/>
      <c r="M158" s="649"/>
      <c r="N158" s="649"/>
      <c r="O158" s="649"/>
      <c r="P158" s="649"/>
      <c r="Q158" s="650"/>
      <c r="R158" s="641"/>
      <c r="S158" s="310"/>
      <c r="T158" s="310"/>
      <c r="U158" s="310"/>
      <c r="V158" s="310"/>
      <c r="W158" s="310"/>
      <c r="X158" s="310"/>
      <c r="Y158" s="310"/>
      <c r="Z158" s="310"/>
      <c r="AA158" s="310"/>
      <c r="AB158" s="310"/>
      <c r="AC158" s="642"/>
      <c r="AD158" s="627"/>
      <c r="AE158" s="627"/>
      <c r="AF158" s="627"/>
      <c r="AG158" s="627"/>
      <c r="AH158" s="628"/>
      <c r="AI158" s="628"/>
      <c r="AJ158" s="628"/>
      <c r="AK158" s="85"/>
      <c r="AL158" s="8"/>
    </row>
    <row r="159" spans="2:49" s="9" customFormat="1" ht="10.5" customHeight="1">
      <c r="B159" s="109"/>
      <c r="C159" s="641"/>
      <c r="D159" s="642"/>
      <c r="E159" s="651"/>
      <c r="F159" s="652"/>
      <c r="G159" s="652"/>
      <c r="H159" s="652"/>
      <c r="I159" s="652"/>
      <c r="J159" s="652"/>
      <c r="K159" s="652"/>
      <c r="L159" s="652"/>
      <c r="M159" s="652"/>
      <c r="N159" s="652"/>
      <c r="O159" s="652"/>
      <c r="P159" s="652"/>
      <c r="Q159" s="653"/>
      <c r="R159" s="641"/>
      <c r="S159" s="310"/>
      <c r="T159" s="310"/>
      <c r="U159" s="310"/>
      <c r="V159" s="310"/>
      <c r="W159" s="310"/>
      <c r="X159" s="310"/>
      <c r="Y159" s="310"/>
      <c r="Z159" s="310"/>
      <c r="AA159" s="310"/>
      <c r="AB159" s="310"/>
      <c r="AC159" s="642"/>
      <c r="AD159" s="627"/>
      <c r="AE159" s="627"/>
      <c r="AF159" s="627"/>
      <c r="AG159" s="627"/>
      <c r="AH159" s="628"/>
      <c r="AI159" s="628"/>
      <c r="AJ159" s="628"/>
      <c r="AK159" s="85"/>
      <c r="AL159" s="8"/>
    </row>
    <row r="160" spans="2:49" s="9" customFormat="1" ht="27.75" customHeight="1">
      <c r="B160" s="109"/>
      <c r="C160" s="641"/>
      <c r="D160" s="642"/>
      <c r="E160" s="629" t="s">
        <v>157</v>
      </c>
      <c r="F160" s="630"/>
      <c r="G160" s="631"/>
      <c r="H160" s="635" t="s">
        <v>158</v>
      </c>
      <c r="I160" s="636"/>
      <c r="J160" s="636"/>
      <c r="K160" s="636"/>
      <c r="L160" s="636"/>
      <c r="M160" s="636"/>
      <c r="N160" s="636"/>
      <c r="O160" s="636"/>
      <c r="P160" s="636"/>
      <c r="Q160" s="637"/>
      <c r="R160" s="641"/>
      <c r="S160" s="310"/>
      <c r="T160" s="310"/>
      <c r="U160" s="310"/>
      <c r="V160" s="310"/>
      <c r="W160" s="310"/>
      <c r="X160" s="310"/>
      <c r="Y160" s="310"/>
      <c r="Z160" s="310"/>
      <c r="AA160" s="310"/>
      <c r="AB160" s="310"/>
      <c r="AC160" s="642"/>
      <c r="AD160" s="627"/>
      <c r="AE160" s="627"/>
      <c r="AF160" s="627"/>
      <c r="AG160" s="627"/>
      <c r="AH160" s="628"/>
      <c r="AI160" s="628"/>
      <c r="AJ160" s="628"/>
      <c r="AK160" s="85"/>
      <c r="AL160" s="8"/>
    </row>
    <row r="161" spans="2:49" s="9" customFormat="1" ht="27.75" customHeight="1">
      <c r="B161" s="109"/>
      <c r="C161" s="643"/>
      <c r="D161" s="644"/>
      <c r="E161" s="632"/>
      <c r="F161" s="633"/>
      <c r="G161" s="634"/>
      <c r="H161" s="635" t="s">
        <v>159</v>
      </c>
      <c r="I161" s="636"/>
      <c r="J161" s="636"/>
      <c r="K161" s="637"/>
      <c r="L161" s="635" t="s">
        <v>160</v>
      </c>
      <c r="M161" s="636"/>
      <c r="N161" s="636"/>
      <c r="O161" s="636"/>
      <c r="P161" s="636"/>
      <c r="Q161" s="637"/>
      <c r="R161" s="643"/>
      <c r="S161" s="655"/>
      <c r="T161" s="655"/>
      <c r="U161" s="655"/>
      <c r="V161" s="655"/>
      <c r="W161" s="655"/>
      <c r="X161" s="655"/>
      <c r="Y161" s="655"/>
      <c r="Z161" s="655"/>
      <c r="AA161" s="655"/>
      <c r="AB161" s="655"/>
      <c r="AC161" s="644"/>
      <c r="AD161" s="627"/>
      <c r="AE161" s="627"/>
      <c r="AF161" s="627"/>
      <c r="AG161" s="627"/>
      <c r="AH161" s="628"/>
      <c r="AI161" s="628"/>
      <c r="AJ161" s="628"/>
      <c r="AK161" s="85"/>
      <c r="AL161" s="8"/>
    </row>
    <row r="162" spans="2:49" s="9" customFormat="1" ht="42" customHeight="1">
      <c r="B162" s="109"/>
      <c r="C162" s="615">
        <v>1</v>
      </c>
      <c r="D162" s="616"/>
      <c r="E162" s="496" t="str">
        <f ca="1">IFERROR(INDIRECT("Tbl!"&amp;ADDRESS(MATCH($L162,Tbl!$AC:$AC,0),27)),"")</f>
        <v/>
      </c>
      <c r="F162" s="497"/>
      <c r="G162" s="498"/>
      <c r="H162" s="617" t="str">
        <f ca="1">IFERROR(INDIRECT("Tbl!"&amp;ADDRESS(MATCH($L162,Tbl!$AC:$AC,0),28)),"")</f>
        <v/>
      </c>
      <c r="I162" s="618"/>
      <c r="J162" s="618"/>
      <c r="K162" s="619"/>
      <c r="L162" s="620"/>
      <c r="M162" s="621"/>
      <c r="N162" s="621"/>
      <c r="O162" s="621"/>
      <c r="P162" s="621"/>
      <c r="Q162" s="622"/>
      <c r="R162" s="625"/>
      <c r="S162" s="626"/>
      <c r="T162" s="626"/>
      <c r="U162" s="626"/>
      <c r="V162" s="626"/>
      <c r="W162" s="626"/>
      <c r="X162" s="626"/>
      <c r="Y162" s="626"/>
      <c r="Z162" s="626"/>
      <c r="AA162" s="626"/>
      <c r="AB162" s="626"/>
      <c r="AC162" s="626"/>
      <c r="AD162" s="608"/>
      <c r="AE162" s="608"/>
      <c r="AF162" s="608"/>
      <c r="AG162" s="608"/>
      <c r="AH162" s="609"/>
      <c r="AI162" s="610"/>
      <c r="AJ162" s="611"/>
      <c r="AK162" s="85"/>
      <c r="AL162" s="842" t="s">
        <v>631</v>
      </c>
      <c r="AM162" s="843"/>
      <c r="AN162" s="843"/>
      <c r="AO162" s="843"/>
      <c r="AP162" s="843"/>
      <c r="AQ162" s="843"/>
      <c r="AR162" s="843"/>
      <c r="AS162" s="843"/>
      <c r="AT162" s="843"/>
      <c r="AU162" s="843"/>
      <c r="AV162" s="843"/>
    </row>
    <row r="163" spans="2:49" s="9" customFormat="1" ht="42" customHeight="1">
      <c r="B163" s="109"/>
      <c r="C163" s="615">
        <v>2</v>
      </c>
      <c r="D163" s="616"/>
      <c r="E163" s="496" t="str" cm="1">
        <f t="array" aca="1" ref="E163" ca="1">IFERROR(INDIRECT("Tbl!"&amp;ADDRESS(MATCH($L163,Tbl!$AC:$AC,0),27)),"")</f>
        <v/>
      </c>
      <c r="F163" s="497"/>
      <c r="G163" s="498"/>
      <c r="H163" s="617" t="str" cm="1">
        <f t="array" aca="1" ref="H163" ca="1">IFERROR(INDIRECT("Tbl!"&amp;ADDRESS(MATCH($L163,Tbl!$AC:$AC,0),28)),"")</f>
        <v/>
      </c>
      <c r="I163" s="618"/>
      <c r="J163" s="618"/>
      <c r="K163" s="619"/>
      <c r="L163" s="620"/>
      <c r="M163" s="621"/>
      <c r="N163" s="621"/>
      <c r="O163" s="621"/>
      <c r="P163" s="621"/>
      <c r="Q163" s="622"/>
      <c r="R163" s="623"/>
      <c r="S163" s="624"/>
      <c r="T163" s="624"/>
      <c r="U163" s="624"/>
      <c r="V163" s="624"/>
      <c r="W163" s="624"/>
      <c r="X163" s="624"/>
      <c r="Y163" s="624"/>
      <c r="Z163" s="624"/>
      <c r="AA163" s="624"/>
      <c r="AB163" s="624"/>
      <c r="AC163" s="624"/>
      <c r="AD163" s="608"/>
      <c r="AE163" s="608"/>
      <c r="AF163" s="608"/>
      <c r="AG163" s="608"/>
      <c r="AH163" s="609"/>
      <c r="AI163" s="610"/>
      <c r="AJ163" s="611"/>
      <c r="AK163" s="85"/>
      <c r="AL163" s="8"/>
    </row>
    <row r="164" spans="2:49" s="9" customFormat="1" ht="42" customHeight="1">
      <c r="B164" s="109"/>
      <c r="C164" s="615">
        <v>3</v>
      </c>
      <c r="D164" s="616"/>
      <c r="E164" s="496" t="str" cm="1">
        <f t="array" aca="1" ref="E164" ca="1">IFERROR(INDIRECT("Tbl!"&amp;ADDRESS(MATCH($L164,Tbl!$AC:$AC,0),27)),"")</f>
        <v/>
      </c>
      <c r="F164" s="497"/>
      <c r="G164" s="498"/>
      <c r="H164" s="617" t="str" cm="1">
        <f t="array" aca="1" ref="H164" ca="1">IFERROR(INDIRECT("Tbl!"&amp;ADDRESS(MATCH($L164,Tbl!$AC:$AC,0),28)),"")</f>
        <v/>
      </c>
      <c r="I164" s="618"/>
      <c r="J164" s="618"/>
      <c r="K164" s="619"/>
      <c r="L164" s="620"/>
      <c r="M164" s="621"/>
      <c r="N164" s="621"/>
      <c r="O164" s="621"/>
      <c r="P164" s="621"/>
      <c r="Q164" s="622"/>
      <c r="R164" s="623"/>
      <c r="S164" s="624"/>
      <c r="T164" s="624"/>
      <c r="U164" s="624"/>
      <c r="V164" s="624"/>
      <c r="W164" s="624"/>
      <c r="X164" s="624"/>
      <c r="Y164" s="624"/>
      <c r="Z164" s="624"/>
      <c r="AA164" s="624"/>
      <c r="AB164" s="624"/>
      <c r="AC164" s="624"/>
      <c r="AD164" s="608"/>
      <c r="AE164" s="608"/>
      <c r="AF164" s="608"/>
      <c r="AG164" s="608"/>
      <c r="AH164" s="609"/>
      <c r="AI164" s="610"/>
      <c r="AJ164" s="611"/>
      <c r="AK164" s="85"/>
      <c r="AL164" s="8"/>
    </row>
    <row r="165" spans="2:49" s="9" customFormat="1" ht="42" customHeight="1">
      <c r="B165" s="109"/>
      <c r="C165" s="615">
        <v>4</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620"/>
      <c r="M165" s="621"/>
      <c r="N165" s="621"/>
      <c r="O165" s="621"/>
      <c r="P165" s="621"/>
      <c r="Q165" s="62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8"/>
    </row>
    <row r="166" spans="2:49" s="9" customFormat="1" ht="42" customHeight="1">
      <c r="B166" s="109"/>
      <c r="C166" s="615">
        <v>5</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620"/>
      <c r="M166" s="621"/>
      <c r="N166" s="621"/>
      <c r="O166" s="621"/>
      <c r="P166" s="621"/>
      <c r="Q166" s="62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8"/>
    </row>
    <row r="167" spans="2:49" s="9" customFormat="1" ht="42" customHeight="1">
      <c r="B167" s="109"/>
      <c r="C167" s="615">
        <v>6</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620"/>
      <c r="M167" s="621"/>
      <c r="N167" s="621"/>
      <c r="O167" s="621"/>
      <c r="P167" s="621"/>
      <c r="Q167" s="62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row>
    <row r="168" spans="2:49" s="9" customFormat="1" ht="42" customHeight="1">
      <c r="B168" s="109"/>
      <c r="C168" s="615">
        <v>7</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620"/>
      <c r="M168" s="621"/>
      <c r="N168" s="621"/>
      <c r="O168" s="621"/>
      <c r="P168" s="621"/>
      <c r="Q168" s="62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row>
    <row r="169" spans="2:49" s="9" customFormat="1" ht="42" customHeight="1">
      <c r="B169" s="109"/>
      <c r="C169" s="615">
        <v>8</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620"/>
      <c r="M169" s="621"/>
      <c r="N169" s="621"/>
      <c r="O169" s="621"/>
      <c r="P169" s="621"/>
      <c r="Q169" s="62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row>
    <row r="170" spans="2:49" s="9" customFormat="1" ht="42" customHeight="1">
      <c r="B170" s="109"/>
      <c r="C170" s="615">
        <v>9</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620"/>
      <c r="M170" s="621"/>
      <c r="N170" s="621"/>
      <c r="O170" s="621"/>
      <c r="P170" s="621"/>
      <c r="Q170" s="62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row>
    <row r="171" spans="2:49" s="9" customFormat="1" ht="42" customHeight="1">
      <c r="B171" s="109"/>
      <c r="C171" s="615">
        <v>10</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620"/>
      <c r="M171" s="621"/>
      <c r="N171" s="621"/>
      <c r="O171" s="621"/>
      <c r="P171" s="621"/>
      <c r="Q171" s="62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row>
    <row r="172" spans="2:49" s="9" customFormat="1" ht="42" customHeight="1">
      <c r="B172" s="109"/>
      <c r="C172" s="615">
        <v>11</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620"/>
      <c r="M172" s="621"/>
      <c r="N172" s="621"/>
      <c r="O172" s="621"/>
      <c r="P172" s="621"/>
      <c r="Q172" s="62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row>
    <row r="173" spans="2:49" s="9" customFormat="1" ht="42" customHeight="1">
      <c r="B173" s="109"/>
      <c r="C173" s="615">
        <v>12</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620"/>
      <c r="M173" s="621"/>
      <c r="N173" s="621"/>
      <c r="O173" s="621"/>
      <c r="P173" s="621"/>
      <c r="Q173" s="62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row>
    <row r="174" spans="2:49" s="9" customFormat="1" ht="42" customHeight="1">
      <c r="B174" s="109"/>
      <c r="C174" s="615">
        <v>13</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620"/>
      <c r="M174" s="621"/>
      <c r="N174" s="621"/>
      <c r="O174" s="621"/>
      <c r="P174" s="621"/>
      <c r="Q174" s="62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row>
    <row r="175" spans="2:49" s="9" customFormat="1" ht="42" customHeight="1">
      <c r="B175" s="109"/>
      <c r="C175" s="615">
        <v>14</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620"/>
      <c r="M175" s="621"/>
      <c r="N175" s="621"/>
      <c r="O175" s="621"/>
      <c r="P175" s="621"/>
      <c r="Q175" s="62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row>
    <row r="176" spans="2:49" s="9" customFormat="1" ht="42" customHeight="1">
      <c r="B176" s="109"/>
      <c r="C176" s="615">
        <v>15</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620"/>
      <c r="M176" s="621"/>
      <c r="N176" s="621"/>
      <c r="O176" s="621"/>
      <c r="P176" s="621"/>
      <c r="Q176" s="62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8"/>
      <c r="AN176" s="8"/>
      <c r="AO176" s="8"/>
      <c r="AP176" s="8"/>
      <c r="AQ176" s="8"/>
      <c r="AR176" s="8"/>
      <c r="AS176" s="8"/>
      <c r="AT176" s="8"/>
      <c r="AU176" s="8"/>
      <c r="AV176" s="8"/>
      <c r="AW176" s="8"/>
    </row>
    <row r="177" spans="2:49" s="9" customFormat="1" ht="13.5" customHeight="1">
      <c r="B177" s="110"/>
      <c r="C177" s="597" t="s">
        <v>662</v>
      </c>
      <c r="D177" s="597"/>
      <c r="E177" s="597"/>
      <c r="F177" s="597"/>
      <c r="G177" s="597"/>
      <c r="H177" s="597"/>
      <c r="I177" s="597"/>
      <c r="J177" s="597"/>
      <c r="K177" s="597"/>
      <c r="L177" s="597"/>
      <c r="M177" s="597"/>
      <c r="N177" s="597"/>
      <c r="O177" s="597"/>
      <c r="P177" s="597"/>
      <c r="Q177" s="597"/>
      <c r="R177" s="597"/>
      <c r="S177" s="597"/>
      <c r="T177" s="597"/>
      <c r="U177" s="597"/>
      <c r="V177" s="597"/>
      <c r="W177" s="597"/>
      <c r="X177" s="597"/>
      <c r="Y177" s="597"/>
      <c r="Z177" s="597"/>
      <c r="AA177" s="597"/>
      <c r="AB177" s="597"/>
      <c r="AC177" s="597"/>
      <c r="AD177" s="597"/>
      <c r="AE177" s="597"/>
      <c r="AF177" s="597"/>
      <c r="AG177" s="597"/>
      <c r="AH177" s="597"/>
      <c r="AI177" s="597"/>
      <c r="AJ177" s="597"/>
      <c r="AK177" s="112"/>
      <c r="AL177" s="8"/>
      <c r="AM177" s="8"/>
      <c r="AN177" s="8"/>
      <c r="AO177" s="8"/>
      <c r="AP177" s="8"/>
      <c r="AQ177" s="8"/>
      <c r="AR177" s="8"/>
      <c r="AS177" s="8"/>
      <c r="AT177" s="8"/>
      <c r="AU177" s="8"/>
      <c r="AV177" s="8"/>
      <c r="AW177" s="8"/>
    </row>
    <row r="178" spans="2:49">
      <c r="B178" s="34"/>
      <c r="C178" s="612"/>
      <c r="D178" s="612"/>
      <c r="E178" s="612"/>
      <c r="F178" s="612"/>
      <c r="G178" s="612"/>
      <c r="H178" s="612"/>
      <c r="I178" s="612"/>
      <c r="J178" s="612"/>
      <c r="K178" s="612"/>
      <c r="L178" s="612"/>
      <c r="M178" s="612"/>
      <c r="N178" s="612"/>
      <c r="O178" s="612"/>
      <c r="P178" s="612"/>
      <c r="Q178" s="612"/>
      <c r="R178" s="612"/>
      <c r="S178" s="612"/>
      <c r="T178" s="612"/>
      <c r="U178" s="612"/>
      <c r="V178" s="612"/>
      <c r="W178" s="612"/>
      <c r="X178" s="612"/>
      <c r="Y178" s="612"/>
      <c r="Z178" s="612"/>
      <c r="AA178" s="612"/>
      <c r="AB178" s="34"/>
      <c r="AC178" s="34"/>
      <c r="AD178" s="184"/>
      <c r="AE178" s="34"/>
      <c r="AF178" s="34"/>
      <c r="AG178" s="34"/>
      <c r="AH178" s="34"/>
      <c r="AI178" s="34"/>
      <c r="AJ178" s="34"/>
      <c r="AK178" s="58" t="s">
        <v>38</v>
      </c>
      <c r="AM178" s="9"/>
      <c r="AN178" s="9"/>
      <c r="AO178" s="9"/>
      <c r="AP178" s="9"/>
      <c r="AQ178" s="9"/>
      <c r="AR178" s="9"/>
      <c r="AS178" s="9"/>
      <c r="AT178" s="9"/>
      <c r="AU178" s="9"/>
      <c r="AV178" s="9"/>
      <c r="AW178" s="9"/>
    </row>
    <row r="179" spans="2:49" s="9" customFormat="1">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613" t="s">
        <v>78</v>
      </c>
      <c r="Z179" s="613"/>
      <c r="AA179" s="613"/>
      <c r="AB179" s="613"/>
      <c r="AC179" s="614" t="str">
        <f>IF($AC$4="","",$AC$4)</f>
        <v/>
      </c>
      <c r="AD179" s="614"/>
      <c r="AE179" s="614"/>
      <c r="AF179" s="614"/>
      <c r="AG179" s="614"/>
      <c r="AH179" s="614"/>
      <c r="AI179" s="614"/>
      <c r="AJ179" s="614"/>
      <c r="AK179" s="34"/>
      <c r="AL179" s="8"/>
      <c r="AM179" s="8"/>
      <c r="AN179" s="8"/>
      <c r="AO179" s="8"/>
      <c r="AP179" s="8"/>
      <c r="AQ179" s="8"/>
      <c r="AR179" s="8"/>
      <c r="AS179" s="8"/>
      <c r="AT179" s="8"/>
      <c r="AU179" s="8"/>
      <c r="AV179" s="8"/>
      <c r="AW179" s="8"/>
    </row>
    <row r="180" spans="2:49">
      <c r="B180" s="141"/>
      <c r="C180" s="141" t="s">
        <v>121</v>
      </c>
      <c r="D180" s="141"/>
      <c r="E180" s="141"/>
      <c r="F180" s="141"/>
      <c r="G180" s="141"/>
      <c r="H180" s="141"/>
      <c r="I180" s="141"/>
      <c r="J180" s="141"/>
      <c r="K180" s="141"/>
      <c r="L180" s="141"/>
      <c r="M180" s="141"/>
      <c r="N180" s="141"/>
      <c r="O180" s="141"/>
      <c r="P180" s="141"/>
      <c r="Q180" s="141"/>
      <c r="R180" s="141"/>
      <c r="S180" s="141"/>
      <c r="T180" s="141"/>
      <c r="U180" s="141"/>
      <c r="V180" s="34"/>
      <c r="W180" s="34"/>
      <c r="X180" s="34"/>
      <c r="Y180" s="34"/>
      <c r="Z180" s="34"/>
      <c r="AA180" s="34"/>
      <c r="AB180" s="34"/>
      <c r="AC180" s="34"/>
      <c r="AD180" s="34"/>
      <c r="AE180" s="184" t="str">
        <f>IF($E$10="Bテナント等","Bテナント等事業所 （５）",IF($E$10="A","A事業所（５）",""))</f>
        <v/>
      </c>
      <c r="AF180" s="34"/>
      <c r="AG180" s="34"/>
      <c r="AH180" s="34"/>
      <c r="AI180" s="34"/>
      <c r="AJ180" s="34"/>
      <c r="AK180" s="34"/>
    </row>
    <row r="181" spans="2:49" ht="8.25" customHeight="1">
      <c r="B181" s="144"/>
      <c r="C181" s="145"/>
      <c r="D181" s="145"/>
      <c r="E181" s="145"/>
      <c r="F181" s="145"/>
      <c r="G181" s="145"/>
      <c r="H181" s="145"/>
      <c r="I181" s="145"/>
      <c r="J181" s="145"/>
      <c r="K181" s="145"/>
      <c r="L181" s="145"/>
      <c r="M181" s="145"/>
      <c r="N181" s="145"/>
      <c r="O181" s="145"/>
      <c r="P181" s="145"/>
      <c r="Q181" s="145"/>
      <c r="R181" s="145"/>
      <c r="S181" s="145"/>
      <c r="T181" s="145"/>
      <c r="U181" s="145"/>
      <c r="V181" s="97"/>
      <c r="W181" s="97"/>
      <c r="X181" s="97"/>
      <c r="Y181" s="97"/>
      <c r="Z181" s="97"/>
      <c r="AA181" s="97"/>
      <c r="AB181" s="97"/>
      <c r="AC181" s="97"/>
      <c r="AD181" s="97"/>
      <c r="AE181" s="97"/>
      <c r="AF181" s="97"/>
      <c r="AG181" s="97"/>
      <c r="AH181" s="97"/>
      <c r="AI181" s="97"/>
      <c r="AJ181" s="97"/>
      <c r="AK181" s="98"/>
      <c r="AM181" s="9"/>
      <c r="AN181" s="9"/>
      <c r="AO181" s="9"/>
      <c r="AP181" s="9"/>
      <c r="AQ181" s="9"/>
      <c r="AR181" s="9"/>
      <c r="AS181" s="9"/>
      <c r="AT181" s="9"/>
      <c r="AU181" s="9"/>
      <c r="AV181" s="9"/>
      <c r="AW181" s="9"/>
    </row>
    <row r="182" spans="2:49" s="9" customFormat="1">
      <c r="B182" s="140"/>
      <c r="C182" s="34" t="s">
        <v>161</v>
      </c>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85"/>
      <c r="AL182" s="8"/>
    </row>
    <row r="183" spans="2:49" s="9" customFormat="1">
      <c r="B183" s="140"/>
      <c r="C183" s="284" t="s">
        <v>162</v>
      </c>
      <c r="D183" s="284"/>
      <c r="E183" s="284"/>
      <c r="F183" s="284"/>
      <c r="G183" s="284"/>
      <c r="H183" s="284"/>
      <c r="I183" s="284"/>
      <c r="J183" s="284"/>
      <c r="K183" s="284"/>
      <c r="L183" s="284"/>
      <c r="M183" s="28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85"/>
      <c r="AL183" s="8"/>
    </row>
    <row r="184" spans="2:49" s="9" customFormat="1">
      <c r="B184" s="109"/>
      <c r="C184" s="246"/>
      <c r="D184" s="246"/>
      <c r="E184" s="246"/>
      <c r="F184" s="246"/>
      <c r="G184" s="246"/>
      <c r="H184" s="246"/>
      <c r="I184" s="246"/>
      <c r="J184" s="246"/>
      <c r="K184" s="246"/>
      <c r="L184" s="246"/>
      <c r="M184" s="246"/>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85"/>
      <c r="AL184" s="8"/>
    </row>
    <row r="185" spans="2:49" s="9" customFormat="1" ht="18">
      <c r="B185" s="140"/>
      <c r="C185" s="34" t="s">
        <v>163</v>
      </c>
      <c r="D185" s="34"/>
      <c r="E185" s="34"/>
      <c r="F185" s="34"/>
      <c r="G185" s="34"/>
      <c r="H185" s="185"/>
      <c r="I185" s="34"/>
      <c r="J185" s="186"/>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11" t="s">
        <v>632</v>
      </c>
    </row>
    <row r="186" spans="2:49" s="9" customFormat="1" ht="13.5" customHeight="1">
      <c r="B186" s="140"/>
      <c r="C186" s="599"/>
      <c r="D186" s="600"/>
      <c r="E186" s="600"/>
      <c r="F186" s="600"/>
      <c r="G186" s="600"/>
      <c r="H186" s="600"/>
      <c r="I186" s="600"/>
      <c r="J186" s="600"/>
      <c r="K186" s="600"/>
      <c r="L186" s="600"/>
      <c r="M186" s="600"/>
      <c r="N186" s="600"/>
      <c r="O186" s="600"/>
      <c r="P186" s="600"/>
      <c r="Q186" s="600"/>
      <c r="R186" s="600"/>
      <c r="S186" s="600"/>
      <c r="T186" s="600"/>
      <c r="U186" s="600"/>
      <c r="V186" s="600"/>
      <c r="W186" s="600"/>
      <c r="X186" s="600"/>
      <c r="Y186" s="600"/>
      <c r="Z186" s="600"/>
      <c r="AA186" s="600"/>
      <c r="AB186" s="600"/>
      <c r="AC186" s="600"/>
      <c r="AD186" s="600"/>
      <c r="AE186" s="600"/>
      <c r="AF186" s="600"/>
      <c r="AG186" s="600"/>
      <c r="AH186" s="600"/>
      <c r="AI186" s="600"/>
      <c r="AJ186" s="601"/>
      <c r="AK186" s="85"/>
      <c r="AL186" s="8"/>
    </row>
    <row r="187" spans="2:49" s="9" customFormat="1" ht="13.5" customHeight="1">
      <c r="B187" s="140"/>
      <c r="C187" s="602"/>
      <c r="D187" s="603"/>
      <c r="E187" s="603"/>
      <c r="F187" s="603"/>
      <c r="G187" s="603"/>
      <c r="H187" s="603"/>
      <c r="I187" s="603"/>
      <c r="J187" s="603"/>
      <c r="K187" s="603"/>
      <c r="L187" s="603"/>
      <c r="M187" s="603"/>
      <c r="N187" s="603"/>
      <c r="O187" s="603"/>
      <c r="P187" s="603"/>
      <c r="Q187" s="603"/>
      <c r="R187" s="603"/>
      <c r="S187" s="603"/>
      <c r="T187" s="603"/>
      <c r="U187" s="603"/>
      <c r="V187" s="603"/>
      <c r="W187" s="603"/>
      <c r="X187" s="603"/>
      <c r="Y187" s="603"/>
      <c r="Z187" s="603"/>
      <c r="AA187" s="603"/>
      <c r="AB187" s="603"/>
      <c r="AC187" s="603"/>
      <c r="AD187" s="603"/>
      <c r="AE187" s="603"/>
      <c r="AF187" s="603"/>
      <c r="AG187" s="603"/>
      <c r="AH187" s="603"/>
      <c r="AI187" s="603"/>
      <c r="AJ187" s="604"/>
      <c r="AK187" s="85"/>
      <c r="AL187" s="8"/>
    </row>
    <row r="188" spans="2:49" s="9" customFormat="1" ht="13.5" customHeight="1">
      <c r="B188" s="140"/>
      <c r="C188" s="602"/>
      <c r="D188" s="603"/>
      <c r="E188" s="603"/>
      <c r="F188" s="603"/>
      <c r="G188" s="603"/>
      <c r="H188" s="603"/>
      <c r="I188" s="603"/>
      <c r="J188" s="603"/>
      <c r="K188" s="603"/>
      <c r="L188" s="603"/>
      <c r="M188" s="603"/>
      <c r="N188" s="603"/>
      <c r="O188" s="603"/>
      <c r="P188" s="603"/>
      <c r="Q188" s="603"/>
      <c r="R188" s="603"/>
      <c r="S188" s="603"/>
      <c r="T188" s="603"/>
      <c r="U188" s="603"/>
      <c r="V188" s="603"/>
      <c r="W188" s="603"/>
      <c r="X188" s="603"/>
      <c r="Y188" s="603"/>
      <c r="Z188" s="603"/>
      <c r="AA188" s="603"/>
      <c r="AB188" s="603"/>
      <c r="AC188" s="603"/>
      <c r="AD188" s="603"/>
      <c r="AE188" s="603"/>
      <c r="AF188" s="603"/>
      <c r="AG188" s="603"/>
      <c r="AH188" s="603"/>
      <c r="AI188" s="603"/>
      <c r="AJ188" s="604"/>
      <c r="AK188" s="85"/>
      <c r="AL188" s="8"/>
    </row>
    <row r="189" spans="2:49" s="9" customFormat="1" ht="13.5" customHeight="1">
      <c r="B189" s="140"/>
      <c r="C189" s="602"/>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603"/>
      <c r="AF189" s="603"/>
      <c r="AG189" s="603"/>
      <c r="AH189" s="603"/>
      <c r="AI189" s="603"/>
      <c r="AJ189" s="604"/>
      <c r="AK189" s="85"/>
      <c r="AL189" s="8"/>
    </row>
    <row r="190" spans="2:49" s="9" customFormat="1" ht="13.5" customHeight="1">
      <c r="B190" s="140"/>
      <c r="C190" s="602"/>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row>
    <row r="191" spans="2:49" s="9" customFormat="1" ht="13.5" customHeight="1">
      <c r="B191" s="140"/>
      <c r="C191" s="602"/>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row>
    <row r="192" spans="2:49" s="9" customFormat="1" ht="13.5" customHeight="1">
      <c r="B192" s="140"/>
      <c r="C192" s="602"/>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row>
    <row r="193" spans="2:38" s="9" customFormat="1" ht="13.5" customHeight="1">
      <c r="B193" s="140"/>
      <c r="C193" s="602"/>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row>
    <row r="194" spans="2:38" s="9" customFormat="1" ht="13.5" customHeight="1">
      <c r="B194" s="140"/>
      <c r="C194" s="602"/>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row>
    <row r="195" spans="2:38" s="9" customFormat="1" ht="13.5" customHeight="1">
      <c r="B195" s="140"/>
      <c r="C195" s="602"/>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row>
    <row r="196" spans="2:38" s="9" customFormat="1" ht="13.5" customHeight="1">
      <c r="B196" s="140"/>
      <c r="C196" s="602"/>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row>
    <row r="197" spans="2:38" s="9" customFormat="1" ht="13.5" customHeight="1">
      <c r="B197" s="140"/>
      <c r="C197" s="602"/>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row>
    <row r="198" spans="2:38" s="9" customFormat="1" ht="13.5" customHeight="1">
      <c r="B198" s="140"/>
      <c r="C198" s="602"/>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row>
    <row r="199" spans="2:38" s="9" customFormat="1" ht="13.5" customHeight="1">
      <c r="B199" s="140"/>
      <c r="C199" s="602"/>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row>
    <row r="200" spans="2:38" s="9" customFormat="1" ht="13.5" customHeight="1">
      <c r="B200" s="140"/>
      <c r="C200" s="602"/>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row>
    <row r="201" spans="2:38" s="9" customFormat="1" ht="13.5" customHeight="1">
      <c r="B201" s="140"/>
      <c r="C201" s="602"/>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row>
    <row r="202" spans="2:38" s="9" customFormat="1" ht="13.5" customHeight="1">
      <c r="B202" s="140"/>
      <c r="C202" s="602"/>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row>
    <row r="203" spans="2:38" s="9" customFormat="1" ht="13.5" customHeight="1">
      <c r="B203" s="140"/>
      <c r="C203" s="602"/>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row>
    <row r="204" spans="2:38" s="9" customFormat="1" ht="13.5" customHeight="1">
      <c r="B204" s="140"/>
      <c r="C204" s="602"/>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row>
    <row r="205" spans="2:38" s="9" customFormat="1" ht="13.5" customHeight="1">
      <c r="B205" s="140"/>
      <c r="C205" s="602"/>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row>
    <row r="206" spans="2:38" s="9" customFormat="1" ht="13.5" customHeight="1">
      <c r="B206" s="140"/>
      <c r="C206" s="602"/>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row>
    <row r="207" spans="2:38" s="9" customFormat="1" ht="13.5" customHeight="1">
      <c r="B207" s="140"/>
      <c r="C207" s="602"/>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row>
    <row r="208" spans="2:38" s="9" customFormat="1" ht="13.5" customHeight="1">
      <c r="B208" s="140"/>
      <c r="C208" s="602"/>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row>
    <row r="209" spans="2:38" s="9" customFormat="1" ht="13.5" customHeight="1">
      <c r="B209" s="140"/>
      <c r="C209" s="602"/>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row>
    <row r="210" spans="2:38" s="9" customFormat="1" ht="13.5" customHeight="1">
      <c r="B210" s="140"/>
      <c r="C210" s="602"/>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row>
    <row r="211" spans="2:38" s="9" customFormat="1" ht="13.5" customHeight="1">
      <c r="B211" s="140"/>
      <c r="C211" s="602"/>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row>
    <row r="212" spans="2:38" s="9" customFormat="1" ht="13.5" customHeight="1">
      <c r="B212" s="140"/>
      <c r="C212" s="602"/>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row>
    <row r="213" spans="2:38" s="9" customFormat="1" ht="13.5" customHeight="1">
      <c r="B213" s="140"/>
      <c r="C213" s="602"/>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row>
    <row r="214" spans="2:38" s="9" customFormat="1" ht="13.5" customHeight="1">
      <c r="B214" s="140"/>
      <c r="C214" s="602"/>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row>
    <row r="215" spans="2:38" s="9" customFormat="1" ht="13.5" customHeight="1">
      <c r="B215" s="140"/>
      <c r="C215" s="602"/>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row>
    <row r="216" spans="2:38" s="9" customFormat="1" ht="13.5" customHeight="1">
      <c r="B216" s="140"/>
      <c r="C216" s="602"/>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row>
    <row r="217" spans="2:38" s="9" customFormat="1" ht="13.5" customHeight="1">
      <c r="B217" s="140"/>
      <c r="C217" s="602"/>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row>
    <row r="218" spans="2:38" s="9" customFormat="1" ht="13.5" customHeight="1">
      <c r="B218" s="140"/>
      <c r="C218" s="602"/>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row>
    <row r="219" spans="2:38" s="9" customFormat="1" ht="13.5" customHeight="1">
      <c r="B219" s="140"/>
      <c r="C219" s="602"/>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row>
    <row r="220" spans="2:38" s="9" customFormat="1" ht="13.5" customHeight="1">
      <c r="B220" s="140"/>
      <c r="C220" s="602"/>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row>
    <row r="221" spans="2:38" s="9" customFormat="1" ht="13.5" customHeight="1">
      <c r="B221" s="140"/>
      <c r="C221" s="602"/>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row>
    <row r="222" spans="2:38" s="9" customFormat="1" ht="13.5" customHeight="1">
      <c r="B222" s="140"/>
      <c r="C222" s="602"/>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row>
    <row r="223" spans="2:38" s="9" customFormat="1" ht="13.5" customHeight="1">
      <c r="B223" s="140"/>
      <c r="C223" s="602"/>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row>
    <row r="224" spans="2:38" s="9" customFormat="1" ht="13.5" customHeight="1">
      <c r="B224" s="140"/>
      <c r="C224" s="602"/>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row>
    <row r="225" spans="2:49" s="9" customFormat="1" ht="13.5" customHeight="1">
      <c r="B225" s="140"/>
      <c r="C225" s="602"/>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row>
    <row r="226" spans="2:49" s="9" customFormat="1" ht="13.5" customHeight="1">
      <c r="B226" s="140"/>
      <c r="C226" s="602"/>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row>
    <row r="227" spans="2:49" s="9" customFormat="1" ht="13.5" customHeight="1">
      <c r="B227" s="140"/>
      <c r="C227" s="602"/>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row>
    <row r="228" spans="2:49" s="9" customFormat="1" ht="13.5" customHeight="1">
      <c r="B228" s="140"/>
      <c r="C228" s="602"/>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row>
    <row r="229" spans="2:49" s="9" customFormat="1" ht="13.5" customHeight="1">
      <c r="B229" s="140"/>
      <c r="C229" s="602"/>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row>
    <row r="230" spans="2:49" s="9" customFormat="1" ht="13.5" customHeight="1">
      <c r="B230" s="140"/>
      <c r="C230" s="602"/>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row>
    <row r="231" spans="2:49" s="9" customFormat="1" ht="13.5" customHeight="1">
      <c r="B231" s="140"/>
      <c r="C231" s="602"/>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row>
    <row r="232" spans="2:49" s="9" customFormat="1" ht="13.5" customHeight="1">
      <c r="B232" s="140"/>
      <c r="C232" s="602"/>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row>
    <row r="233" spans="2:49" s="9" customFormat="1" ht="13.5" customHeight="1">
      <c r="B233" s="140"/>
      <c r="C233" s="602"/>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row>
    <row r="234" spans="2:49" s="9" customFormat="1" ht="13.5" customHeight="1">
      <c r="B234" s="140"/>
      <c r="C234" s="602"/>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row>
    <row r="235" spans="2:49" s="9" customFormat="1" ht="13.5" customHeight="1">
      <c r="B235" s="140"/>
      <c r="C235" s="605"/>
      <c r="D235" s="606"/>
      <c r="E235" s="606"/>
      <c r="F235" s="606"/>
      <c r="G235" s="606"/>
      <c r="H235" s="606"/>
      <c r="I235" s="606"/>
      <c r="J235" s="606"/>
      <c r="K235" s="606"/>
      <c r="L235" s="606"/>
      <c r="M235" s="606"/>
      <c r="N235" s="606"/>
      <c r="O235" s="606"/>
      <c r="P235" s="606"/>
      <c r="Q235" s="606"/>
      <c r="R235" s="606"/>
      <c r="S235" s="606"/>
      <c r="T235" s="606"/>
      <c r="U235" s="606"/>
      <c r="V235" s="606"/>
      <c r="W235" s="606"/>
      <c r="X235" s="606"/>
      <c r="Y235" s="606"/>
      <c r="Z235" s="606"/>
      <c r="AA235" s="606"/>
      <c r="AB235" s="606"/>
      <c r="AC235" s="606"/>
      <c r="AD235" s="606"/>
      <c r="AE235" s="606"/>
      <c r="AF235" s="606"/>
      <c r="AG235" s="606"/>
      <c r="AH235" s="606"/>
      <c r="AI235" s="606"/>
      <c r="AJ235" s="607"/>
      <c r="AK235" s="85"/>
      <c r="AL235" s="8"/>
    </row>
    <row r="236" spans="2:49" s="9" customFormat="1" ht="6" customHeight="1">
      <c r="B236" s="110"/>
      <c r="C236" s="187"/>
      <c r="D236" s="187"/>
      <c r="E236" s="187"/>
      <c r="F236" s="187"/>
      <c r="G236" s="187"/>
      <c r="H236" s="187"/>
      <c r="I236" s="187"/>
      <c r="J236" s="187"/>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2"/>
      <c r="AL236" s="8"/>
    </row>
    <row r="237" spans="2:49" s="9" customFormat="1">
      <c r="B237" s="34"/>
      <c r="C237" s="34"/>
      <c r="D237" s="34"/>
      <c r="E237" s="34"/>
      <c r="F237" s="34"/>
      <c r="G237" s="34"/>
      <c r="H237" s="34"/>
      <c r="I237" s="182"/>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101"/>
      <c r="AI237" s="34"/>
      <c r="AJ237" s="34"/>
      <c r="AK237" s="58" t="s">
        <v>38</v>
      </c>
      <c r="AL237" s="8"/>
      <c r="AM237" s="8"/>
      <c r="AN237" s="8"/>
      <c r="AO237" s="8"/>
      <c r="AP237" s="8"/>
      <c r="AQ237" s="8"/>
      <c r="AR237" s="8"/>
      <c r="AS237" s="8"/>
      <c r="AT237" s="8"/>
      <c r="AU237" s="8"/>
      <c r="AV237" s="8"/>
      <c r="AW237" s="8"/>
    </row>
    <row r="239" spans="2:49" ht="17.25" customHeight="1"/>
  </sheetData>
  <sheetProtection algorithmName="SHA-512" hashValue="AnBx8uykuCCO9SDYujmZdT4/4ItlCH9GSZvPa1iOWuYcDy58f3vwoAdHLugIjtUXeagiQCdvvcfakyhF2IZg9w==" saltValue="82fB4UmW6Y+O9aeXZtvqfg==" spinCount="100000" sheet="1" objects="1" scenarios="1"/>
  <mergeCells count="434">
    <mergeCell ref="C183:M183"/>
    <mergeCell ref="C186:AJ235"/>
    <mergeCell ref="AF176:AG176"/>
    <mergeCell ref="AH176:AJ176"/>
    <mergeCell ref="C177:AJ177"/>
    <mergeCell ref="C178:AA178"/>
    <mergeCell ref="Y179:AB179"/>
    <mergeCell ref="AC179:AJ179"/>
    <mergeCell ref="C176:D176"/>
    <mergeCell ref="E176:G176"/>
    <mergeCell ref="H176:K176"/>
    <mergeCell ref="L176:Q176"/>
    <mergeCell ref="R176:AC176"/>
    <mergeCell ref="AD176:AE176"/>
    <mergeCell ref="AF174:AG174"/>
    <mergeCell ref="AH174:AJ174"/>
    <mergeCell ref="C175:D175"/>
    <mergeCell ref="E175:G175"/>
    <mergeCell ref="H175:K175"/>
    <mergeCell ref="L175:Q175"/>
    <mergeCell ref="R175:AC175"/>
    <mergeCell ref="AD175:AE175"/>
    <mergeCell ref="AF175:AG175"/>
    <mergeCell ref="AH175:AJ175"/>
    <mergeCell ref="C174:D174"/>
    <mergeCell ref="E174:G174"/>
    <mergeCell ref="H174:K174"/>
    <mergeCell ref="L174:Q174"/>
    <mergeCell ref="R174:AC174"/>
    <mergeCell ref="AD174:AE174"/>
    <mergeCell ref="AF172:AG172"/>
    <mergeCell ref="AH172:AJ172"/>
    <mergeCell ref="C173:D173"/>
    <mergeCell ref="E173:G173"/>
    <mergeCell ref="H173:K173"/>
    <mergeCell ref="L173:Q173"/>
    <mergeCell ref="R173:AC173"/>
    <mergeCell ref="AD173:AE173"/>
    <mergeCell ref="AF173:AG173"/>
    <mergeCell ref="AH173:AJ173"/>
    <mergeCell ref="C172:D172"/>
    <mergeCell ref="E172:G172"/>
    <mergeCell ref="H172:K172"/>
    <mergeCell ref="L172:Q172"/>
    <mergeCell ref="R172:AC172"/>
    <mergeCell ref="AD172:AE172"/>
    <mergeCell ref="AF170:AG170"/>
    <mergeCell ref="AH170:AJ170"/>
    <mergeCell ref="C171:D171"/>
    <mergeCell ref="E171:G171"/>
    <mergeCell ref="H171:K171"/>
    <mergeCell ref="L171:Q171"/>
    <mergeCell ref="R171:AC171"/>
    <mergeCell ref="AD171:AE171"/>
    <mergeCell ref="AF171:AG171"/>
    <mergeCell ref="AH171:AJ171"/>
    <mergeCell ref="C170:D170"/>
    <mergeCell ref="E170:G170"/>
    <mergeCell ref="H170:K170"/>
    <mergeCell ref="L170:Q170"/>
    <mergeCell ref="R170:AC170"/>
    <mergeCell ref="AD170:AE170"/>
    <mergeCell ref="AF168:AG168"/>
    <mergeCell ref="AH168:AJ168"/>
    <mergeCell ref="C169:D169"/>
    <mergeCell ref="E169:G169"/>
    <mergeCell ref="H169:K169"/>
    <mergeCell ref="L169:Q169"/>
    <mergeCell ref="R169:AC169"/>
    <mergeCell ref="AD169:AE169"/>
    <mergeCell ref="AF169:AG169"/>
    <mergeCell ref="AH169:AJ169"/>
    <mergeCell ref="C168:D168"/>
    <mergeCell ref="E168:G168"/>
    <mergeCell ref="H168:K168"/>
    <mergeCell ref="L168:Q168"/>
    <mergeCell ref="R168:AC168"/>
    <mergeCell ref="AD168:AE168"/>
    <mergeCell ref="AF166:AG166"/>
    <mergeCell ref="AH166:AJ166"/>
    <mergeCell ref="C167:D167"/>
    <mergeCell ref="E167:G167"/>
    <mergeCell ref="H167:K167"/>
    <mergeCell ref="L167:Q167"/>
    <mergeCell ref="R167:AC167"/>
    <mergeCell ref="AD167:AE167"/>
    <mergeCell ref="AF167:AG167"/>
    <mergeCell ref="AH167:AJ167"/>
    <mergeCell ref="C166:D166"/>
    <mergeCell ref="E166:G166"/>
    <mergeCell ref="H166:K166"/>
    <mergeCell ref="L166:Q166"/>
    <mergeCell ref="R166:AC166"/>
    <mergeCell ref="AD166:AE166"/>
    <mergeCell ref="C164:D164"/>
    <mergeCell ref="E164:G164"/>
    <mergeCell ref="H164:K164"/>
    <mergeCell ref="L164:Q164"/>
    <mergeCell ref="R164:AC164"/>
    <mergeCell ref="AD164:AE164"/>
    <mergeCell ref="AF164:AG164"/>
    <mergeCell ref="AH164:AJ164"/>
    <mergeCell ref="C165:D165"/>
    <mergeCell ref="E165:G165"/>
    <mergeCell ref="H165:K165"/>
    <mergeCell ref="L165:Q165"/>
    <mergeCell ref="R165:AC165"/>
    <mergeCell ref="AD165:AE165"/>
    <mergeCell ref="AF165:AG165"/>
    <mergeCell ref="AH165:AJ165"/>
    <mergeCell ref="AL162:AV162"/>
    <mergeCell ref="C163:D163"/>
    <mergeCell ref="E163:G163"/>
    <mergeCell ref="H163:K163"/>
    <mergeCell ref="L163:Q163"/>
    <mergeCell ref="R163:AC163"/>
    <mergeCell ref="AD163:AE163"/>
    <mergeCell ref="AF163:AG163"/>
    <mergeCell ref="AH163:AJ163"/>
    <mergeCell ref="H160:Q160"/>
    <mergeCell ref="H161:K161"/>
    <mergeCell ref="L161:Q161"/>
    <mergeCell ref="C162:D162"/>
    <mergeCell ref="E162:G162"/>
    <mergeCell ref="H162:K162"/>
    <mergeCell ref="L162:Q162"/>
    <mergeCell ref="Y152:AB152"/>
    <mergeCell ref="AC152:AJ152"/>
    <mergeCell ref="H156:J156"/>
    <mergeCell ref="C157:D161"/>
    <mergeCell ref="E157:Q159"/>
    <mergeCell ref="R157:AC161"/>
    <mergeCell ref="AD157:AE161"/>
    <mergeCell ref="AF157:AG161"/>
    <mergeCell ref="AH157:AJ161"/>
    <mergeCell ref="E160:G161"/>
    <mergeCell ref="R162:AC162"/>
    <mergeCell ref="AD162:AE162"/>
    <mergeCell ref="AF162:AG162"/>
    <mergeCell ref="AH162:AJ162"/>
    <mergeCell ref="D134:G141"/>
    <mergeCell ref="H134:AJ141"/>
    <mergeCell ref="AL134:AV141"/>
    <mergeCell ref="D142:G149"/>
    <mergeCell ref="H142:AJ149"/>
    <mergeCell ref="AL142:AV149"/>
    <mergeCell ref="AL110:AV117"/>
    <mergeCell ref="D118:G125"/>
    <mergeCell ref="H118:AJ125"/>
    <mergeCell ref="AL118:AV125"/>
    <mergeCell ref="D126:G133"/>
    <mergeCell ref="H126:AJ133"/>
    <mergeCell ref="AL126:AV133"/>
    <mergeCell ref="AG102:AJ103"/>
    <mergeCell ref="D103:L103"/>
    <mergeCell ref="M103:P103"/>
    <mergeCell ref="Y106:AB106"/>
    <mergeCell ref="AC106:AJ106"/>
    <mergeCell ref="D110:G117"/>
    <mergeCell ref="H110:AJ117"/>
    <mergeCell ref="D102:L102"/>
    <mergeCell ref="M102:P102"/>
    <mergeCell ref="Q102:T103"/>
    <mergeCell ref="U102:X103"/>
    <mergeCell ref="Y102:AB103"/>
    <mergeCell ref="AC102:AF103"/>
    <mergeCell ref="E101:P101"/>
    <mergeCell ref="Q101:T101"/>
    <mergeCell ref="U101:X101"/>
    <mergeCell ref="Y101:AB101"/>
    <mergeCell ref="AC101:AF101"/>
    <mergeCell ref="AG101:AJ101"/>
    <mergeCell ref="AG99:AJ99"/>
    <mergeCell ref="E100:P100"/>
    <mergeCell ref="Q100:T100"/>
    <mergeCell ref="U100:X100"/>
    <mergeCell ref="Y100:AB100"/>
    <mergeCell ref="AC100:AF100"/>
    <mergeCell ref="AG100:AJ100"/>
    <mergeCell ref="D99:L99"/>
    <mergeCell ref="M99:P99"/>
    <mergeCell ref="Q99:T99"/>
    <mergeCell ref="U99:X99"/>
    <mergeCell ref="Y99:AB99"/>
    <mergeCell ref="AC99:AF99"/>
    <mergeCell ref="AC95:AJ95"/>
    <mergeCell ref="D96:L98"/>
    <mergeCell ref="Q96:AJ96"/>
    <mergeCell ref="M97:P98"/>
    <mergeCell ref="Q97:T98"/>
    <mergeCell ref="U97:X98"/>
    <mergeCell ref="Y97:AB98"/>
    <mergeCell ref="AC97:AF98"/>
    <mergeCell ref="AG97:AJ98"/>
    <mergeCell ref="D92:P92"/>
    <mergeCell ref="Q92:T92"/>
    <mergeCell ref="U92:X92"/>
    <mergeCell ref="Y92:AB92"/>
    <mergeCell ref="AC92:AF92"/>
    <mergeCell ref="AG92:AJ92"/>
    <mergeCell ref="E91:P91"/>
    <mergeCell ref="Q91:T91"/>
    <mergeCell ref="U91:X91"/>
    <mergeCell ref="Y91:AB91"/>
    <mergeCell ref="AC91:AF91"/>
    <mergeCell ref="AG91:AJ91"/>
    <mergeCell ref="AC86:AF86"/>
    <mergeCell ref="AG86:AJ86"/>
    <mergeCell ref="E87:P87"/>
    <mergeCell ref="Q87:T87"/>
    <mergeCell ref="U87:X87"/>
    <mergeCell ref="Y87:AB87"/>
    <mergeCell ref="AC87:AF87"/>
    <mergeCell ref="AG87:AJ87"/>
    <mergeCell ref="E90:P90"/>
    <mergeCell ref="Q90:T90"/>
    <mergeCell ref="U90:X90"/>
    <mergeCell ref="Y90:AB90"/>
    <mergeCell ref="AC90:AF90"/>
    <mergeCell ref="AG90:AJ90"/>
    <mergeCell ref="E89:P89"/>
    <mergeCell ref="Q89:T89"/>
    <mergeCell ref="U89:X89"/>
    <mergeCell ref="Y89:AB89"/>
    <mergeCell ref="AC89:AF89"/>
    <mergeCell ref="AG89:AJ89"/>
    <mergeCell ref="AG83:AJ84"/>
    <mergeCell ref="D85:D91"/>
    <mergeCell ref="E85:P85"/>
    <mergeCell ref="Q85:T85"/>
    <mergeCell ref="U85:X85"/>
    <mergeCell ref="Y85:AB85"/>
    <mergeCell ref="AC85:AF85"/>
    <mergeCell ref="AG85:AJ85"/>
    <mergeCell ref="E86:P86"/>
    <mergeCell ref="Q86:T86"/>
    <mergeCell ref="D83:D84"/>
    <mergeCell ref="E83:P84"/>
    <mergeCell ref="Q83:T84"/>
    <mergeCell ref="U83:X84"/>
    <mergeCell ref="Y83:AB84"/>
    <mergeCell ref="AC83:AF84"/>
    <mergeCell ref="E88:P88"/>
    <mergeCell ref="Q88:T88"/>
    <mergeCell ref="U88:X88"/>
    <mergeCell ref="Y88:AB88"/>
    <mergeCell ref="AC88:AF88"/>
    <mergeCell ref="AG88:AJ88"/>
    <mergeCell ref="U86:X86"/>
    <mergeCell ref="Y86:AB86"/>
    <mergeCell ref="AG81:AJ81"/>
    <mergeCell ref="E82:P82"/>
    <mergeCell ref="Q82:T82"/>
    <mergeCell ref="U82:X82"/>
    <mergeCell ref="Y82:AB82"/>
    <mergeCell ref="AC82:AF82"/>
    <mergeCell ref="AG82:AJ82"/>
    <mergeCell ref="D81:L81"/>
    <mergeCell ref="M81:P81"/>
    <mergeCell ref="Q81:T81"/>
    <mergeCell ref="U81:X81"/>
    <mergeCell ref="Y81:AB81"/>
    <mergeCell ref="AC81:AF81"/>
    <mergeCell ref="AC76:AJ77"/>
    <mergeCell ref="D78:L80"/>
    <mergeCell ref="Q78:AJ78"/>
    <mergeCell ref="M79:P80"/>
    <mergeCell ref="Q79:T80"/>
    <mergeCell ref="U79:X80"/>
    <mergeCell ref="Y79:AB80"/>
    <mergeCell ref="AC79:AF80"/>
    <mergeCell ref="AG79:AJ80"/>
    <mergeCell ref="D74:P74"/>
    <mergeCell ref="Q74:T74"/>
    <mergeCell ref="U74:X74"/>
    <mergeCell ref="Y74:AB74"/>
    <mergeCell ref="AC74:AF74"/>
    <mergeCell ref="AG74:AJ74"/>
    <mergeCell ref="D73:P73"/>
    <mergeCell ref="Q73:T73"/>
    <mergeCell ref="U73:X73"/>
    <mergeCell ref="Y73:AB73"/>
    <mergeCell ref="AC73:AF73"/>
    <mergeCell ref="AG73:AJ73"/>
    <mergeCell ref="C63:AJ63"/>
    <mergeCell ref="Y65:AB65"/>
    <mergeCell ref="AC65:AJ65"/>
    <mergeCell ref="Q71:AJ71"/>
    <mergeCell ref="Q72:T72"/>
    <mergeCell ref="U72:X72"/>
    <mergeCell ref="Y72:AB72"/>
    <mergeCell ref="AC72:AF72"/>
    <mergeCell ref="AG72:AJ72"/>
    <mergeCell ref="C61:E61"/>
    <mergeCell ref="F61:R61"/>
    <mergeCell ref="S61:AJ61"/>
    <mergeCell ref="C62:E62"/>
    <mergeCell ref="F62:R62"/>
    <mergeCell ref="S62:AJ62"/>
    <mergeCell ref="C59:E59"/>
    <mergeCell ref="F59:R59"/>
    <mergeCell ref="S59:AJ59"/>
    <mergeCell ref="C60:E60"/>
    <mergeCell ref="F60:R60"/>
    <mergeCell ref="S60:AJ60"/>
    <mergeCell ref="C57:E57"/>
    <mergeCell ref="F57:R57"/>
    <mergeCell ref="S57:AJ57"/>
    <mergeCell ref="C58:E58"/>
    <mergeCell ref="F58:R58"/>
    <mergeCell ref="S58:AJ58"/>
    <mergeCell ref="C55:E55"/>
    <mergeCell ref="F55:R55"/>
    <mergeCell ref="S55:AJ55"/>
    <mergeCell ref="C56:E56"/>
    <mergeCell ref="F56:R56"/>
    <mergeCell ref="S56:AJ56"/>
    <mergeCell ref="C53:E53"/>
    <mergeCell ref="F53:R53"/>
    <mergeCell ref="S53:AJ53"/>
    <mergeCell ref="C54:E54"/>
    <mergeCell ref="F54:R54"/>
    <mergeCell ref="S54:AJ54"/>
    <mergeCell ref="C51:E51"/>
    <mergeCell ref="F51:R51"/>
    <mergeCell ref="S51:AJ51"/>
    <mergeCell ref="C52:E52"/>
    <mergeCell ref="F52:R52"/>
    <mergeCell ref="S52:AJ52"/>
    <mergeCell ref="C49:E49"/>
    <mergeCell ref="F49:R49"/>
    <mergeCell ref="S49:AJ49"/>
    <mergeCell ref="C50:E50"/>
    <mergeCell ref="F50:R50"/>
    <mergeCell ref="S50:AJ50"/>
    <mergeCell ref="C47:E47"/>
    <mergeCell ref="F47:R47"/>
    <mergeCell ref="S47:AJ47"/>
    <mergeCell ref="C48:E48"/>
    <mergeCell ref="F48:R48"/>
    <mergeCell ref="S48:AJ48"/>
    <mergeCell ref="C45:E45"/>
    <mergeCell ref="F45:R45"/>
    <mergeCell ref="S45:AJ45"/>
    <mergeCell ref="C46:E46"/>
    <mergeCell ref="F46:R46"/>
    <mergeCell ref="S46:AJ46"/>
    <mergeCell ref="C43:E43"/>
    <mergeCell ref="F43:R43"/>
    <mergeCell ref="S43:AJ43"/>
    <mergeCell ref="C44:E44"/>
    <mergeCell ref="F44:R44"/>
    <mergeCell ref="S44:AJ44"/>
    <mergeCell ref="C41:E41"/>
    <mergeCell ref="F41:R41"/>
    <mergeCell ref="S41:AJ41"/>
    <mergeCell ref="C42:E42"/>
    <mergeCell ref="F42:R42"/>
    <mergeCell ref="S42:AJ42"/>
    <mergeCell ref="C39:E39"/>
    <mergeCell ref="F39:R39"/>
    <mergeCell ref="S39:AJ39"/>
    <mergeCell ref="AL39:AM40"/>
    <mergeCell ref="C40:E40"/>
    <mergeCell ref="F40:R40"/>
    <mergeCell ref="S40:AJ40"/>
    <mergeCell ref="E32:N32"/>
    <mergeCell ref="O32:AJ32"/>
    <mergeCell ref="C37:E37"/>
    <mergeCell ref="F37:R37"/>
    <mergeCell ref="S37:AJ37"/>
    <mergeCell ref="C38:E38"/>
    <mergeCell ref="F38:R38"/>
    <mergeCell ref="S38:AJ38"/>
    <mergeCell ref="D30:D32"/>
    <mergeCell ref="E30:N31"/>
    <mergeCell ref="O30:R30"/>
    <mergeCell ref="S30:V30"/>
    <mergeCell ref="W30:Y30"/>
    <mergeCell ref="Z30:AC30"/>
    <mergeCell ref="AD30:AG30"/>
    <mergeCell ref="AH30:AJ30"/>
    <mergeCell ref="O31:AJ31"/>
    <mergeCell ref="D28:S28"/>
    <mergeCell ref="D29:N29"/>
    <mergeCell ref="O29:R29"/>
    <mergeCell ref="S29:V29"/>
    <mergeCell ref="W29:Z29"/>
    <mergeCell ref="AA29:AD29"/>
    <mergeCell ref="AD24:AG24"/>
    <mergeCell ref="AH24:AJ24"/>
    <mergeCell ref="AL24:AW25"/>
    <mergeCell ref="O25:AJ25"/>
    <mergeCell ref="E26:N26"/>
    <mergeCell ref="O26:AJ26"/>
    <mergeCell ref="D24:D26"/>
    <mergeCell ref="E24:N25"/>
    <mergeCell ref="O24:R24"/>
    <mergeCell ref="S24:V24"/>
    <mergeCell ref="W24:Y24"/>
    <mergeCell ref="Z24:AC24"/>
    <mergeCell ref="AE29:AH29"/>
    <mergeCell ref="D23:N23"/>
    <mergeCell ref="O23:R23"/>
    <mergeCell ref="S23:V23"/>
    <mergeCell ref="W23:Z23"/>
    <mergeCell ref="AA23:AD23"/>
    <mergeCell ref="AE23:AH23"/>
    <mergeCell ref="E17:N17"/>
    <mergeCell ref="O17:AJ17"/>
    <mergeCell ref="E18:N18"/>
    <mergeCell ref="O18:AJ18"/>
    <mergeCell ref="E19:N19"/>
    <mergeCell ref="O19:AJ19"/>
    <mergeCell ref="E16:N16"/>
    <mergeCell ref="O16:AJ16"/>
    <mergeCell ref="E9:I9"/>
    <mergeCell ref="J9:AJ10"/>
    <mergeCell ref="E10:I10"/>
    <mergeCell ref="E13:N13"/>
    <mergeCell ref="O13:AB13"/>
    <mergeCell ref="AC13:AF13"/>
    <mergeCell ref="AG13:AJ13"/>
    <mergeCell ref="E4:G4"/>
    <mergeCell ref="S4:U4"/>
    <mergeCell ref="V4:Y4"/>
    <mergeCell ref="Z4:AB4"/>
    <mergeCell ref="AC4:AJ4"/>
    <mergeCell ref="C6:AH6"/>
    <mergeCell ref="E14:N15"/>
    <mergeCell ref="O14:R14"/>
    <mergeCell ref="S14:AJ14"/>
    <mergeCell ref="O15:R15"/>
    <mergeCell ref="S15:AJ15"/>
  </mergeCells>
  <phoneticPr fontId="2"/>
  <conditionalFormatting sqref="B35:AK62 B63:C63 AK63 B64:AK64">
    <cfRule type="expression" dxfId="231" priority="6">
      <formula>$E$10="Bテナント等"</formula>
    </cfRule>
  </conditionalFormatting>
  <conditionalFormatting sqref="C109">
    <cfRule type="expression" dxfId="230" priority="5">
      <formula>$E$10="B"</formula>
    </cfRule>
  </conditionalFormatting>
  <conditionalFormatting sqref="O16:AJ16">
    <cfRule type="expression" dxfId="229" priority="7" stopIfTrue="1">
      <formula>$E$10="A"</formula>
    </cfRule>
  </conditionalFormatting>
  <conditionalFormatting sqref="Q74:AJ74">
    <cfRule type="expression" dxfId="228" priority="1">
      <formula>$E$10="A"</formula>
    </cfRule>
  </conditionalFormatting>
  <conditionalFormatting sqref="AG13:AJ13">
    <cfRule type="expression" dxfId="227" priority="8" stopIfTrue="1">
      <formula>$E$10="Bテナント等"</formula>
    </cfRule>
    <cfRule type="expression" dxfId="226" priority="9" stopIfTrue="1">
      <formula>"$E$10=""Bテナント等"""</formula>
    </cfRule>
  </conditionalFormatting>
  <conditionalFormatting sqref="AK151">
    <cfRule type="expression" dxfId="225" priority="4">
      <formula>$E$10="Bテナント等"</formula>
    </cfRule>
  </conditionalFormatting>
  <conditionalFormatting sqref="AK178">
    <cfRule type="expression" dxfId="224" priority="3">
      <formula>$E$10="Bテナント等"</formula>
    </cfRule>
  </conditionalFormatting>
  <conditionalFormatting sqref="AK237">
    <cfRule type="expression" dxfId="223" priority="2">
      <formula>$E$10="Bテナント等"</formula>
    </cfRule>
  </conditionalFormatting>
  <dataValidations count="18">
    <dataValidation type="list" imeMode="disabled" allowBlank="1" showInputMessage="1" showErrorMessage="1" sqref="AD162:AG176" xr:uid="{C3DC4499-F30D-4C95-BBDB-141ACB4A9BF9}">
      <formula1>pldn14</formula1>
    </dataValidation>
    <dataValidation type="list" imeMode="disabled" allowBlank="1" showInputMessage="1" showErrorMessage="1" sqref="L162:Q176" xr:uid="{B903DFFE-330A-4154-B37B-D7FA25F46AAC}">
      <formula1>pldn13</formula1>
    </dataValidation>
    <dataValidation type="whole" imeMode="disabled" operator="greaterThanOrEqual" allowBlank="1" showInputMessage="1" showErrorMessage="1" sqref="Q85:AJ91" xr:uid="{D4BF137E-FD8F-4A23-A5B6-E4D94CA13B2B}">
      <formula1>0</formula1>
    </dataValidation>
    <dataValidation type="decimal" imeMode="disabled" operator="greaterThanOrEqual" allowBlank="1" showInputMessage="1" showErrorMessage="1" error="半角数字で少数点以下第4位まで有効です。" sqref="AD24:AG24 AD30:AG30" xr:uid="{AFD9C826-6766-4127-8908-141F5337593C}">
      <formula1>0.0001</formula1>
    </dataValidation>
    <dataValidation type="whole" imeMode="disabled" operator="greaterThanOrEqual" allowBlank="1" showInputMessage="1" showErrorMessage="1" error="半角数字で入力してください。" sqref="S24:V24" xr:uid="{E3B07949-688C-4B64-A051-5D55D6C09462}">
      <formula1>1</formula1>
    </dataValidation>
    <dataValidation imeMode="on" allowBlank="1" showInputMessage="1" showErrorMessage="1" sqref="O16:AJ16 O19:AJ19 O25:AJ26 O31:AJ32 AJ110:AJ150 D103:L104 C186:AJ235 R162:AC162 H110:AI151 F39:AJ62" xr:uid="{25338A23-3FB1-43A2-9479-1FEE5636D239}"/>
    <dataValidation type="whole" imeMode="disabled" operator="greaterThanOrEqual" allowBlank="1" showInputMessage="1" showErrorMessage="1" sqref="AG13:AJ13 S30:V30" xr:uid="{FE6717A8-6341-44DF-B0C3-DB81F6855047}">
      <formula1>1</formula1>
    </dataValidation>
    <dataValidation type="whole" imeMode="disabled" allowBlank="1" showInputMessage="1" showErrorMessage="1" sqref="AC4:AJ4" xr:uid="{E19A5E30-634B-4FC1-8FBA-EC991D8F3E1D}">
      <formula1>1</formula1>
      <formula2>999999</formula2>
    </dataValidation>
    <dataValidation type="list" imeMode="disabled" allowBlank="1" showInputMessage="1" showErrorMessage="1" sqref="AA23:AD23 O23:R23" xr:uid="{322C68A4-70E7-47CB-80A0-889F08C9A714}">
      <formula1>pldn11</formula1>
    </dataValidation>
    <dataValidation type="list" imeMode="disabled" allowBlank="1" showInputMessage="1" showErrorMessage="1" sqref="AA29:AD29 O29:R29" xr:uid="{23CA2E7B-E620-4292-A2A1-E2CD6C0FE4FA}">
      <formula1>pldn12</formula1>
    </dataValidation>
    <dataValidation type="list" imeMode="disabled" allowBlank="1" showInputMessage="1" showErrorMessage="1" sqref="O17:AJ17" xr:uid="{C6B54ED1-BB32-4713-8AFB-4160A55BC0E5}">
      <formula1>pldn4</formula1>
    </dataValidation>
    <dataValidation imeMode="disabled" allowBlank="1" showInputMessage="1" showErrorMessage="1" sqref="AC100:AC101 U100:U101 Y100:Y101 Q82:Q83 AG82:AG83 U82:U83 Y82:Y83 AE105:AI105 Q105:AC105 AG100:AG101 AC82:AC83 Q100:Q101" xr:uid="{918B1818-5EAA-4B6A-84DD-B6B168AF3F57}"/>
    <dataValidation type="list" imeMode="disabled" allowBlank="1" showInputMessage="1" showErrorMessage="1" sqref="E10:I10" xr:uid="{1ECBD94F-0AEA-4CA5-99C8-FB2FB0C9C411}">
      <formula1>pldn9</formula1>
    </dataValidation>
    <dataValidation type="custom" imeMode="disabled" operator="greaterThanOrEqual" allowBlank="1" showInputMessage="1" showErrorMessage="1" sqref="Q102:AJ104" xr:uid="{99017BB3-7F55-4FB1-AB49-822F0B051B60}">
      <formula1>OR(Q102="",ISNUMBER(Q102))</formula1>
    </dataValidation>
    <dataValidation type="list" allowBlank="1" showInputMessage="1" showErrorMessage="1" sqref="G105:H105" xr:uid="{F732B2F1-36E8-40BD-BAF7-CA1974EDC4D7}">
      <formula1>#REF!</formula1>
    </dataValidation>
    <dataValidation type="whole" operator="greaterThanOrEqual" allowBlank="1" showInputMessage="1" showErrorMessage="1" sqref="Q73:AJ74" xr:uid="{2F5F65E1-EA94-49B8-B6FF-4AAD2CA339A6}">
      <formula1>0</formula1>
    </dataValidation>
    <dataValidation type="custom" allowBlank="1" showInputMessage="1" showErrorMessage="1" sqref="Q81:AJ81" xr:uid="{4F5E8F4C-6CC8-4675-8F8D-E3DE1B226CD6}">
      <formula1>OR(Q81="",AND(ISNUMBER(Q81),INT(Q81)=Q81))</formula1>
    </dataValidation>
    <dataValidation type="custom" imeMode="disabled" allowBlank="1" showInputMessage="1" showErrorMessage="1" sqref="AH162:AJ176" xr:uid="{6E5CC949-FB77-45FD-88E7-5036133ED381}">
      <formula1>OR(AH162="",ISNUMBER(AH162))</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4" max="16383" man="1"/>
    <brk id="64" max="16383" man="1"/>
    <brk id="105" min="1" max="36" man="1"/>
    <brk id="151" min="1" max="36" man="1"/>
    <brk id="178"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3E05D-9033-40D5-82E0-4E429A1A63C3}">
  <sheetPr>
    <tabColor rgb="FFFFD966"/>
    <pageSetUpPr fitToPage="1"/>
  </sheetPr>
  <dimension ref="B2:AW239"/>
  <sheetViews>
    <sheetView showGridLines="0" zoomScaleNormal="100" zoomScaleSheetLayoutView="100" workbookViewId="0"/>
  </sheetViews>
  <sheetFormatPr defaultColWidth="2.5" defaultRowHeight="18.75"/>
  <cols>
    <col min="1" max="1" width="2.5" style="8" customWidth="1"/>
    <col min="2" max="36" width="2.5" style="38" customWidth="1"/>
    <col min="37" max="37" width="1.5" style="38" customWidth="1"/>
    <col min="38" max="49" width="6.25" style="8" customWidth="1"/>
    <col min="50" max="16384" width="2.5" style="8"/>
  </cols>
  <sheetData>
    <row r="2" spans="2:37" ht="17.25" customHeight="1">
      <c r="B2" s="113"/>
      <c r="C2" s="113" t="s">
        <v>121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115" t="str">
        <f>IF($E$10="Bテナント等","Bテナント等事業所 （１）",IF($E$10="A","A事業所（１）",""))</f>
        <v/>
      </c>
      <c r="AF2" s="34"/>
      <c r="AG2" s="34"/>
      <c r="AH2" s="34"/>
      <c r="AI2" s="34"/>
      <c r="AJ2" s="34"/>
      <c r="AK2" s="34"/>
    </row>
    <row r="3" spans="2:37"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7" ht="23.25" customHeight="1">
      <c r="B4" s="113"/>
      <c r="C4" s="113" t="s">
        <v>11</v>
      </c>
      <c r="D4" s="113"/>
      <c r="E4" s="786">
        <f>IF(様式１号!$D$16="","",様式１号!$D$16)</f>
        <v>8</v>
      </c>
      <c r="F4" s="787"/>
      <c r="G4" s="788"/>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7" ht="9"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7" s="14" customFormat="1" ht="26.25" customHeight="1">
      <c r="B6" s="118"/>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119"/>
      <c r="AJ6" s="119"/>
      <c r="AK6" s="120"/>
    </row>
    <row r="7" spans="2:37">
      <c r="B7" s="23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7">
      <c r="B8" s="23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7" ht="16.5" customHeight="1">
      <c r="B9" s="231"/>
      <c r="C9" s="113"/>
      <c r="D9" s="122"/>
      <c r="E9" s="808" t="s">
        <v>125</v>
      </c>
      <c r="F9" s="808"/>
      <c r="G9" s="808"/>
      <c r="H9" s="808"/>
      <c r="I9" s="808"/>
      <c r="J9" s="809" t="str">
        <f>IF($E$10="A","A … 規模判定エネルギー使用量が年間1,500kL未満の事業所（合算）",IF($E$10="Bテナント等","Bテナント等  … 規模判定エネルギー使用量が年間1,500kL以上であり、他の事業所の一部である事業所",""))</f>
        <v/>
      </c>
      <c r="K9" s="810"/>
      <c r="L9" s="810"/>
      <c r="M9" s="810"/>
      <c r="N9" s="810"/>
      <c r="O9" s="810"/>
      <c r="P9" s="810"/>
      <c r="Q9" s="810"/>
      <c r="R9" s="810"/>
      <c r="S9" s="810"/>
      <c r="T9" s="810"/>
      <c r="U9" s="810"/>
      <c r="V9" s="810"/>
      <c r="W9" s="810"/>
      <c r="X9" s="810"/>
      <c r="Y9" s="810"/>
      <c r="Z9" s="810"/>
      <c r="AA9" s="810"/>
      <c r="AB9" s="810"/>
      <c r="AC9" s="810"/>
      <c r="AD9" s="810"/>
      <c r="AE9" s="810"/>
      <c r="AF9" s="810"/>
      <c r="AG9" s="810"/>
      <c r="AH9" s="810"/>
      <c r="AI9" s="810"/>
      <c r="AJ9" s="811"/>
      <c r="AK9" s="85"/>
    </row>
    <row r="10" spans="2:37" ht="28.5" customHeight="1">
      <c r="B10" s="231"/>
      <c r="C10" s="113"/>
      <c r="D10" s="122"/>
      <c r="E10" s="815"/>
      <c r="F10" s="815"/>
      <c r="G10" s="815"/>
      <c r="H10" s="815"/>
      <c r="I10" s="815"/>
      <c r="J10" s="812"/>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4"/>
      <c r="AK10" s="85"/>
    </row>
    <row r="11" spans="2:37" ht="4.5" customHeight="1">
      <c r="B11" s="23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7">
      <c r="B12" s="23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7" ht="29.25" customHeight="1">
      <c r="B13" s="231"/>
      <c r="C13" s="113"/>
      <c r="D13" s="113"/>
      <c r="E13" s="816" t="str">
        <f>IF(E10="A","代表事業所名",IF(E10="Bテナント等","事業所名",""))</f>
        <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5"/>
      <c r="AC13" s="819" t="str">
        <f>IFERROR(IF($E$10="A","前年度における事業所数",""),"")</f>
        <v/>
      </c>
      <c r="AD13" s="820"/>
      <c r="AE13" s="820"/>
      <c r="AF13" s="821"/>
      <c r="AG13" s="822"/>
      <c r="AH13" s="823"/>
      <c r="AI13" s="823"/>
      <c r="AJ13" s="824"/>
      <c r="AK13" s="85"/>
    </row>
    <row r="14" spans="2:37" ht="18.95" customHeight="1">
      <c r="B14" s="231"/>
      <c r="C14" s="113"/>
      <c r="D14" s="113"/>
      <c r="E14" s="799" t="str">
        <f>IF(E10="A","代表事業所所在地",IF(E10="Bテナント等","事業所所在地",""))</f>
        <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row>
    <row r="15" spans="2:37" ht="18.95" customHeight="1">
      <c r="B15" s="23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7" ht="24" customHeight="1">
      <c r="B16" s="231"/>
      <c r="C16" s="113"/>
      <c r="D16" s="113"/>
      <c r="E16" s="805" t="s">
        <v>516</v>
      </c>
      <c r="F16" s="806"/>
      <c r="G16" s="806"/>
      <c r="H16" s="806"/>
      <c r="I16" s="806"/>
      <c r="J16" s="806"/>
      <c r="K16" s="806"/>
      <c r="L16" s="806"/>
      <c r="M16" s="806"/>
      <c r="N16" s="807"/>
      <c r="O16" s="763"/>
      <c r="P16" s="764"/>
      <c r="Q16" s="764"/>
      <c r="R16" s="764"/>
      <c r="S16" s="764"/>
      <c r="T16" s="764"/>
      <c r="U16" s="764"/>
      <c r="V16" s="764"/>
      <c r="W16" s="764"/>
      <c r="X16" s="764"/>
      <c r="Y16" s="764"/>
      <c r="Z16" s="764"/>
      <c r="AA16" s="764"/>
      <c r="AB16" s="764"/>
      <c r="AC16" s="764"/>
      <c r="AD16" s="764"/>
      <c r="AE16" s="764"/>
      <c r="AF16" s="764"/>
      <c r="AG16" s="764"/>
      <c r="AH16" s="764"/>
      <c r="AI16" s="764"/>
      <c r="AJ16" s="765"/>
      <c r="AK16" s="85"/>
    </row>
    <row r="17" spans="2:49" ht="18.95" customHeight="1">
      <c r="B17" s="231"/>
      <c r="C17" s="113"/>
      <c r="D17" s="113"/>
      <c r="E17" s="799" t="s">
        <v>129</v>
      </c>
      <c r="F17" s="799"/>
      <c r="G17" s="799"/>
      <c r="H17" s="799"/>
      <c r="I17" s="799"/>
      <c r="J17" s="799"/>
      <c r="K17" s="799"/>
      <c r="L17" s="799"/>
      <c r="M17" s="799"/>
      <c r="N17" s="799"/>
      <c r="O17" s="825"/>
      <c r="P17" s="826"/>
      <c r="Q17" s="826"/>
      <c r="R17" s="826"/>
      <c r="S17" s="826"/>
      <c r="T17" s="826"/>
      <c r="U17" s="826"/>
      <c r="V17" s="826"/>
      <c r="W17" s="826"/>
      <c r="X17" s="826"/>
      <c r="Y17" s="826"/>
      <c r="Z17" s="826"/>
      <c r="AA17" s="826"/>
      <c r="AB17" s="826"/>
      <c r="AC17" s="826"/>
      <c r="AD17" s="826"/>
      <c r="AE17" s="826"/>
      <c r="AF17" s="826"/>
      <c r="AG17" s="826"/>
      <c r="AH17" s="826"/>
      <c r="AI17" s="826"/>
      <c r="AJ17" s="827"/>
      <c r="AK17" s="85"/>
    </row>
    <row r="18" spans="2:49" ht="18.95" customHeight="1">
      <c r="B18" s="231"/>
      <c r="C18" s="113"/>
      <c r="D18" s="113"/>
      <c r="E18" s="799" t="s">
        <v>130</v>
      </c>
      <c r="F18" s="799"/>
      <c r="G18" s="799"/>
      <c r="H18" s="799"/>
      <c r="I18" s="799"/>
      <c r="J18" s="799"/>
      <c r="K18" s="799"/>
      <c r="L18" s="799"/>
      <c r="M18" s="799"/>
      <c r="N18" s="799"/>
      <c r="O18" s="789" t="str">
        <f>LEFT($O$17,2)</f>
        <v/>
      </c>
      <c r="P18" s="790"/>
      <c r="Q18" s="790"/>
      <c r="R18" s="790"/>
      <c r="S18" s="790"/>
      <c r="T18" s="790"/>
      <c r="U18" s="790"/>
      <c r="V18" s="790"/>
      <c r="W18" s="790"/>
      <c r="X18" s="790"/>
      <c r="Y18" s="790"/>
      <c r="Z18" s="790"/>
      <c r="AA18" s="790"/>
      <c r="AB18" s="790"/>
      <c r="AC18" s="790"/>
      <c r="AD18" s="790"/>
      <c r="AE18" s="790"/>
      <c r="AF18" s="790"/>
      <c r="AG18" s="790"/>
      <c r="AH18" s="790"/>
      <c r="AI18" s="790"/>
      <c r="AJ18" s="791"/>
      <c r="AK18" s="85"/>
    </row>
    <row r="19" spans="2:49" ht="53.1" customHeight="1">
      <c r="B19" s="231"/>
      <c r="C19" s="113"/>
      <c r="D19" s="113"/>
      <c r="E19" s="828" t="s">
        <v>131</v>
      </c>
      <c r="F19" s="828"/>
      <c r="G19" s="828"/>
      <c r="H19" s="828"/>
      <c r="I19" s="828"/>
      <c r="J19" s="828"/>
      <c r="K19" s="828"/>
      <c r="L19" s="828"/>
      <c r="M19" s="828"/>
      <c r="N19" s="828"/>
      <c r="O19" s="829"/>
      <c r="P19" s="830"/>
      <c r="Q19" s="830"/>
      <c r="R19" s="830"/>
      <c r="S19" s="830"/>
      <c r="T19" s="830"/>
      <c r="U19" s="830"/>
      <c r="V19" s="830"/>
      <c r="W19" s="830"/>
      <c r="X19" s="830"/>
      <c r="Y19" s="830"/>
      <c r="Z19" s="830"/>
      <c r="AA19" s="830"/>
      <c r="AB19" s="830"/>
      <c r="AC19" s="830"/>
      <c r="AD19" s="830"/>
      <c r="AE19" s="830"/>
      <c r="AF19" s="830"/>
      <c r="AG19" s="830"/>
      <c r="AH19" s="830"/>
      <c r="AI19" s="830"/>
      <c r="AJ19" s="831"/>
      <c r="AK19" s="85"/>
      <c r="AL19" s="59" t="s">
        <v>499</v>
      </c>
    </row>
    <row r="20" spans="2:49" ht="12" customHeight="1">
      <c r="B20" s="231"/>
      <c r="C20" s="113"/>
      <c r="D20" s="113"/>
      <c r="E20" s="126"/>
      <c r="F20" s="113"/>
      <c r="G20" s="113"/>
      <c r="H20" s="113"/>
      <c r="I20" s="113"/>
      <c r="J20" s="113"/>
      <c r="K20" s="113"/>
      <c r="L20" s="113"/>
      <c r="M20" s="113"/>
      <c r="N20" s="113"/>
      <c r="O20" s="97"/>
      <c r="P20" s="34"/>
      <c r="Q20" s="34"/>
      <c r="R20" s="34"/>
      <c r="S20" s="34"/>
      <c r="T20" s="34"/>
      <c r="U20" s="34"/>
      <c r="V20" s="34"/>
      <c r="W20" s="34"/>
      <c r="X20" s="34"/>
      <c r="Y20" s="34"/>
      <c r="Z20" s="34"/>
      <c r="AA20" s="34"/>
      <c r="AB20" s="34"/>
      <c r="AC20" s="34"/>
      <c r="AD20" s="34"/>
      <c r="AE20" s="34"/>
      <c r="AF20" s="34"/>
      <c r="AG20" s="34"/>
      <c r="AH20" s="34"/>
      <c r="AI20" s="34"/>
      <c r="AJ20" s="34"/>
      <c r="AK20" s="85"/>
    </row>
    <row r="21" spans="2:49">
      <c r="B21" s="231"/>
      <c r="C21" s="113" t="s">
        <v>132</v>
      </c>
      <c r="D21" s="113"/>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49">
      <c r="B22" s="231"/>
      <c r="C22" s="113"/>
      <c r="D22" s="113" t="s">
        <v>651</v>
      </c>
      <c r="E22" s="113"/>
      <c r="F22" s="113"/>
      <c r="G22" s="113"/>
      <c r="H22" s="113"/>
      <c r="I22" s="113"/>
      <c r="J22" s="113"/>
      <c r="K22" s="113"/>
      <c r="L22" s="113"/>
      <c r="M22" s="113"/>
      <c r="N22" s="113"/>
      <c r="O22" s="34"/>
      <c r="P22" s="34"/>
      <c r="Q22" s="34"/>
      <c r="R22" s="34"/>
      <c r="S22" s="34"/>
      <c r="T22" s="34"/>
      <c r="U22" s="34"/>
      <c r="V22" s="34"/>
      <c r="W22" s="34"/>
      <c r="X22" s="34"/>
      <c r="Y22" s="34"/>
      <c r="Z22" s="34"/>
      <c r="AA22" s="34"/>
      <c r="AB22" s="34"/>
      <c r="AC22" s="34"/>
      <c r="AD22" s="34"/>
      <c r="AE22" s="34"/>
      <c r="AF22" s="34"/>
      <c r="AG22" s="34"/>
      <c r="AH22" s="34"/>
      <c r="AI22" s="34"/>
      <c r="AJ22" s="34"/>
      <c r="AK22" s="85"/>
    </row>
    <row r="23" spans="2:49" ht="24.75" customHeight="1">
      <c r="B23" s="231"/>
      <c r="C23" s="113"/>
      <c r="D23" s="832" t="s">
        <v>133</v>
      </c>
      <c r="E23" s="833"/>
      <c r="F23" s="833"/>
      <c r="G23" s="833"/>
      <c r="H23" s="833"/>
      <c r="I23" s="833"/>
      <c r="J23" s="833"/>
      <c r="K23" s="833"/>
      <c r="L23" s="833"/>
      <c r="M23" s="833"/>
      <c r="N23" s="834"/>
      <c r="O23" s="772">
        <v>7</v>
      </c>
      <c r="P23" s="773"/>
      <c r="Q23" s="773"/>
      <c r="R23" s="774"/>
      <c r="S23" s="775" t="s">
        <v>431</v>
      </c>
      <c r="T23" s="776"/>
      <c r="U23" s="776"/>
      <c r="V23" s="841"/>
      <c r="W23" s="615" t="s">
        <v>134</v>
      </c>
      <c r="X23" s="762"/>
      <c r="Y23" s="762"/>
      <c r="Z23" s="616"/>
      <c r="AA23" s="772">
        <v>11</v>
      </c>
      <c r="AB23" s="773"/>
      <c r="AC23" s="773"/>
      <c r="AD23" s="774"/>
      <c r="AE23" s="775" t="s">
        <v>432</v>
      </c>
      <c r="AF23" s="776"/>
      <c r="AG23" s="776"/>
      <c r="AH23" s="776"/>
      <c r="AI23" s="127"/>
      <c r="AJ23" s="128"/>
      <c r="AK23" s="85"/>
    </row>
    <row r="24" spans="2:49" ht="30" customHeight="1">
      <c r="B24" s="231"/>
      <c r="C24" s="113"/>
      <c r="D24" s="777" t="s">
        <v>430</v>
      </c>
      <c r="E24" s="778" t="s">
        <v>461</v>
      </c>
      <c r="F24" s="778"/>
      <c r="G24" s="778"/>
      <c r="H24" s="778"/>
      <c r="I24" s="778"/>
      <c r="J24" s="778"/>
      <c r="K24" s="778"/>
      <c r="L24" s="778"/>
      <c r="M24" s="778"/>
      <c r="N24" s="779"/>
      <c r="O24" s="782" t="s">
        <v>433</v>
      </c>
      <c r="P24" s="783"/>
      <c r="Q24" s="783"/>
      <c r="R24" s="783"/>
      <c r="S24" s="784"/>
      <c r="T24" s="784"/>
      <c r="U24" s="784"/>
      <c r="V24" s="784"/>
      <c r="W24" s="785" t="s">
        <v>136</v>
      </c>
      <c r="X24" s="785"/>
      <c r="Y24" s="785"/>
      <c r="Z24" s="782" t="s">
        <v>434</v>
      </c>
      <c r="AA24" s="783"/>
      <c r="AB24" s="783"/>
      <c r="AC24" s="783"/>
      <c r="AD24" s="837"/>
      <c r="AE24" s="837"/>
      <c r="AF24" s="837"/>
      <c r="AG24" s="837"/>
      <c r="AH24" s="785" t="str">
        <f>"t-CO2/"&amp;$M$103</f>
        <v>t-CO2/</v>
      </c>
      <c r="AI24" s="785"/>
      <c r="AJ24" s="785"/>
      <c r="AK24" s="85"/>
      <c r="AL24" s="844" t="str">
        <f>IF(AND($S$24="",$AD$24=""),"← 削減状況の評価時に基準となる排出量又は原単位について、過去の実績を参考に
　 設定し、入力してください(目標欄に記載する評価方法(排出量または原単位)に
　 応じて、いずれかを記入)。","")</f>
        <v>← 削減状況の評価時に基準となる排出量又は原単位について、過去の実績を参考に
　 設定し、入力してください(目標欄に記載する評価方法(排出量または原単位)に
　 応じて、いずれかを記入)。</v>
      </c>
      <c r="AM24" s="558"/>
      <c r="AN24" s="558"/>
      <c r="AO24" s="558"/>
      <c r="AP24" s="558"/>
      <c r="AQ24" s="558"/>
      <c r="AR24" s="558"/>
      <c r="AS24" s="558"/>
      <c r="AT24" s="558"/>
      <c r="AU24" s="558"/>
      <c r="AV24" s="558"/>
      <c r="AW24" s="558"/>
    </row>
    <row r="25" spans="2:49" ht="65.099999999999994" customHeight="1">
      <c r="B25" s="231"/>
      <c r="C25" s="113"/>
      <c r="D25" s="777"/>
      <c r="E25" s="780"/>
      <c r="F25" s="780"/>
      <c r="G25" s="780"/>
      <c r="H25" s="780"/>
      <c r="I25" s="780"/>
      <c r="J25" s="780"/>
      <c r="K25" s="780"/>
      <c r="L25" s="780"/>
      <c r="M25" s="780"/>
      <c r="N25" s="781"/>
      <c r="O25" s="829"/>
      <c r="P25" s="830"/>
      <c r="Q25" s="830"/>
      <c r="R25" s="830"/>
      <c r="S25" s="830"/>
      <c r="T25" s="830"/>
      <c r="U25" s="830"/>
      <c r="V25" s="830"/>
      <c r="W25" s="830"/>
      <c r="X25" s="830"/>
      <c r="Y25" s="830"/>
      <c r="Z25" s="830"/>
      <c r="AA25" s="830"/>
      <c r="AB25" s="830"/>
      <c r="AC25" s="830"/>
      <c r="AD25" s="830"/>
      <c r="AE25" s="830"/>
      <c r="AF25" s="830"/>
      <c r="AG25" s="830"/>
      <c r="AH25" s="830"/>
      <c r="AI25" s="830"/>
      <c r="AJ25" s="831"/>
      <c r="AK25" s="85"/>
      <c r="AL25" s="844"/>
      <c r="AM25" s="558"/>
      <c r="AN25" s="558"/>
      <c r="AO25" s="558"/>
      <c r="AP25" s="558"/>
      <c r="AQ25" s="558"/>
      <c r="AR25" s="558"/>
      <c r="AS25" s="558"/>
      <c r="AT25" s="558"/>
      <c r="AU25" s="558"/>
      <c r="AV25" s="558"/>
      <c r="AW25" s="558"/>
    </row>
    <row r="26" spans="2:49" ht="65.099999999999994" customHeight="1">
      <c r="B26" s="231"/>
      <c r="C26" s="113"/>
      <c r="D26" s="777"/>
      <c r="E26" s="838" t="s">
        <v>137</v>
      </c>
      <c r="F26" s="838"/>
      <c r="G26" s="838"/>
      <c r="H26" s="838"/>
      <c r="I26" s="838"/>
      <c r="J26" s="838"/>
      <c r="K26" s="838"/>
      <c r="L26" s="838"/>
      <c r="M26" s="838"/>
      <c r="N26" s="839"/>
      <c r="O26" s="829"/>
      <c r="P26" s="830"/>
      <c r="Q26" s="830"/>
      <c r="R26" s="830"/>
      <c r="S26" s="830"/>
      <c r="T26" s="830"/>
      <c r="U26" s="830"/>
      <c r="V26" s="830"/>
      <c r="W26" s="830"/>
      <c r="X26" s="830"/>
      <c r="Y26" s="830"/>
      <c r="Z26" s="830"/>
      <c r="AA26" s="830"/>
      <c r="AB26" s="830"/>
      <c r="AC26" s="830"/>
      <c r="AD26" s="830"/>
      <c r="AE26" s="830"/>
      <c r="AF26" s="830"/>
      <c r="AG26" s="830"/>
      <c r="AH26" s="830"/>
      <c r="AI26" s="830"/>
      <c r="AJ26" s="831"/>
      <c r="AK26" s="85"/>
    </row>
    <row r="27" spans="2:49" ht="4.5" customHeight="1">
      <c r="B27" s="23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49" ht="13.5" customHeight="1">
      <c r="B28" s="231"/>
      <c r="C28" s="113"/>
      <c r="D28" s="840" t="s">
        <v>462</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49" ht="24.75" customHeight="1">
      <c r="B29" s="231"/>
      <c r="C29" s="113"/>
      <c r="D29" s="832" t="s">
        <v>133</v>
      </c>
      <c r="E29" s="833"/>
      <c r="F29" s="833"/>
      <c r="G29" s="833"/>
      <c r="H29" s="833"/>
      <c r="I29" s="833"/>
      <c r="J29" s="833"/>
      <c r="K29" s="833"/>
      <c r="L29" s="833"/>
      <c r="M29" s="833"/>
      <c r="N29" s="834"/>
      <c r="O29" s="852">
        <v>12</v>
      </c>
      <c r="P29" s="852"/>
      <c r="Q29" s="852"/>
      <c r="R29" s="852"/>
      <c r="S29" s="775" t="s">
        <v>431</v>
      </c>
      <c r="T29" s="776"/>
      <c r="U29" s="776"/>
      <c r="V29" s="841"/>
      <c r="W29" s="808" t="s">
        <v>138</v>
      </c>
      <c r="X29" s="808"/>
      <c r="Y29" s="808"/>
      <c r="Z29" s="808"/>
      <c r="AA29" s="852">
        <v>16</v>
      </c>
      <c r="AB29" s="852"/>
      <c r="AC29" s="852"/>
      <c r="AD29" s="852"/>
      <c r="AE29" s="775" t="s">
        <v>431</v>
      </c>
      <c r="AF29" s="776"/>
      <c r="AG29" s="776"/>
      <c r="AH29" s="776"/>
      <c r="AI29" s="135"/>
      <c r="AJ29" s="136"/>
      <c r="AK29" s="85"/>
    </row>
    <row r="30" spans="2:49" ht="30" customHeight="1">
      <c r="B30" s="231"/>
      <c r="C30" s="113"/>
      <c r="D30" s="777" t="s">
        <v>135</v>
      </c>
      <c r="E30" s="778" t="s">
        <v>461</v>
      </c>
      <c r="F30" s="778"/>
      <c r="G30" s="778"/>
      <c r="H30" s="778"/>
      <c r="I30" s="778"/>
      <c r="J30" s="778"/>
      <c r="K30" s="778"/>
      <c r="L30" s="778"/>
      <c r="M30" s="778"/>
      <c r="N30" s="779"/>
      <c r="O30" s="782" t="s">
        <v>433</v>
      </c>
      <c r="P30" s="783"/>
      <c r="Q30" s="783"/>
      <c r="R30" s="783"/>
      <c r="S30" s="784"/>
      <c r="T30" s="784"/>
      <c r="U30" s="784"/>
      <c r="V30" s="784"/>
      <c r="W30" s="785" t="s">
        <v>136</v>
      </c>
      <c r="X30" s="785"/>
      <c r="Y30" s="785"/>
      <c r="Z30" s="782" t="s">
        <v>434</v>
      </c>
      <c r="AA30" s="783"/>
      <c r="AB30" s="783"/>
      <c r="AC30" s="783"/>
      <c r="AD30" s="837"/>
      <c r="AE30" s="837"/>
      <c r="AF30" s="837"/>
      <c r="AG30" s="837"/>
      <c r="AH30" s="785" t="str">
        <f>IF(AD30="","",AH24)</f>
        <v/>
      </c>
      <c r="AI30" s="785"/>
      <c r="AJ30" s="785"/>
      <c r="AK30" s="85"/>
    </row>
    <row r="31" spans="2:49" ht="65.099999999999994" customHeight="1">
      <c r="B31" s="231"/>
      <c r="C31" s="113"/>
      <c r="D31" s="777"/>
      <c r="E31" s="780"/>
      <c r="F31" s="780"/>
      <c r="G31" s="780"/>
      <c r="H31" s="780"/>
      <c r="I31" s="780"/>
      <c r="J31" s="780"/>
      <c r="K31" s="780"/>
      <c r="L31" s="780"/>
      <c r="M31" s="780"/>
      <c r="N31" s="781"/>
      <c r="O31" s="829"/>
      <c r="P31" s="830"/>
      <c r="Q31" s="830"/>
      <c r="R31" s="830"/>
      <c r="S31" s="830"/>
      <c r="T31" s="830"/>
      <c r="U31" s="830"/>
      <c r="V31" s="830"/>
      <c r="W31" s="830"/>
      <c r="X31" s="830"/>
      <c r="Y31" s="830"/>
      <c r="Z31" s="830"/>
      <c r="AA31" s="830"/>
      <c r="AB31" s="830"/>
      <c r="AC31" s="830"/>
      <c r="AD31" s="830"/>
      <c r="AE31" s="830"/>
      <c r="AF31" s="830"/>
      <c r="AG31" s="830"/>
      <c r="AH31" s="830"/>
      <c r="AI31" s="830"/>
      <c r="AJ31" s="831"/>
      <c r="AK31" s="85"/>
      <c r="AL31" s="59" t="str">
        <f>IF(様式１号!$D$16=11,"← 11年度提出の計画書には第５計画期間の削減目標を必ず入力してください。","← 計画がある場合は入力してください。")</f>
        <v>← 計画がある場合は入力してください。</v>
      </c>
    </row>
    <row r="32" spans="2:49" ht="65.099999999999994" customHeight="1">
      <c r="B32" s="231"/>
      <c r="C32" s="113"/>
      <c r="D32" s="777"/>
      <c r="E32" s="838" t="s">
        <v>137</v>
      </c>
      <c r="F32" s="838"/>
      <c r="G32" s="838"/>
      <c r="H32" s="838"/>
      <c r="I32" s="838"/>
      <c r="J32" s="838"/>
      <c r="K32" s="838"/>
      <c r="L32" s="838"/>
      <c r="M32" s="838"/>
      <c r="N32" s="839"/>
      <c r="O32" s="829"/>
      <c r="P32" s="830"/>
      <c r="Q32" s="830"/>
      <c r="R32" s="830"/>
      <c r="S32" s="830"/>
      <c r="T32" s="830"/>
      <c r="U32" s="830"/>
      <c r="V32" s="830"/>
      <c r="W32" s="830"/>
      <c r="X32" s="830"/>
      <c r="Y32" s="830"/>
      <c r="Z32" s="830"/>
      <c r="AA32" s="830"/>
      <c r="AB32" s="830"/>
      <c r="AC32" s="830"/>
      <c r="AD32" s="830"/>
      <c r="AE32" s="830"/>
      <c r="AF32" s="830"/>
      <c r="AG32" s="830"/>
      <c r="AH32" s="830"/>
      <c r="AI32" s="830"/>
      <c r="AJ32" s="831"/>
      <c r="AK32" s="85"/>
    </row>
    <row r="33" spans="2:39" ht="5.25" customHeight="1">
      <c r="B33" s="137"/>
      <c r="C33" s="123"/>
      <c r="D33" s="123"/>
      <c r="E33" s="123"/>
      <c r="F33" s="123"/>
      <c r="G33" s="123"/>
      <c r="H33" s="123"/>
      <c r="I33" s="123"/>
      <c r="J33" s="123"/>
      <c r="K33" s="123"/>
      <c r="L33" s="123"/>
      <c r="M33" s="123"/>
      <c r="N33" s="123"/>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2"/>
    </row>
    <row r="34" spans="2:39" ht="20.25" customHeight="1">
      <c r="B34" s="113"/>
      <c r="C34" s="113"/>
      <c r="D34" s="113"/>
      <c r="E34" s="34"/>
      <c r="F34" s="138"/>
      <c r="G34" s="113"/>
      <c r="H34" s="113"/>
      <c r="I34" s="113"/>
      <c r="J34" s="113"/>
      <c r="K34" s="113"/>
      <c r="L34" s="34"/>
      <c r="M34" s="113"/>
      <c r="N34" s="113"/>
      <c r="O34" s="34"/>
      <c r="P34" s="34"/>
      <c r="Q34" s="34"/>
      <c r="R34" s="34"/>
      <c r="S34" s="34"/>
      <c r="T34" s="34"/>
      <c r="U34" s="34"/>
      <c r="V34" s="34"/>
      <c r="W34" s="34"/>
      <c r="X34" s="34"/>
      <c r="Y34" s="34"/>
      <c r="Z34" s="34"/>
      <c r="AA34" s="34"/>
      <c r="AB34" s="34"/>
      <c r="AC34" s="34"/>
      <c r="AD34" s="126"/>
      <c r="AE34" s="34"/>
      <c r="AF34" s="34"/>
      <c r="AG34" s="34"/>
      <c r="AH34" s="34"/>
      <c r="AI34" s="34"/>
      <c r="AJ34" s="34"/>
      <c r="AK34" s="44" t="s">
        <v>38</v>
      </c>
    </row>
    <row r="35" spans="2:39" s="9" customFormat="1" ht="5.25" customHeight="1">
      <c r="B35" s="108"/>
      <c r="C35" s="139"/>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8"/>
      <c r="AL35" s="8"/>
    </row>
    <row r="36" spans="2:39" s="9" customFormat="1" ht="12.95" customHeight="1">
      <c r="B36" s="109"/>
      <c r="C36" s="34"/>
      <c r="D36" s="245" t="s">
        <v>652</v>
      </c>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34"/>
      <c r="AK36" s="85"/>
      <c r="AL36" s="8"/>
    </row>
    <row r="37" spans="2:39" s="9" customFormat="1" ht="29.25" customHeight="1">
      <c r="B37" s="109"/>
      <c r="C37" s="766" t="s">
        <v>139</v>
      </c>
      <c r="D37" s="767"/>
      <c r="E37" s="768"/>
      <c r="F37" s="766" t="s">
        <v>140</v>
      </c>
      <c r="G37" s="767"/>
      <c r="H37" s="767"/>
      <c r="I37" s="767"/>
      <c r="J37" s="767"/>
      <c r="K37" s="767"/>
      <c r="L37" s="767"/>
      <c r="M37" s="767"/>
      <c r="N37" s="767"/>
      <c r="O37" s="767"/>
      <c r="P37" s="767"/>
      <c r="Q37" s="767"/>
      <c r="R37" s="768"/>
      <c r="S37" s="766" t="s">
        <v>435</v>
      </c>
      <c r="T37" s="767"/>
      <c r="U37" s="767"/>
      <c r="V37" s="767"/>
      <c r="W37" s="767"/>
      <c r="X37" s="767"/>
      <c r="Y37" s="767"/>
      <c r="Z37" s="767"/>
      <c r="AA37" s="767"/>
      <c r="AB37" s="767"/>
      <c r="AC37" s="767"/>
      <c r="AD37" s="767"/>
      <c r="AE37" s="767"/>
      <c r="AF37" s="767"/>
      <c r="AG37" s="767"/>
      <c r="AH37" s="767"/>
      <c r="AI37" s="767"/>
      <c r="AJ37" s="768"/>
      <c r="AK37" s="85"/>
      <c r="AL37" s="8"/>
    </row>
    <row r="38" spans="2:39" s="9" customFormat="1" ht="29.25" customHeight="1">
      <c r="B38" s="109"/>
      <c r="C38" s="615">
        <v>1</v>
      </c>
      <c r="D38" s="762"/>
      <c r="E38" s="616"/>
      <c r="F38" s="769" t="str">
        <f>IF($O$13="","",$O$13)</f>
        <v/>
      </c>
      <c r="G38" s="770"/>
      <c r="H38" s="770"/>
      <c r="I38" s="770"/>
      <c r="J38" s="770"/>
      <c r="K38" s="770"/>
      <c r="L38" s="770"/>
      <c r="M38" s="770"/>
      <c r="N38" s="770"/>
      <c r="O38" s="770"/>
      <c r="P38" s="770"/>
      <c r="Q38" s="770"/>
      <c r="R38" s="771"/>
      <c r="S38" s="769" t="str">
        <f>$S$14&amp;$S$15</f>
        <v/>
      </c>
      <c r="T38" s="770"/>
      <c r="U38" s="770"/>
      <c r="V38" s="770"/>
      <c r="W38" s="770"/>
      <c r="X38" s="770"/>
      <c r="Y38" s="770"/>
      <c r="Z38" s="770"/>
      <c r="AA38" s="770"/>
      <c r="AB38" s="770"/>
      <c r="AC38" s="770"/>
      <c r="AD38" s="770"/>
      <c r="AE38" s="770"/>
      <c r="AF38" s="770"/>
      <c r="AG38" s="770"/>
      <c r="AH38" s="770"/>
      <c r="AI38" s="770"/>
      <c r="AJ38" s="771"/>
      <c r="AK38" s="85"/>
      <c r="AL38" s="8"/>
    </row>
    <row r="39" spans="2:39" s="9" customFormat="1" ht="29.25" customHeight="1">
      <c r="B39" s="109"/>
      <c r="C39" s="615">
        <v>2</v>
      </c>
      <c r="D39" s="762"/>
      <c r="E39" s="616"/>
      <c r="F39" s="763"/>
      <c r="G39" s="764"/>
      <c r="H39" s="764"/>
      <c r="I39" s="764"/>
      <c r="J39" s="764"/>
      <c r="K39" s="764"/>
      <c r="L39" s="764"/>
      <c r="M39" s="764"/>
      <c r="N39" s="764"/>
      <c r="O39" s="764"/>
      <c r="P39" s="764"/>
      <c r="Q39" s="764"/>
      <c r="R39" s="765"/>
      <c r="S39" s="763"/>
      <c r="T39" s="764"/>
      <c r="U39" s="764"/>
      <c r="V39" s="764"/>
      <c r="W39" s="764"/>
      <c r="X39" s="764"/>
      <c r="Y39" s="764"/>
      <c r="Z39" s="764"/>
      <c r="AA39" s="764"/>
      <c r="AB39" s="764"/>
      <c r="AC39" s="764"/>
      <c r="AD39" s="764"/>
      <c r="AE39" s="764"/>
      <c r="AF39" s="764"/>
      <c r="AG39" s="764"/>
      <c r="AH39" s="764"/>
      <c r="AI39" s="764"/>
      <c r="AJ39" s="765"/>
      <c r="AK39" s="85"/>
      <c r="AL39" s="598"/>
      <c r="AM39" s="598"/>
    </row>
    <row r="40" spans="2:39" s="9" customFormat="1" ht="29.25" customHeight="1">
      <c r="B40" s="109"/>
      <c r="C40" s="615">
        <v>3</v>
      </c>
      <c r="D40" s="762"/>
      <c r="E40" s="616"/>
      <c r="F40" s="763"/>
      <c r="G40" s="764"/>
      <c r="H40" s="764"/>
      <c r="I40" s="764"/>
      <c r="J40" s="764"/>
      <c r="K40" s="764"/>
      <c r="L40" s="764"/>
      <c r="M40" s="764"/>
      <c r="N40" s="764"/>
      <c r="O40" s="764"/>
      <c r="P40" s="764"/>
      <c r="Q40" s="764"/>
      <c r="R40" s="765"/>
      <c r="S40" s="763"/>
      <c r="T40" s="764"/>
      <c r="U40" s="764"/>
      <c r="V40" s="764"/>
      <c r="W40" s="764"/>
      <c r="X40" s="764"/>
      <c r="Y40" s="764"/>
      <c r="Z40" s="764"/>
      <c r="AA40" s="764"/>
      <c r="AB40" s="764"/>
      <c r="AC40" s="764"/>
      <c r="AD40" s="764"/>
      <c r="AE40" s="764"/>
      <c r="AF40" s="764"/>
      <c r="AG40" s="764"/>
      <c r="AH40" s="764"/>
      <c r="AI40" s="764"/>
      <c r="AJ40" s="765"/>
      <c r="AK40" s="85"/>
      <c r="AL40" s="598"/>
      <c r="AM40" s="598"/>
    </row>
    <row r="41" spans="2:39" s="9" customFormat="1" ht="29.25" customHeight="1">
      <c r="B41" s="109"/>
      <c r="C41" s="615">
        <v>4</v>
      </c>
      <c r="D41" s="762"/>
      <c r="E41" s="616"/>
      <c r="F41" s="763"/>
      <c r="G41" s="764"/>
      <c r="H41" s="764"/>
      <c r="I41" s="764"/>
      <c r="J41" s="764"/>
      <c r="K41" s="764"/>
      <c r="L41" s="764"/>
      <c r="M41" s="764"/>
      <c r="N41" s="764"/>
      <c r="O41" s="764"/>
      <c r="P41" s="764"/>
      <c r="Q41" s="764"/>
      <c r="R41" s="765"/>
      <c r="S41" s="763"/>
      <c r="T41" s="764"/>
      <c r="U41" s="764"/>
      <c r="V41" s="764"/>
      <c r="W41" s="764"/>
      <c r="X41" s="764"/>
      <c r="Y41" s="764"/>
      <c r="Z41" s="764"/>
      <c r="AA41" s="764"/>
      <c r="AB41" s="764"/>
      <c r="AC41" s="764"/>
      <c r="AD41" s="764"/>
      <c r="AE41" s="764"/>
      <c r="AF41" s="764"/>
      <c r="AG41" s="764"/>
      <c r="AH41" s="764"/>
      <c r="AI41" s="764"/>
      <c r="AJ41" s="765"/>
      <c r="AK41" s="85"/>
      <c r="AL41" s="8"/>
    </row>
    <row r="42" spans="2:39" s="9" customFormat="1" ht="29.25" customHeight="1">
      <c r="B42" s="109"/>
      <c r="C42" s="615">
        <v>5</v>
      </c>
      <c r="D42" s="762"/>
      <c r="E42" s="616"/>
      <c r="F42" s="763"/>
      <c r="G42" s="764"/>
      <c r="H42" s="764"/>
      <c r="I42" s="764"/>
      <c r="J42" s="764"/>
      <c r="K42" s="764"/>
      <c r="L42" s="764"/>
      <c r="M42" s="764"/>
      <c r="N42" s="764"/>
      <c r="O42" s="764"/>
      <c r="P42" s="764"/>
      <c r="Q42" s="764"/>
      <c r="R42" s="765"/>
      <c r="S42" s="763"/>
      <c r="T42" s="764"/>
      <c r="U42" s="764"/>
      <c r="V42" s="764"/>
      <c r="W42" s="764"/>
      <c r="X42" s="764"/>
      <c r="Y42" s="764"/>
      <c r="Z42" s="764"/>
      <c r="AA42" s="764"/>
      <c r="AB42" s="764"/>
      <c r="AC42" s="764"/>
      <c r="AD42" s="764"/>
      <c r="AE42" s="764"/>
      <c r="AF42" s="764"/>
      <c r="AG42" s="764"/>
      <c r="AH42" s="764"/>
      <c r="AI42" s="764"/>
      <c r="AJ42" s="765"/>
      <c r="AK42" s="85"/>
      <c r="AL42" s="8"/>
    </row>
    <row r="43" spans="2:39" s="9" customFormat="1" ht="29.25" customHeight="1">
      <c r="B43" s="109"/>
      <c r="C43" s="615">
        <v>6</v>
      </c>
      <c r="D43" s="762"/>
      <c r="E43" s="616"/>
      <c r="F43" s="763"/>
      <c r="G43" s="764"/>
      <c r="H43" s="764"/>
      <c r="I43" s="764"/>
      <c r="J43" s="764"/>
      <c r="K43" s="764"/>
      <c r="L43" s="764"/>
      <c r="M43" s="764"/>
      <c r="N43" s="764"/>
      <c r="O43" s="764"/>
      <c r="P43" s="764"/>
      <c r="Q43" s="764"/>
      <c r="R43" s="765"/>
      <c r="S43" s="763"/>
      <c r="T43" s="764"/>
      <c r="U43" s="764"/>
      <c r="V43" s="764"/>
      <c r="W43" s="764"/>
      <c r="X43" s="764"/>
      <c r="Y43" s="764"/>
      <c r="Z43" s="764"/>
      <c r="AA43" s="764"/>
      <c r="AB43" s="764"/>
      <c r="AC43" s="764"/>
      <c r="AD43" s="764"/>
      <c r="AE43" s="764"/>
      <c r="AF43" s="764"/>
      <c r="AG43" s="764"/>
      <c r="AH43" s="764"/>
      <c r="AI43" s="764"/>
      <c r="AJ43" s="765"/>
      <c r="AK43" s="85"/>
      <c r="AL43" s="8"/>
    </row>
    <row r="44" spans="2:39" s="9" customFormat="1" ht="29.25" customHeight="1">
      <c r="B44" s="109"/>
      <c r="C44" s="615">
        <v>7</v>
      </c>
      <c r="D44" s="762"/>
      <c r="E44" s="616"/>
      <c r="F44" s="763"/>
      <c r="G44" s="764"/>
      <c r="H44" s="764"/>
      <c r="I44" s="764"/>
      <c r="J44" s="764"/>
      <c r="K44" s="764"/>
      <c r="L44" s="764"/>
      <c r="M44" s="764"/>
      <c r="N44" s="764"/>
      <c r="O44" s="764"/>
      <c r="P44" s="764"/>
      <c r="Q44" s="764"/>
      <c r="R44" s="765"/>
      <c r="S44" s="763"/>
      <c r="T44" s="764"/>
      <c r="U44" s="764"/>
      <c r="V44" s="764"/>
      <c r="W44" s="764"/>
      <c r="X44" s="764"/>
      <c r="Y44" s="764"/>
      <c r="Z44" s="764"/>
      <c r="AA44" s="764"/>
      <c r="AB44" s="764"/>
      <c r="AC44" s="764"/>
      <c r="AD44" s="764"/>
      <c r="AE44" s="764"/>
      <c r="AF44" s="764"/>
      <c r="AG44" s="764"/>
      <c r="AH44" s="764"/>
      <c r="AI44" s="764"/>
      <c r="AJ44" s="765"/>
      <c r="AK44" s="85"/>
      <c r="AL44" s="8"/>
    </row>
    <row r="45" spans="2:39" s="9" customFormat="1" ht="29.25" customHeight="1">
      <c r="B45" s="109"/>
      <c r="C45" s="615">
        <v>8</v>
      </c>
      <c r="D45" s="762"/>
      <c r="E45" s="616"/>
      <c r="F45" s="763"/>
      <c r="G45" s="764"/>
      <c r="H45" s="764"/>
      <c r="I45" s="764"/>
      <c r="J45" s="764"/>
      <c r="K45" s="764"/>
      <c r="L45" s="764"/>
      <c r="M45" s="764"/>
      <c r="N45" s="764"/>
      <c r="O45" s="764"/>
      <c r="P45" s="764"/>
      <c r="Q45" s="764"/>
      <c r="R45" s="765"/>
      <c r="S45" s="763"/>
      <c r="T45" s="764"/>
      <c r="U45" s="764"/>
      <c r="V45" s="764"/>
      <c r="W45" s="764"/>
      <c r="X45" s="764"/>
      <c r="Y45" s="764"/>
      <c r="Z45" s="764"/>
      <c r="AA45" s="764"/>
      <c r="AB45" s="764"/>
      <c r="AC45" s="764"/>
      <c r="AD45" s="764"/>
      <c r="AE45" s="764"/>
      <c r="AF45" s="764"/>
      <c r="AG45" s="764"/>
      <c r="AH45" s="764"/>
      <c r="AI45" s="764"/>
      <c r="AJ45" s="765"/>
      <c r="AK45" s="85"/>
      <c r="AL45" s="8"/>
    </row>
    <row r="46" spans="2:39" s="9" customFormat="1" ht="29.25" customHeight="1">
      <c r="B46" s="109"/>
      <c r="C46" s="615">
        <v>9</v>
      </c>
      <c r="D46" s="762"/>
      <c r="E46" s="616"/>
      <c r="F46" s="763"/>
      <c r="G46" s="764"/>
      <c r="H46" s="764"/>
      <c r="I46" s="764"/>
      <c r="J46" s="764"/>
      <c r="K46" s="764"/>
      <c r="L46" s="764"/>
      <c r="M46" s="764"/>
      <c r="N46" s="764"/>
      <c r="O46" s="764"/>
      <c r="P46" s="764"/>
      <c r="Q46" s="764"/>
      <c r="R46" s="765"/>
      <c r="S46" s="763"/>
      <c r="T46" s="764"/>
      <c r="U46" s="764"/>
      <c r="V46" s="764"/>
      <c r="W46" s="764"/>
      <c r="X46" s="764"/>
      <c r="Y46" s="764"/>
      <c r="Z46" s="764"/>
      <c r="AA46" s="764"/>
      <c r="AB46" s="764"/>
      <c r="AC46" s="764"/>
      <c r="AD46" s="764"/>
      <c r="AE46" s="764"/>
      <c r="AF46" s="764"/>
      <c r="AG46" s="764"/>
      <c r="AH46" s="764"/>
      <c r="AI46" s="764"/>
      <c r="AJ46" s="765"/>
      <c r="AK46" s="85"/>
      <c r="AL46" s="8"/>
    </row>
    <row r="47" spans="2:39" s="9" customFormat="1" ht="29.25" customHeight="1">
      <c r="B47" s="109"/>
      <c r="C47" s="615">
        <v>10</v>
      </c>
      <c r="D47" s="762"/>
      <c r="E47" s="616"/>
      <c r="F47" s="763"/>
      <c r="G47" s="764"/>
      <c r="H47" s="764"/>
      <c r="I47" s="764"/>
      <c r="J47" s="764"/>
      <c r="K47" s="764"/>
      <c r="L47" s="764"/>
      <c r="M47" s="764"/>
      <c r="N47" s="764"/>
      <c r="O47" s="764"/>
      <c r="P47" s="764"/>
      <c r="Q47" s="764"/>
      <c r="R47" s="765"/>
      <c r="S47" s="763"/>
      <c r="T47" s="764"/>
      <c r="U47" s="764"/>
      <c r="V47" s="764"/>
      <c r="W47" s="764"/>
      <c r="X47" s="764"/>
      <c r="Y47" s="764"/>
      <c r="Z47" s="764"/>
      <c r="AA47" s="764"/>
      <c r="AB47" s="764"/>
      <c r="AC47" s="764"/>
      <c r="AD47" s="764"/>
      <c r="AE47" s="764"/>
      <c r="AF47" s="764"/>
      <c r="AG47" s="764"/>
      <c r="AH47" s="764"/>
      <c r="AI47" s="764"/>
      <c r="AJ47" s="765"/>
      <c r="AK47" s="85"/>
      <c r="AL47" s="8"/>
    </row>
    <row r="48" spans="2:39" s="9" customFormat="1" ht="29.25" customHeight="1">
      <c r="B48" s="109"/>
      <c r="C48" s="615">
        <v>11</v>
      </c>
      <c r="D48" s="762"/>
      <c r="E48" s="616"/>
      <c r="F48" s="763"/>
      <c r="G48" s="764"/>
      <c r="H48" s="764"/>
      <c r="I48" s="764"/>
      <c r="J48" s="764"/>
      <c r="K48" s="764"/>
      <c r="L48" s="764"/>
      <c r="M48" s="764"/>
      <c r="N48" s="764"/>
      <c r="O48" s="764"/>
      <c r="P48" s="764"/>
      <c r="Q48" s="764"/>
      <c r="R48" s="765"/>
      <c r="S48" s="763"/>
      <c r="T48" s="764"/>
      <c r="U48" s="764"/>
      <c r="V48" s="764"/>
      <c r="W48" s="764"/>
      <c r="X48" s="764"/>
      <c r="Y48" s="764"/>
      <c r="Z48" s="764"/>
      <c r="AA48" s="764"/>
      <c r="AB48" s="764"/>
      <c r="AC48" s="764"/>
      <c r="AD48" s="764"/>
      <c r="AE48" s="764"/>
      <c r="AF48" s="764"/>
      <c r="AG48" s="764"/>
      <c r="AH48" s="764"/>
      <c r="AI48" s="764"/>
      <c r="AJ48" s="765"/>
      <c r="AK48" s="85"/>
      <c r="AL48" s="8"/>
    </row>
    <row r="49" spans="2:38" s="9" customFormat="1" ht="29.25" customHeight="1">
      <c r="B49" s="109"/>
      <c r="C49" s="615">
        <v>12</v>
      </c>
      <c r="D49" s="762"/>
      <c r="E49" s="616"/>
      <c r="F49" s="763"/>
      <c r="G49" s="764"/>
      <c r="H49" s="764"/>
      <c r="I49" s="764"/>
      <c r="J49" s="764"/>
      <c r="K49" s="764"/>
      <c r="L49" s="764"/>
      <c r="M49" s="764"/>
      <c r="N49" s="764"/>
      <c r="O49" s="764"/>
      <c r="P49" s="764"/>
      <c r="Q49" s="764"/>
      <c r="R49" s="765"/>
      <c r="S49" s="763"/>
      <c r="T49" s="764"/>
      <c r="U49" s="764"/>
      <c r="V49" s="764"/>
      <c r="W49" s="764"/>
      <c r="X49" s="764"/>
      <c r="Y49" s="764"/>
      <c r="Z49" s="764"/>
      <c r="AA49" s="764"/>
      <c r="AB49" s="764"/>
      <c r="AC49" s="764"/>
      <c r="AD49" s="764"/>
      <c r="AE49" s="764"/>
      <c r="AF49" s="764"/>
      <c r="AG49" s="764"/>
      <c r="AH49" s="764"/>
      <c r="AI49" s="764"/>
      <c r="AJ49" s="765"/>
      <c r="AK49" s="85"/>
      <c r="AL49" s="8"/>
    </row>
    <row r="50" spans="2:38" s="9" customFormat="1" ht="29.25" customHeight="1">
      <c r="B50" s="109"/>
      <c r="C50" s="615">
        <v>13</v>
      </c>
      <c r="D50" s="762"/>
      <c r="E50" s="616"/>
      <c r="F50" s="763"/>
      <c r="G50" s="764"/>
      <c r="H50" s="764"/>
      <c r="I50" s="764"/>
      <c r="J50" s="764"/>
      <c r="K50" s="764"/>
      <c r="L50" s="764"/>
      <c r="M50" s="764"/>
      <c r="N50" s="764"/>
      <c r="O50" s="764"/>
      <c r="P50" s="764"/>
      <c r="Q50" s="764"/>
      <c r="R50" s="765"/>
      <c r="S50" s="763"/>
      <c r="T50" s="764"/>
      <c r="U50" s="764"/>
      <c r="V50" s="764"/>
      <c r="W50" s="764"/>
      <c r="X50" s="764"/>
      <c r="Y50" s="764"/>
      <c r="Z50" s="764"/>
      <c r="AA50" s="764"/>
      <c r="AB50" s="764"/>
      <c r="AC50" s="764"/>
      <c r="AD50" s="764"/>
      <c r="AE50" s="764"/>
      <c r="AF50" s="764"/>
      <c r="AG50" s="764"/>
      <c r="AH50" s="764"/>
      <c r="AI50" s="764"/>
      <c r="AJ50" s="765"/>
      <c r="AK50" s="85"/>
      <c r="AL50" s="8"/>
    </row>
    <row r="51" spans="2:38" s="9" customFormat="1" ht="29.25" customHeight="1">
      <c r="B51" s="109"/>
      <c r="C51" s="615">
        <v>14</v>
      </c>
      <c r="D51" s="762"/>
      <c r="E51" s="616"/>
      <c r="F51" s="763"/>
      <c r="G51" s="764"/>
      <c r="H51" s="764"/>
      <c r="I51" s="764"/>
      <c r="J51" s="764"/>
      <c r="K51" s="764"/>
      <c r="L51" s="764"/>
      <c r="M51" s="764"/>
      <c r="N51" s="764"/>
      <c r="O51" s="764"/>
      <c r="P51" s="764"/>
      <c r="Q51" s="764"/>
      <c r="R51" s="765"/>
      <c r="S51" s="763"/>
      <c r="T51" s="764"/>
      <c r="U51" s="764"/>
      <c r="V51" s="764"/>
      <c r="W51" s="764"/>
      <c r="X51" s="764"/>
      <c r="Y51" s="764"/>
      <c r="Z51" s="764"/>
      <c r="AA51" s="764"/>
      <c r="AB51" s="764"/>
      <c r="AC51" s="764"/>
      <c r="AD51" s="764"/>
      <c r="AE51" s="764"/>
      <c r="AF51" s="764"/>
      <c r="AG51" s="764"/>
      <c r="AH51" s="764"/>
      <c r="AI51" s="764"/>
      <c r="AJ51" s="765"/>
      <c r="AK51" s="85"/>
      <c r="AL51" s="8"/>
    </row>
    <row r="52" spans="2:38" s="9" customFormat="1" ht="29.25" customHeight="1">
      <c r="B52" s="109"/>
      <c r="C52" s="615">
        <v>15</v>
      </c>
      <c r="D52" s="762"/>
      <c r="E52" s="616"/>
      <c r="F52" s="763"/>
      <c r="G52" s="764"/>
      <c r="H52" s="764"/>
      <c r="I52" s="764"/>
      <c r="J52" s="764"/>
      <c r="K52" s="764"/>
      <c r="L52" s="764"/>
      <c r="M52" s="764"/>
      <c r="N52" s="764"/>
      <c r="O52" s="764"/>
      <c r="P52" s="764"/>
      <c r="Q52" s="764"/>
      <c r="R52" s="765"/>
      <c r="S52" s="763"/>
      <c r="T52" s="764"/>
      <c r="U52" s="764"/>
      <c r="V52" s="764"/>
      <c r="W52" s="764"/>
      <c r="X52" s="764"/>
      <c r="Y52" s="764"/>
      <c r="Z52" s="764"/>
      <c r="AA52" s="764"/>
      <c r="AB52" s="764"/>
      <c r="AC52" s="764"/>
      <c r="AD52" s="764"/>
      <c r="AE52" s="764"/>
      <c r="AF52" s="764"/>
      <c r="AG52" s="764"/>
      <c r="AH52" s="764"/>
      <c r="AI52" s="764"/>
      <c r="AJ52" s="765"/>
      <c r="AK52" s="85"/>
      <c r="AL52" s="8"/>
    </row>
    <row r="53" spans="2:38" s="9" customFormat="1" ht="29.25" customHeight="1">
      <c r="B53" s="109"/>
      <c r="C53" s="615">
        <v>16</v>
      </c>
      <c r="D53" s="762"/>
      <c r="E53" s="616"/>
      <c r="F53" s="763"/>
      <c r="G53" s="764"/>
      <c r="H53" s="764"/>
      <c r="I53" s="764"/>
      <c r="J53" s="764"/>
      <c r="K53" s="764"/>
      <c r="L53" s="764"/>
      <c r="M53" s="764"/>
      <c r="N53" s="764"/>
      <c r="O53" s="764"/>
      <c r="P53" s="764"/>
      <c r="Q53" s="764"/>
      <c r="R53" s="765"/>
      <c r="S53" s="763"/>
      <c r="T53" s="764"/>
      <c r="U53" s="764"/>
      <c r="V53" s="764"/>
      <c r="W53" s="764"/>
      <c r="X53" s="764"/>
      <c r="Y53" s="764"/>
      <c r="Z53" s="764"/>
      <c r="AA53" s="764"/>
      <c r="AB53" s="764"/>
      <c r="AC53" s="764"/>
      <c r="AD53" s="764"/>
      <c r="AE53" s="764"/>
      <c r="AF53" s="764"/>
      <c r="AG53" s="764"/>
      <c r="AH53" s="764"/>
      <c r="AI53" s="764"/>
      <c r="AJ53" s="765"/>
      <c r="AK53" s="85"/>
      <c r="AL53" s="8"/>
    </row>
    <row r="54" spans="2:38" s="9" customFormat="1" ht="29.25" customHeight="1">
      <c r="B54" s="109"/>
      <c r="C54" s="615">
        <v>17</v>
      </c>
      <c r="D54" s="762"/>
      <c r="E54" s="616"/>
      <c r="F54" s="763"/>
      <c r="G54" s="764"/>
      <c r="H54" s="764"/>
      <c r="I54" s="764"/>
      <c r="J54" s="764"/>
      <c r="K54" s="764"/>
      <c r="L54" s="764"/>
      <c r="M54" s="764"/>
      <c r="N54" s="764"/>
      <c r="O54" s="764"/>
      <c r="P54" s="764"/>
      <c r="Q54" s="764"/>
      <c r="R54" s="765"/>
      <c r="S54" s="763"/>
      <c r="T54" s="764"/>
      <c r="U54" s="764"/>
      <c r="V54" s="764"/>
      <c r="W54" s="764"/>
      <c r="X54" s="764"/>
      <c r="Y54" s="764"/>
      <c r="Z54" s="764"/>
      <c r="AA54" s="764"/>
      <c r="AB54" s="764"/>
      <c r="AC54" s="764"/>
      <c r="AD54" s="764"/>
      <c r="AE54" s="764"/>
      <c r="AF54" s="764"/>
      <c r="AG54" s="764"/>
      <c r="AH54" s="764"/>
      <c r="AI54" s="764"/>
      <c r="AJ54" s="765"/>
      <c r="AK54" s="85"/>
      <c r="AL54" s="8"/>
    </row>
    <row r="55" spans="2:38" s="9" customFormat="1" ht="29.25" customHeight="1">
      <c r="B55" s="109"/>
      <c r="C55" s="615">
        <v>18</v>
      </c>
      <c r="D55" s="762"/>
      <c r="E55" s="616"/>
      <c r="F55" s="763"/>
      <c r="G55" s="764"/>
      <c r="H55" s="764"/>
      <c r="I55" s="764"/>
      <c r="J55" s="764"/>
      <c r="K55" s="764"/>
      <c r="L55" s="764"/>
      <c r="M55" s="764"/>
      <c r="N55" s="764"/>
      <c r="O55" s="764"/>
      <c r="P55" s="764"/>
      <c r="Q55" s="764"/>
      <c r="R55" s="765"/>
      <c r="S55" s="763"/>
      <c r="T55" s="764"/>
      <c r="U55" s="764"/>
      <c r="V55" s="764"/>
      <c r="W55" s="764"/>
      <c r="X55" s="764"/>
      <c r="Y55" s="764"/>
      <c r="Z55" s="764"/>
      <c r="AA55" s="764"/>
      <c r="AB55" s="764"/>
      <c r="AC55" s="764"/>
      <c r="AD55" s="764"/>
      <c r="AE55" s="764"/>
      <c r="AF55" s="764"/>
      <c r="AG55" s="764"/>
      <c r="AH55" s="764"/>
      <c r="AI55" s="764"/>
      <c r="AJ55" s="765"/>
      <c r="AK55" s="85"/>
      <c r="AL55" s="8"/>
    </row>
    <row r="56" spans="2:38" s="9" customFormat="1" ht="29.25" customHeight="1">
      <c r="B56" s="109"/>
      <c r="C56" s="615">
        <v>19</v>
      </c>
      <c r="D56" s="762"/>
      <c r="E56" s="616"/>
      <c r="F56" s="763"/>
      <c r="G56" s="764"/>
      <c r="H56" s="764"/>
      <c r="I56" s="764"/>
      <c r="J56" s="764"/>
      <c r="K56" s="764"/>
      <c r="L56" s="764"/>
      <c r="M56" s="764"/>
      <c r="N56" s="764"/>
      <c r="O56" s="764"/>
      <c r="P56" s="764"/>
      <c r="Q56" s="764"/>
      <c r="R56" s="765"/>
      <c r="S56" s="763"/>
      <c r="T56" s="764"/>
      <c r="U56" s="764"/>
      <c r="V56" s="764"/>
      <c r="W56" s="764"/>
      <c r="X56" s="764"/>
      <c r="Y56" s="764"/>
      <c r="Z56" s="764"/>
      <c r="AA56" s="764"/>
      <c r="AB56" s="764"/>
      <c r="AC56" s="764"/>
      <c r="AD56" s="764"/>
      <c r="AE56" s="764"/>
      <c r="AF56" s="764"/>
      <c r="AG56" s="764"/>
      <c r="AH56" s="764"/>
      <c r="AI56" s="764"/>
      <c r="AJ56" s="765"/>
      <c r="AK56" s="85"/>
      <c r="AL56" s="8"/>
    </row>
    <row r="57" spans="2:38" s="9" customFormat="1" ht="29.25" customHeight="1">
      <c r="B57" s="109"/>
      <c r="C57" s="615">
        <v>20</v>
      </c>
      <c r="D57" s="762"/>
      <c r="E57" s="616"/>
      <c r="F57" s="763"/>
      <c r="G57" s="764"/>
      <c r="H57" s="764"/>
      <c r="I57" s="764"/>
      <c r="J57" s="764"/>
      <c r="K57" s="764"/>
      <c r="L57" s="764"/>
      <c r="M57" s="764"/>
      <c r="N57" s="764"/>
      <c r="O57" s="764"/>
      <c r="P57" s="764"/>
      <c r="Q57" s="764"/>
      <c r="R57" s="765"/>
      <c r="S57" s="763"/>
      <c r="T57" s="764"/>
      <c r="U57" s="764"/>
      <c r="V57" s="764"/>
      <c r="W57" s="764"/>
      <c r="X57" s="764"/>
      <c r="Y57" s="764"/>
      <c r="Z57" s="764"/>
      <c r="AA57" s="764"/>
      <c r="AB57" s="764"/>
      <c r="AC57" s="764"/>
      <c r="AD57" s="764"/>
      <c r="AE57" s="764"/>
      <c r="AF57" s="764"/>
      <c r="AG57" s="764"/>
      <c r="AH57" s="764"/>
      <c r="AI57" s="764"/>
      <c r="AJ57" s="765"/>
      <c r="AK57" s="85"/>
      <c r="AL57" s="8"/>
    </row>
    <row r="58" spans="2:38" s="9" customFormat="1" ht="29.25" customHeight="1">
      <c r="B58" s="109"/>
      <c r="C58" s="615">
        <v>21</v>
      </c>
      <c r="D58" s="762"/>
      <c r="E58" s="616"/>
      <c r="F58" s="763"/>
      <c r="G58" s="764"/>
      <c r="H58" s="764"/>
      <c r="I58" s="764"/>
      <c r="J58" s="764"/>
      <c r="K58" s="764"/>
      <c r="L58" s="764"/>
      <c r="M58" s="764"/>
      <c r="N58" s="764"/>
      <c r="O58" s="764"/>
      <c r="P58" s="764"/>
      <c r="Q58" s="764"/>
      <c r="R58" s="765"/>
      <c r="S58" s="763"/>
      <c r="T58" s="764"/>
      <c r="U58" s="764"/>
      <c r="V58" s="764"/>
      <c r="W58" s="764"/>
      <c r="X58" s="764"/>
      <c r="Y58" s="764"/>
      <c r="Z58" s="764"/>
      <c r="AA58" s="764"/>
      <c r="AB58" s="764"/>
      <c r="AC58" s="764"/>
      <c r="AD58" s="764"/>
      <c r="AE58" s="764"/>
      <c r="AF58" s="764"/>
      <c r="AG58" s="764"/>
      <c r="AH58" s="764"/>
      <c r="AI58" s="764"/>
      <c r="AJ58" s="765"/>
      <c r="AK58" s="85"/>
      <c r="AL58" s="8"/>
    </row>
    <row r="59" spans="2:38" s="9" customFormat="1" ht="29.25" customHeight="1">
      <c r="B59" s="109"/>
      <c r="C59" s="615">
        <v>22</v>
      </c>
      <c r="D59" s="762"/>
      <c r="E59" s="616"/>
      <c r="F59" s="763"/>
      <c r="G59" s="764"/>
      <c r="H59" s="764"/>
      <c r="I59" s="764"/>
      <c r="J59" s="764"/>
      <c r="K59" s="764"/>
      <c r="L59" s="764"/>
      <c r="M59" s="764"/>
      <c r="N59" s="764"/>
      <c r="O59" s="764"/>
      <c r="P59" s="764"/>
      <c r="Q59" s="764"/>
      <c r="R59" s="765"/>
      <c r="S59" s="763"/>
      <c r="T59" s="764"/>
      <c r="U59" s="764"/>
      <c r="V59" s="764"/>
      <c r="W59" s="764"/>
      <c r="X59" s="764"/>
      <c r="Y59" s="764"/>
      <c r="Z59" s="764"/>
      <c r="AA59" s="764"/>
      <c r="AB59" s="764"/>
      <c r="AC59" s="764"/>
      <c r="AD59" s="764"/>
      <c r="AE59" s="764"/>
      <c r="AF59" s="764"/>
      <c r="AG59" s="764"/>
      <c r="AH59" s="764"/>
      <c r="AI59" s="764"/>
      <c r="AJ59" s="765"/>
      <c r="AK59" s="85"/>
      <c r="AL59" s="8"/>
    </row>
    <row r="60" spans="2:38" s="9" customFormat="1" ht="29.25" customHeight="1">
      <c r="B60" s="109"/>
      <c r="C60" s="615">
        <v>23</v>
      </c>
      <c r="D60" s="762"/>
      <c r="E60" s="616"/>
      <c r="F60" s="763"/>
      <c r="G60" s="764"/>
      <c r="H60" s="764"/>
      <c r="I60" s="764"/>
      <c r="J60" s="764"/>
      <c r="K60" s="764"/>
      <c r="L60" s="764"/>
      <c r="M60" s="764"/>
      <c r="N60" s="764"/>
      <c r="O60" s="764"/>
      <c r="P60" s="764"/>
      <c r="Q60" s="764"/>
      <c r="R60" s="765"/>
      <c r="S60" s="763"/>
      <c r="T60" s="764"/>
      <c r="U60" s="764"/>
      <c r="V60" s="764"/>
      <c r="W60" s="764"/>
      <c r="X60" s="764"/>
      <c r="Y60" s="764"/>
      <c r="Z60" s="764"/>
      <c r="AA60" s="764"/>
      <c r="AB60" s="764"/>
      <c r="AC60" s="764"/>
      <c r="AD60" s="764"/>
      <c r="AE60" s="764"/>
      <c r="AF60" s="764"/>
      <c r="AG60" s="764"/>
      <c r="AH60" s="764"/>
      <c r="AI60" s="764"/>
      <c r="AJ60" s="765"/>
      <c r="AK60" s="85"/>
      <c r="AL60" s="8"/>
    </row>
    <row r="61" spans="2:38" s="9" customFormat="1" ht="29.25" customHeight="1">
      <c r="B61" s="109"/>
      <c r="C61" s="615">
        <v>24</v>
      </c>
      <c r="D61" s="762"/>
      <c r="E61" s="616"/>
      <c r="F61" s="763"/>
      <c r="G61" s="764"/>
      <c r="H61" s="764"/>
      <c r="I61" s="764"/>
      <c r="J61" s="764"/>
      <c r="K61" s="764"/>
      <c r="L61" s="764"/>
      <c r="M61" s="764"/>
      <c r="N61" s="764"/>
      <c r="O61" s="764"/>
      <c r="P61" s="764"/>
      <c r="Q61" s="764"/>
      <c r="R61" s="765"/>
      <c r="S61" s="763"/>
      <c r="T61" s="764"/>
      <c r="U61" s="764"/>
      <c r="V61" s="764"/>
      <c r="W61" s="764"/>
      <c r="X61" s="764"/>
      <c r="Y61" s="764"/>
      <c r="Z61" s="764"/>
      <c r="AA61" s="764"/>
      <c r="AB61" s="764"/>
      <c r="AC61" s="764"/>
      <c r="AD61" s="764"/>
      <c r="AE61" s="764"/>
      <c r="AF61" s="764"/>
      <c r="AG61" s="764"/>
      <c r="AH61" s="764"/>
      <c r="AI61" s="764"/>
      <c r="AJ61" s="765"/>
      <c r="AK61" s="85"/>
      <c r="AL61" s="8"/>
    </row>
    <row r="62" spans="2:38" s="9" customFormat="1" ht="29.25" customHeight="1">
      <c r="B62" s="109"/>
      <c r="C62" s="615">
        <v>25</v>
      </c>
      <c r="D62" s="762"/>
      <c r="E62" s="616"/>
      <c r="F62" s="763"/>
      <c r="G62" s="764"/>
      <c r="H62" s="764"/>
      <c r="I62" s="764"/>
      <c r="J62" s="764"/>
      <c r="K62" s="764"/>
      <c r="L62" s="764"/>
      <c r="M62" s="764"/>
      <c r="N62" s="764"/>
      <c r="O62" s="764"/>
      <c r="P62" s="764"/>
      <c r="Q62" s="764"/>
      <c r="R62" s="765"/>
      <c r="S62" s="763"/>
      <c r="T62" s="764"/>
      <c r="U62" s="764"/>
      <c r="V62" s="764"/>
      <c r="W62" s="764"/>
      <c r="X62" s="764"/>
      <c r="Y62" s="764"/>
      <c r="Z62" s="764"/>
      <c r="AA62" s="764"/>
      <c r="AB62" s="764"/>
      <c r="AC62" s="764"/>
      <c r="AD62" s="764"/>
      <c r="AE62" s="764"/>
      <c r="AF62" s="764"/>
      <c r="AG62" s="764"/>
      <c r="AH62" s="764"/>
      <c r="AI62" s="764"/>
      <c r="AJ62" s="765"/>
      <c r="AK62" s="85"/>
      <c r="AL62" s="8"/>
    </row>
    <row r="63" spans="2:38" s="9" customFormat="1" ht="32.25" customHeight="1">
      <c r="B63" s="110"/>
      <c r="C63" s="847" t="s">
        <v>653</v>
      </c>
      <c r="D63" s="848"/>
      <c r="E63" s="848"/>
      <c r="F63" s="848"/>
      <c r="G63" s="848"/>
      <c r="H63" s="848"/>
      <c r="I63" s="848"/>
      <c r="J63" s="848"/>
      <c r="K63" s="848"/>
      <c r="L63" s="8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235"/>
      <c r="AL63" s="8"/>
    </row>
    <row r="64" spans="2:38" s="9" customFormat="1" ht="21.75" customHeight="1">
      <c r="B64" s="34"/>
      <c r="C64" s="232"/>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182"/>
      <c r="AE64" s="234"/>
      <c r="AF64" s="234"/>
      <c r="AG64" s="234"/>
      <c r="AH64" s="234"/>
      <c r="AI64" s="234"/>
      <c r="AJ64" s="34"/>
      <c r="AK64" s="58" t="s">
        <v>38</v>
      </c>
      <c r="AL64" s="8"/>
    </row>
    <row r="65" spans="2:38">
      <c r="B65" s="141"/>
      <c r="C65" s="141"/>
      <c r="D65" s="141"/>
      <c r="E65" s="141"/>
      <c r="F65" s="141"/>
      <c r="G65" s="141"/>
      <c r="H65" s="141"/>
      <c r="I65" s="141"/>
      <c r="J65" s="141"/>
      <c r="K65" s="141"/>
      <c r="L65" s="141"/>
      <c r="M65" s="34"/>
      <c r="N65" s="34"/>
      <c r="O65" s="141"/>
      <c r="P65" s="34"/>
      <c r="Q65" s="34"/>
      <c r="R65" s="34"/>
      <c r="S65" s="34"/>
      <c r="T65" s="34"/>
      <c r="U65" s="34"/>
      <c r="V65" s="34"/>
      <c r="W65" s="34"/>
      <c r="X65" s="34"/>
      <c r="Y65" s="758" t="s">
        <v>78</v>
      </c>
      <c r="Z65" s="758"/>
      <c r="AA65" s="758"/>
      <c r="AB65" s="758"/>
      <c r="AC65" s="614" t="str">
        <f>IF($AC$4="","",$AC$4)</f>
        <v/>
      </c>
      <c r="AD65" s="614"/>
      <c r="AE65" s="614"/>
      <c r="AF65" s="614"/>
      <c r="AG65" s="614"/>
      <c r="AH65" s="614"/>
      <c r="AI65" s="614"/>
      <c r="AJ65" s="614"/>
      <c r="AK65" s="34"/>
    </row>
    <row r="66" spans="2:38" ht="21" customHeight="1">
      <c r="B66" s="142"/>
      <c r="C66" s="142" t="s">
        <v>121</v>
      </c>
      <c r="D66" s="142"/>
      <c r="E66" s="142"/>
      <c r="F66" s="142"/>
      <c r="G66" s="142"/>
      <c r="H66" s="142"/>
      <c r="I66" s="142"/>
      <c r="J66" s="142"/>
      <c r="K66" s="142"/>
      <c r="L66" s="142"/>
      <c r="M66" s="142"/>
      <c r="N66" s="142"/>
      <c r="O66" s="142"/>
      <c r="P66" s="142"/>
      <c r="Q66" s="142"/>
      <c r="R66" s="142"/>
      <c r="S66" s="142"/>
      <c r="T66" s="142"/>
      <c r="U66" s="142"/>
      <c r="V66" s="142"/>
      <c r="W66" s="111"/>
      <c r="X66" s="111"/>
      <c r="Y66" s="111"/>
      <c r="Z66" s="111"/>
      <c r="AA66" s="111"/>
      <c r="AB66" s="111"/>
      <c r="AC66" s="111"/>
      <c r="AD66" s="111"/>
      <c r="AE66" s="143" t="str">
        <f>IF($E$10="A","Ａ事業所（２）",IF($E$10="Bテナント等","Bテナント等事業所（２）",""))</f>
        <v/>
      </c>
      <c r="AF66" s="34"/>
      <c r="AG66" s="111"/>
      <c r="AH66" s="111"/>
      <c r="AI66" s="111"/>
      <c r="AJ66" s="111"/>
      <c r="AK66" s="111"/>
    </row>
    <row r="67" spans="2:38" ht="8.25" customHeight="1">
      <c r="B67" s="144"/>
      <c r="C67" s="145"/>
      <c r="D67" s="145"/>
      <c r="E67" s="145"/>
      <c r="F67" s="145"/>
      <c r="G67" s="145"/>
      <c r="H67" s="145"/>
      <c r="I67" s="145"/>
      <c r="J67" s="145"/>
      <c r="K67" s="145"/>
      <c r="L67" s="145"/>
      <c r="M67" s="145"/>
      <c r="N67" s="145"/>
      <c r="O67" s="145"/>
      <c r="P67" s="145"/>
      <c r="Q67" s="145"/>
      <c r="R67" s="145"/>
      <c r="S67" s="145"/>
      <c r="T67" s="145"/>
      <c r="U67" s="145"/>
      <c r="V67" s="145"/>
      <c r="W67" s="97"/>
      <c r="X67" s="97"/>
      <c r="Y67" s="97"/>
      <c r="Z67" s="97"/>
      <c r="AA67" s="97"/>
      <c r="AB67" s="97"/>
      <c r="AC67" s="97"/>
      <c r="AD67" s="97"/>
      <c r="AE67" s="97"/>
      <c r="AF67" s="145"/>
      <c r="AG67" s="97"/>
      <c r="AH67" s="97"/>
      <c r="AI67" s="97"/>
      <c r="AJ67" s="97"/>
      <c r="AK67" s="98"/>
    </row>
    <row r="68" spans="2:38" ht="22.5" customHeight="1">
      <c r="B68" s="146"/>
      <c r="C68" s="141" t="s">
        <v>141</v>
      </c>
      <c r="D68" s="141"/>
      <c r="E68" s="141"/>
      <c r="F68" s="141"/>
      <c r="G68" s="141"/>
      <c r="H68" s="141"/>
      <c r="I68" s="141"/>
      <c r="J68" s="141"/>
      <c r="K68" s="141"/>
      <c r="L68" s="141"/>
      <c r="M68" s="141"/>
      <c r="N68" s="141"/>
      <c r="O68" s="141"/>
      <c r="P68" s="34"/>
      <c r="Q68" s="34"/>
      <c r="R68" s="34"/>
      <c r="S68" s="34"/>
      <c r="T68" s="34"/>
      <c r="U68" s="34"/>
      <c r="V68" s="34"/>
      <c r="W68" s="34"/>
      <c r="X68" s="34"/>
      <c r="Y68" s="34"/>
      <c r="Z68" s="34"/>
      <c r="AA68" s="34"/>
      <c r="AB68" s="34"/>
      <c r="AC68" s="34"/>
      <c r="AD68" s="34"/>
      <c r="AE68" s="34"/>
      <c r="AF68" s="34"/>
      <c r="AG68" s="34"/>
      <c r="AH68" s="34"/>
      <c r="AI68" s="34"/>
      <c r="AJ68" s="34"/>
      <c r="AK68" s="85"/>
    </row>
    <row r="69" spans="2:38" ht="6.75" customHeight="1">
      <c r="B69" s="146"/>
      <c r="C69" s="141"/>
      <c r="D69" s="141"/>
      <c r="E69" s="141"/>
      <c r="F69" s="141"/>
      <c r="G69" s="141"/>
      <c r="H69" s="141"/>
      <c r="I69" s="141"/>
      <c r="J69" s="141"/>
      <c r="K69" s="141"/>
      <c r="L69" s="141"/>
      <c r="M69" s="141"/>
      <c r="N69" s="141"/>
      <c r="O69" s="141"/>
      <c r="P69" s="34"/>
      <c r="Q69" s="34"/>
      <c r="R69" s="34"/>
      <c r="S69" s="34"/>
      <c r="T69" s="34"/>
      <c r="U69" s="34"/>
      <c r="V69" s="34"/>
      <c r="W69" s="34"/>
      <c r="X69" s="34"/>
      <c r="Y69" s="34"/>
      <c r="Z69" s="34"/>
      <c r="AA69" s="34"/>
      <c r="AB69" s="34"/>
      <c r="AC69" s="34"/>
      <c r="AD69" s="34"/>
      <c r="AE69" s="34"/>
      <c r="AF69" s="34"/>
      <c r="AG69" s="34"/>
      <c r="AH69" s="34"/>
      <c r="AI69" s="34"/>
      <c r="AJ69" s="34"/>
      <c r="AK69" s="85"/>
    </row>
    <row r="70" spans="2:38" ht="13.5" customHeight="1">
      <c r="B70" s="146"/>
      <c r="C70" s="141" t="s">
        <v>658</v>
      </c>
      <c r="D70" s="141"/>
      <c r="E70" s="141"/>
      <c r="F70" s="141"/>
      <c r="G70" s="141"/>
      <c r="H70" s="141"/>
      <c r="I70" s="141"/>
      <c r="J70" s="141"/>
      <c r="K70" s="141"/>
      <c r="L70" s="141"/>
      <c r="M70" s="141"/>
      <c r="N70" s="141"/>
      <c r="O70" s="141"/>
      <c r="P70" s="34"/>
      <c r="Q70" s="34"/>
      <c r="R70" s="34"/>
      <c r="S70" s="34"/>
      <c r="T70" s="34"/>
      <c r="U70" s="34"/>
      <c r="V70" s="34"/>
      <c r="W70" s="34"/>
      <c r="X70" s="34"/>
      <c r="Y70" s="34"/>
      <c r="Z70" s="34"/>
      <c r="AA70" s="34"/>
      <c r="AB70" s="34"/>
      <c r="AC70" s="34"/>
      <c r="AD70" s="34"/>
      <c r="AE70" s="34"/>
      <c r="AF70" s="34"/>
      <c r="AG70" s="34"/>
      <c r="AH70" s="34"/>
      <c r="AI70" s="34"/>
      <c r="AJ70" s="34"/>
      <c r="AK70" s="85"/>
    </row>
    <row r="71" spans="2:38" ht="18" customHeight="1">
      <c r="B71" s="146"/>
      <c r="C71" s="34"/>
      <c r="D71" s="249"/>
      <c r="E71" s="250"/>
      <c r="F71" s="250"/>
      <c r="G71" s="250"/>
      <c r="H71" s="250"/>
      <c r="I71" s="250"/>
      <c r="J71" s="250"/>
      <c r="K71" s="250"/>
      <c r="L71" s="250"/>
      <c r="M71" s="250"/>
      <c r="N71" s="250"/>
      <c r="O71" s="250"/>
      <c r="P71" s="251"/>
      <c r="Q71" s="752" t="s">
        <v>436</v>
      </c>
      <c r="R71" s="753"/>
      <c r="S71" s="753"/>
      <c r="T71" s="753"/>
      <c r="U71" s="753"/>
      <c r="V71" s="753"/>
      <c r="W71" s="753"/>
      <c r="X71" s="753"/>
      <c r="Y71" s="753"/>
      <c r="Z71" s="753"/>
      <c r="AA71" s="753"/>
      <c r="AB71" s="753"/>
      <c r="AC71" s="753"/>
      <c r="AD71" s="753"/>
      <c r="AE71" s="753"/>
      <c r="AF71" s="753"/>
      <c r="AG71" s="753"/>
      <c r="AH71" s="753"/>
      <c r="AI71" s="753"/>
      <c r="AJ71" s="754"/>
      <c r="AK71" s="85"/>
    </row>
    <row r="72" spans="2:38" ht="30" customHeight="1">
      <c r="B72" s="146"/>
      <c r="C72" s="34"/>
      <c r="D72" s="150"/>
      <c r="E72" s="151"/>
      <c r="F72" s="151"/>
      <c r="G72" s="151"/>
      <c r="H72" s="151"/>
      <c r="I72" s="151"/>
      <c r="J72" s="151"/>
      <c r="K72" s="151"/>
      <c r="L72" s="151"/>
      <c r="M72" s="151"/>
      <c r="N72" s="151"/>
      <c r="O72" s="151"/>
      <c r="P72" s="152"/>
      <c r="Q72" s="759" t="str">
        <f>Tbl!$Q$2</f>
        <v>令和７年度
(2025年度)</v>
      </c>
      <c r="R72" s="760"/>
      <c r="S72" s="760"/>
      <c r="T72" s="761"/>
      <c r="U72" s="759" t="str">
        <f>Tbl!$Q$3</f>
        <v>令和８年度
(2026年度)</v>
      </c>
      <c r="V72" s="760"/>
      <c r="W72" s="760"/>
      <c r="X72" s="761"/>
      <c r="Y72" s="759" t="str">
        <f>Tbl!$Q$4</f>
        <v>令和９年度
(2027年度)</v>
      </c>
      <c r="Z72" s="760"/>
      <c r="AA72" s="760"/>
      <c r="AB72" s="761"/>
      <c r="AC72" s="759" t="str">
        <f>Tbl!$Q$5</f>
        <v>令和10年度
(2028年度)</v>
      </c>
      <c r="AD72" s="760"/>
      <c r="AE72" s="760"/>
      <c r="AF72" s="761"/>
      <c r="AG72" s="759" t="str">
        <f>Tbl!$Q$6</f>
        <v>令和11年度
(2029年度)</v>
      </c>
      <c r="AH72" s="760"/>
      <c r="AI72" s="760"/>
      <c r="AJ72" s="761"/>
      <c r="AK72" s="85"/>
    </row>
    <row r="73" spans="2:38" ht="20.25" customHeight="1">
      <c r="B73" s="146"/>
      <c r="C73" s="34"/>
      <c r="D73" s="755" t="s">
        <v>453</v>
      </c>
      <c r="E73" s="627"/>
      <c r="F73" s="627"/>
      <c r="G73" s="627"/>
      <c r="H73" s="627"/>
      <c r="I73" s="627"/>
      <c r="J73" s="627"/>
      <c r="K73" s="627"/>
      <c r="L73" s="627"/>
      <c r="M73" s="627"/>
      <c r="N73" s="627"/>
      <c r="O73" s="627"/>
      <c r="P73" s="627"/>
      <c r="Q73" s="756"/>
      <c r="R73" s="757"/>
      <c r="S73" s="757"/>
      <c r="T73" s="757"/>
      <c r="U73" s="756"/>
      <c r="V73" s="757"/>
      <c r="W73" s="757"/>
      <c r="X73" s="757"/>
      <c r="Y73" s="756"/>
      <c r="Z73" s="757"/>
      <c r="AA73" s="757"/>
      <c r="AB73" s="757"/>
      <c r="AC73" s="756"/>
      <c r="AD73" s="757"/>
      <c r="AE73" s="757"/>
      <c r="AF73" s="757"/>
      <c r="AG73" s="756"/>
      <c r="AH73" s="757"/>
      <c r="AI73" s="757"/>
      <c r="AJ73" s="757"/>
      <c r="AK73" s="85"/>
    </row>
    <row r="74" spans="2:38" ht="20.25" customHeight="1">
      <c r="B74" s="146"/>
      <c r="C74" s="34"/>
      <c r="D74" s="627" t="s">
        <v>452</v>
      </c>
      <c r="E74" s="627"/>
      <c r="F74" s="627"/>
      <c r="G74" s="627"/>
      <c r="H74" s="627"/>
      <c r="I74" s="627"/>
      <c r="J74" s="627"/>
      <c r="K74" s="627"/>
      <c r="L74" s="627"/>
      <c r="M74" s="627"/>
      <c r="N74" s="627"/>
      <c r="O74" s="627"/>
      <c r="P74" s="627"/>
      <c r="Q74" s="849"/>
      <c r="R74" s="850"/>
      <c r="S74" s="850"/>
      <c r="T74" s="851"/>
      <c r="U74" s="849"/>
      <c r="V74" s="850"/>
      <c r="W74" s="850"/>
      <c r="X74" s="851"/>
      <c r="Y74" s="849"/>
      <c r="Z74" s="850"/>
      <c r="AA74" s="850"/>
      <c r="AB74" s="851"/>
      <c r="AC74" s="849"/>
      <c r="AD74" s="850"/>
      <c r="AE74" s="850"/>
      <c r="AF74" s="851"/>
      <c r="AG74" s="849"/>
      <c r="AH74" s="850"/>
      <c r="AI74" s="850"/>
      <c r="AJ74" s="851"/>
      <c r="AK74" s="85"/>
      <c r="AL74" s="32" t="str">
        <f>IF($E$10="A","←事業所種別がAの場合規模判定エネルギー使用量は入力不要です","")</f>
        <v/>
      </c>
    </row>
    <row r="75" spans="2:38" ht="10.5" customHeight="1">
      <c r="B75" s="146"/>
      <c r="C75" s="141"/>
      <c r="D75" s="141"/>
      <c r="E75" s="141"/>
      <c r="F75" s="141"/>
      <c r="G75" s="141"/>
      <c r="H75" s="141"/>
      <c r="I75" s="141"/>
      <c r="J75" s="141"/>
      <c r="K75" s="141"/>
      <c r="L75" s="141"/>
      <c r="M75" s="141"/>
      <c r="N75" s="141"/>
      <c r="O75" s="141"/>
      <c r="P75" s="34"/>
      <c r="Q75" s="34"/>
      <c r="R75" s="34"/>
      <c r="S75" s="34"/>
      <c r="T75" s="34"/>
      <c r="U75" s="34"/>
      <c r="V75" s="34"/>
      <c r="W75" s="34"/>
      <c r="X75" s="34"/>
      <c r="Y75" s="34"/>
      <c r="Z75" s="34"/>
      <c r="AA75" s="34"/>
      <c r="AB75" s="34"/>
      <c r="AC75" s="34"/>
      <c r="AD75" s="34"/>
      <c r="AE75" s="34"/>
      <c r="AF75" s="34"/>
      <c r="AG75" s="34"/>
      <c r="AH75" s="34"/>
      <c r="AI75" s="34"/>
      <c r="AJ75" s="34"/>
      <c r="AK75" s="85"/>
    </row>
    <row r="76" spans="2:38">
      <c r="B76" s="146"/>
      <c r="C76" s="141" t="s">
        <v>445</v>
      </c>
      <c r="D76" s="141"/>
      <c r="E76" s="141"/>
      <c r="F76" s="141"/>
      <c r="G76" s="141"/>
      <c r="H76" s="141"/>
      <c r="I76" s="141"/>
      <c r="J76" s="141"/>
      <c r="K76" s="141"/>
      <c r="L76" s="141"/>
      <c r="M76" s="141"/>
      <c r="N76" s="141"/>
      <c r="O76" s="153"/>
      <c r="P76" s="34"/>
      <c r="Q76" s="34"/>
      <c r="R76" s="34"/>
      <c r="S76" s="34"/>
      <c r="T76" s="34"/>
      <c r="U76" s="34"/>
      <c r="V76" s="34"/>
      <c r="W76" s="34"/>
      <c r="X76" s="34"/>
      <c r="Y76" s="34"/>
      <c r="Z76" s="34"/>
      <c r="AA76" s="34"/>
      <c r="AB76" s="34"/>
      <c r="AC76" s="845" t="s">
        <v>505</v>
      </c>
      <c r="AD76" s="845"/>
      <c r="AE76" s="845"/>
      <c r="AF76" s="845"/>
      <c r="AG76" s="845"/>
      <c r="AH76" s="845"/>
      <c r="AI76" s="845"/>
      <c r="AJ76" s="845"/>
      <c r="AK76" s="85"/>
    </row>
    <row r="77" spans="2:38" ht="7.5" customHeight="1">
      <c r="B77" s="146"/>
      <c r="C77" s="141"/>
      <c r="D77" s="141"/>
      <c r="E77" s="141"/>
      <c r="F77" s="141"/>
      <c r="G77" s="141"/>
      <c r="H77" s="141"/>
      <c r="I77" s="141"/>
      <c r="J77" s="141"/>
      <c r="K77" s="141"/>
      <c r="L77" s="141"/>
      <c r="M77" s="154"/>
      <c r="N77" s="34"/>
      <c r="O77" s="141"/>
      <c r="P77" s="111"/>
      <c r="Q77" s="34"/>
      <c r="R77" s="34"/>
      <c r="S77" s="34"/>
      <c r="T77" s="34"/>
      <c r="U77" s="34"/>
      <c r="V77" s="34"/>
      <c r="W77" s="34"/>
      <c r="X77" s="34"/>
      <c r="Y77" s="34"/>
      <c r="Z77" s="34"/>
      <c r="AA77" s="34"/>
      <c r="AB77" s="34"/>
      <c r="AC77" s="846"/>
      <c r="AD77" s="846"/>
      <c r="AE77" s="846"/>
      <c r="AF77" s="846"/>
      <c r="AG77" s="846"/>
      <c r="AH77" s="846"/>
      <c r="AI77" s="846"/>
      <c r="AJ77" s="846"/>
      <c r="AK77" s="85"/>
    </row>
    <row r="78" spans="2:38" ht="18" customHeight="1">
      <c r="B78" s="146"/>
      <c r="C78" s="141"/>
      <c r="D78" s="689"/>
      <c r="E78" s="690"/>
      <c r="F78" s="690"/>
      <c r="G78" s="690"/>
      <c r="H78" s="690"/>
      <c r="I78" s="690"/>
      <c r="J78" s="690"/>
      <c r="K78" s="690"/>
      <c r="L78" s="690"/>
      <c r="M78" s="97"/>
      <c r="N78" s="155"/>
      <c r="O78" s="155"/>
      <c r="P78" s="156"/>
      <c r="Q78" s="752" t="s">
        <v>436</v>
      </c>
      <c r="R78" s="753"/>
      <c r="S78" s="753"/>
      <c r="T78" s="753"/>
      <c r="U78" s="753"/>
      <c r="V78" s="753"/>
      <c r="W78" s="753"/>
      <c r="X78" s="753"/>
      <c r="Y78" s="753"/>
      <c r="Z78" s="753"/>
      <c r="AA78" s="753"/>
      <c r="AB78" s="753"/>
      <c r="AC78" s="753"/>
      <c r="AD78" s="753"/>
      <c r="AE78" s="753"/>
      <c r="AF78" s="753"/>
      <c r="AG78" s="753"/>
      <c r="AH78" s="753"/>
      <c r="AI78" s="753"/>
      <c r="AJ78" s="754"/>
      <c r="AK78" s="85"/>
    </row>
    <row r="79" spans="2:38" ht="15" customHeight="1">
      <c r="B79" s="146"/>
      <c r="C79" s="141"/>
      <c r="D79" s="691"/>
      <c r="E79" s="692"/>
      <c r="F79" s="692"/>
      <c r="G79" s="692"/>
      <c r="H79" s="692"/>
      <c r="I79" s="692"/>
      <c r="J79" s="692"/>
      <c r="K79" s="692"/>
      <c r="L79" s="693"/>
      <c r="M79" s="699" t="s">
        <v>142</v>
      </c>
      <c r="N79" s="699"/>
      <c r="O79" s="699"/>
      <c r="P79" s="699"/>
      <c r="Q79" s="700" t="str">
        <f>Tbl!$Q$2</f>
        <v>令和７年度
(2025年度)</v>
      </c>
      <c r="R79" s="701"/>
      <c r="S79" s="701"/>
      <c r="T79" s="702"/>
      <c r="U79" s="700" t="str">
        <f>Tbl!$Q$3</f>
        <v>令和８年度
(2026年度)</v>
      </c>
      <c r="V79" s="701"/>
      <c r="W79" s="701"/>
      <c r="X79" s="702"/>
      <c r="Y79" s="700" t="str">
        <f>Tbl!$Q$4</f>
        <v>令和９年度
(2027年度)</v>
      </c>
      <c r="Z79" s="701"/>
      <c r="AA79" s="701"/>
      <c r="AB79" s="702"/>
      <c r="AC79" s="700" t="str">
        <f>Tbl!$Q$5</f>
        <v>令和10年度
(2028年度)</v>
      </c>
      <c r="AD79" s="701"/>
      <c r="AE79" s="701"/>
      <c r="AF79" s="702"/>
      <c r="AG79" s="700" t="str">
        <f>Tbl!$Q$6</f>
        <v>令和11年度
(2029年度)</v>
      </c>
      <c r="AH79" s="701"/>
      <c r="AI79" s="701"/>
      <c r="AJ79" s="702"/>
      <c r="AK79" s="157"/>
    </row>
    <row r="80" spans="2:38" ht="15" customHeight="1">
      <c r="B80" s="146"/>
      <c r="C80" s="141"/>
      <c r="D80" s="694"/>
      <c r="E80" s="688"/>
      <c r="F80" s="688"/>
      <c r="G80" s="688"/>
      <c r="H80" s="688"/>
      <c r="I80" s="688"/>
      <c r="J80" s="688"/>
      <c r="K80" s="688"/>
      <c r="L80" s="695"/>
      <c r="M80" s="699"/>
      <c r="N80" s="699"/>
      <c r="O80" s="699"/>
      <c r="P80" s="699"/>
      <c r="Q80" s="703"/>
      <c r="R80" s="704"/>
      <c r="S80" s="704"/>
      <c r="T80" s="705"/>
      <c r="U80" s="703"/>
      <c r="V80" s="704"/>
      <c r="W80" s="704"/>
      <c r="X80" s="705"/>
      <c r="Y80" s="703"/>
      <c r="Z80" s="704"/>
      <c r="AA80" s="704"/>
      <c r="AB80" s="705"/>
      <c r="AC80" s="703"/>
      <c r="AD80" s="704"/>
      <c r="AE80" s="704"/>
      <c r="AF80" s="705"/>
      <c r="AG80" s="703"/>
      <c r="AH80" s="704"/>
      <c r="AI80" s="704"/>
      <c r="AJ80" s="705"/>
      <c r="AK80" s="157"/>
    </row>
    <row r="81" spans="2:37" ht="30" customHeight="1">
      <c r="B81" s="146"/>
      <c r="C81" s="141"/>
      <c r="D81" s="749" t="s">
        <v>470</v>
      </c>
      <c r="E81" s="750"/>
      <c r="F81" s="750"/>
      <c r="G81" s="750"/>
      <c r="H81" s="750"/>
      <c r="I81" s="750"/>
      <c r="J81" s="750"/>
      <c r="K81" s="750"/>
      <c r="L81" s="750"/>
      <c r="M81" s="751" t="str">
        <f>IF($S$24="","",$S$24)</f>
        <v/>
      </c>
      <c r="N81" s="751"/>
      <c r="O81" s="751"/>
      <c r="P81" s="751"/>
      <c r="Q81" s="741"/>
      <c r="R81" s="742"/>
      <c r="S81" s="742"/>
      <c r="T81" s="743"/>
      <c r="U81" s="741"/>
      <c r="V81" s="742"/>
      <c r="W81" s="742"/>
      <c r="X81" s="743"/>
      <c r="Y81" s="741"/>
      <c r="Z81" s="742"/>
      <c r="AA81" s="742"/>
      <c r="AB81" s="743"/>
      <c r="AC81" s="741"/>
      <c r="AD81" s="742"/>
      <c r="AE81" s="742"/>
      <c r="AF81" s="743"/>
      <c r="AG81" s="741"/>
      <c r="AH81" s="742"/>
      <c r="AI81" s="742"/>
      <c r="AJ81" s="743"/>
      <c r="AK81" s="85"/>
    </row>
    <row r="82" spans="2:37" ht="30" customHeight="1">
      <c r="B82" s="146"/>
      <c r="C82" s="141"/>
      <c r="D82" s="248"/>
      <c r="E82" s="744" t="s">
        <v>645</v>
      </c>
      <c r="F82" s="744"/>
      <c r="G82" s="744"/>
      <c r="H82" s="744"/>
      <c r="I82" s="744"/>
      <c r="J82" s="744"/>
      <c r="K82" s="744"/>
      <c r="L82" s="744"/>
      <c r="M82" s="744"/>
      <c r="N82" s="744"/>
      <c r="O82" s="744"/>
      <c r="P82" s="744"/>
      <c r="Q82" s="745" t="s">
        <v>170</v>
      </c>
      <c r="R82" s="746"/>
      <c r="S82" s="746"/>
      <c r="T82" s="747"/>
      <c r="U82" s="748" t="str">
        <f>IFERROR(IF(U$81="","",(U81-Q81)/Q81*100),"")</f>
        <v/>
      </c>
      <c r="V82" s="748"/>
      <c r="W82" s="748"/>
      <c r="X82" s="748"/>
      <c r="Y82" s="748" t="str">
        <f t="shared" ref="Y82" si="0">IFERROR(IF(Y$81="","",(Y81-U81)/U81*100),"")</f>
        <v/>
      </c>
      <c r="Z82" s="748"/>
      <c r="AA82" s="748"/>
      <c r="AB82" s="748"/>
      <c r="AC82" s="748" t="str">
        <f t="shared" ref="AC82" si="1">IFERROR(IF(AC$81="","",(AC81-Y81)/Y81*100),"")</f>
        <v/>
      </c>
      <c r="AD82" s="748"/>
      <c r="AE82" s="748"/>
      <c r="AF82" s="748"/>
      <c r="AG82" s="748" t="str">
        <f t="shared" ref="AG82" si="2">IFERROR(IF(AG$81="","",(AG81-AC81)/AC81*100),"")</f>
        <v/>
      </c>
      <c r="AH82" s="748"/>
      <c r="AI82" s="748"/>
      <c r="AJ82" s="748"/>
      <c r="AK82" s="85"/>
    </row>
    <row r="83" spans="2:37" ht="15" customHeight="1">
      <c r="B83" s="146"/>
      <c r="C83" s="141"/>
      <c r="D83" s="733"/>
      <c r="E83" s="735" t="s">
        <v>446</v>
      </c>
      <c r="F83" s="736"/>
      <c r="G83" s="736"/>
      <c r="H83" s="736"/>
      <c r="I83" s="736"/>
      <c r="J83" s="736"/>
      <c r="K83" s="736"/>
      <c r="L83" s="736"/>
      <c r="M83" s="736"/>
      <c r="N83" s="736"/>
      <c r="O83" s="736"/>
      <c r="P83" s="737"/>
      <c r="Q83" s="722" t="str">
        <f>IFERROR(IF(Q81="","",($M$81-Q81)/$M$81*100),"")</f>
        <v/>
      </c>
      <c r="R83" s="723"/>
      <c r="S83" s="723"/>
      <c r="T83" s="724"/>
      <c r="U83" s="722" t="str">
        <f t="shared" ref="U83" si="3">IFERROR(IF(U81="","",($M$81-U81)/$M$81*100),"")</f>
        <v/>
      </c>
      <c r="V83" s="723"/>
      <c r="W83" s="723"/>
      <c r="X83" s="724"/>
      <c r="Y83" s="722" t="str">
        <f t="shared" ref="Y83" si="4">IFERROR(IF(Y81="","",($M$81-Y81)/$M$81*100),"")</f>
        <v/>
      </c>
      <c r="Z83" s="723"/>
      <c r="AA83" s="723"/>
      <c r="AB83" s="724"/>
      <c r="AC83" s="722" t="str">
        <f t="shared" ref="AC83" si="5">IFERROR(IF(AC81="","",($M$81-AC81)/$M$81*100),"")</f>
        <v/>
      </c>
      <c r="AD83" s="723"/>
      <c r="AE83" s="723"/>
      <c r="AF83" s="724"/>
      <c r="AG83" s="722" t="str">
        <f t="shared" ref="AG83" si="6">IFERROR(IF(AG81="","",($M$81-AG81)/$M$81*100),"")</f>
        <v/>
      </c>
      <c r="AH83" s="723"/>
      <c r="AI83" s="723"/>
      <c r="AJ83" s="724"/>
      <c r="AK83" s="85"/>
    </row>
    <row r="84" spans="2:37" ht="15" customHeight="1">
      <c r="B84" s="146"/>
      <c r="C84" s="141"/>
      <c r="D84" s="734"/>
      <c r="E84" s="738"/>
      <c r="F84" s="739"/>
      <c r="G84" s="739"/>
      <c r="H84" s="739"/>
      <c r="I84" s="739"/>
      <c r="J84" s="739"/>
      <c r="K84" s="739"/>
      <c r="L84" s="739"/>
      <c r="M84" s="739"/>
      <c r="N84" s="739"/>
      <c r="O84" s="739"/>
      <c r="P84" s="740"/>
      <c r="Q84" s="725"/>
      <c r="R84" s="726"/>
      <c r="S84" s="726"/>
      <c r="T84" s="727"/>
      <c r="U84" s="725"/>
      <c r="V84" s="726"/>
      <c r="W84" s="726"/>
      <c r="X84" s="727"/>
      <c r="Y84" s="725"/>
      <c r="Z84" s="726"/>
      <c r="AA84" s="726"/>
      <c r="AB84" s="727"/>
      <c r="AC84" s="725"/>
      <c r="AD84" s="726"/>
      <c r="AE84" s="726"/>
      <c r="AF84" s="727"/>
      <c r="AG84" s="725"/>
      <c r="AH84" s="726"/>
      <c r="AI84" s="726"/>
      <c r="AJ84" s="727"/>
      <c r="AK84" s="153"/>
    </row>
    <row r="85" spans="2:37" ht="30" customHeight="1">
      <c r="B85" s="146"/>
      <c r="C85" s="141"/>
      <c r="D85" s="728" t="s">
        <v>100</v>
      </c>
      <c r="E85" s="730" t="s">
        <v>517</v>
      </c>
      <c r="F85" s="731"/>
      <c r="G85" s="731"/>
      <c r="H85" s="731"/>
      <c r="I85" s="731"/>
      <c r="J85" s="731"/>
      <c r="K85" s="731"/>
      <c r="L85" s="731"/>
      <c r="M85" s="731"/>
      <c r="N85" s="731"/>
      <c r="O85" s="731"/>
      <c r="P85" s="732"/>
      <c r="Q85" s="718"/>
      <c r="R85" s="719"/>
      <c r="S85" s="719"/>
      <c r="T85" s="720"/>
      <c r="U85" s="718"/>
      <c r="V85" s="719"/>
      <c r="W85" s="719"/>
      <c r="X85" s="720"/>
      <c r="Y85" s="718"/>
      <c r="Z85" s="719"/>
      <c r="AA85" s="719"/>
      <c r="AB85" s="720"/>
      <c r="AC85" s="718"/>
      <c r="AD85" s="719"/>
      <c r="AE85" s="719"/>
      <c r="AF85" s="720"/>
      <c r="AG85" s="718"/>
      <c r="AH85" s="719"/>
      <c r="AI85" s="719"/>
      <c r="AJ85" s="720"/>
      <c r="AK85" s="153"/>
    </row>
    <row r="86" spans="2:37" ht="30" customHeight="1">
      <c r="B86" s="146"/>
      <c r="C86" s="141"/>
      <c r="D86" s="728"/>
      <c r="E86" s="721" t="s">
        <v>143</v>
      </c>
      <c r="F86" s="721"/>
      <c r="G86" s="721"/>
      <c r="H86" s="721"/>
      <c r="I86" s="721"/>
      <c r="J86" s="721"/>
      <c r="K86" s="721"/>
      <c r="L86" s="721"/>
      <c r="M86" s="721"/>
      <c r="N86" s="721"/>
      <c r="O86" s="721"/>
      <c r="P86" s="721"/>
      <c r="Q86" s="718"/>
      <c r="R86" s="719"/>
      <c r="S86" s="719"/>
      <c r="T86" s="720"/>
      <c r="U86" s="718"/>
      <c r="V86" s="719"/>
      <c r="W86" s="719"/>
      <c r="X86" s="720"/>
      <c r="Y86" s="718"/>
      <c r="Z86" s="719"/>
      <c r="AA86" s="719"/>
      <c r="AB86" s="720"/>
      <c r="AC86" s="718"/>
      <c r="AD86" s="719"/>
      <c r="AE86" s="719"/>
      <c r="AF86" s="720"/>
      <c r="AG86" s="718"/>
      <c r="AH86" s="719"/>
      <c r="AI86" s="719"/>
      <c r="AJ86" s="720"/>
      <c r="AK86" s="85"/>
    </row>
    <row r="87" spans="2:37" ht="30" customHeight="1">
      <c r="B87" s="146"/>
      <c r="C87" s="141"/>
      <c r="D87" s="728"/>
      <c r="E87" s="721" t="s">
        <v>144</v>
      </c>
      <c r="F87" s="721"/>
      <c r="G87" s="721"/>
      <c r="H87" s="721"/>
      <c r="I87" s="721"/>
      <c r="J87" s="721"/>
      <c r="K87" s="721"/>
      <c r="L87" s="721"/>
      <c r="M87" s="721"/>
      <c r="N87" s="721"/>
      <c r="O87" s="721"/>
      <c r="P87" s="721"/>
      <c r="Q87" s="718"/>
      <c r="R87" s="719"/>
      <c r="S87" s="719"/>
      <c r="T87" s="720"/>
      <c r="U87" s="718"/>
      <c r="V87" s="719"/>
      <c r="W87" s="719"/>
      <c r="X87" s="720"/>
      <c r="Y87" s="718"/>
      <c r="Z87" s="719"/>
      <c r="AA87" s="719"/>
      <c r="AB87" s="720"/>
      <c r="AC87" s="718"/>
      <c r="AD87" s="719"/>
      <c r="AE87" s="719"/>
      <c r="AF87" s="720"/>
      <c r="AG87" s="718"/>
      <c r="AH87" s="719"/>
      <c r="AI87" s="719"/>
      <c r="AJ87" s="720"/>
      <c r="AK87" s="85"/>
    </row>
    <row r="88" spans="2:37" ht="30" customHeight="1">
      <c r="B88" s="146"/>
      <c r="C88" s="141"/>
      <c r="D88" s="728"/>
      <c r="E88" s="721" t="s">
        <v>145</v>
      </c>
      <c r="F88" s="721"/>
      <c r="G88" s="721"/>
      <c r="H88" s="721"/>
      <c r="I88" s="721"/>
      <c r="J88" s="721"/>
      <c r="K88" s="721"/>
      <c r="L88" s="721"/>
      <c r="M88" s="721"/>
      <c r="N88" s="721"/>
      <c r="O88" s="721"/>
      <c r="P88" s="721"/>
      <c r="Q88" s="718"/>
      <c r="R88" s="719"/>
      <c r="S88" s="719"/>
      <c r="T88" s="720"/>
      <c r="U88" s="718"/>
      <c r="V88" s="719"/>
      <c r="W88" s="719"/>
      <c r="X88" s="720"/>
      <c r="Y88" s="718"/>
      <c r="Z88" s="719"/>
      <c r="AA88" s="719"/>
      <c r="AB88" s="720"/>
      <c r="AC88" s="718"/>
      <c r="AD88" s="719"/>
      <c r="AE88" s="719"/>
      <c r="AF88" s="720"/>
      <c r="AG88" s="718"/>
      <c r="AH88" s="719"/>
      <c r="AI88" s="719"/>
      <c r="AJ88" s="720"/>
      <c r="AK88" s="85"/>
    </row>
    <row r="89" spans="2:37" ht="30" customHeight="1">
      <c r="B89" s="146"/>
      <c r="C89" s="141"/>
      <c r="D89" s="728"/>
      <c r="E89" s="721" t="s">
        <v>146</v>
      </c>
      <c r="F89" s="721"/>
      <c r="G89" s="721"/>
      <c r="H89" s="721"/>
      <c r="I89" s="721"/>
      <c r="J89" s="721"/>
      <c r="K89" s="721"/>
      <c r="L89" s="721"/>
      <c r="M89" s="721"/>
      <c r="N89" s="721"/>
      <c r="O89" s="721"/>
      <c r="P89" s="721"/>
      <c r="Q89" s="718"/>
      <c r="R89" s="719"/>
      <c r="S89" s="719"/>
      <c r="T89" s="720"/>
      <c r="U89" s="718"/>
      <c r="V89" s="719"/>
      <c r="W89" s="719"/>
      <c r="X89" s="720"/>
      <c r="Y89" s="718"/>
      <c r="Z89" s="719"/>
      <c r="AA89" s="719"/>
      <c r="AB89" s="720"/>
      <c r="AC89" s="718"/>
      <c r="AD89" s="719"/>
      <c r="AE89" s="719"/>
      <c r="AF89" s="720"/>
      <c r="AG89" s="718"/>
      <c r="AH89" s="719"/>
      <c r="AI89" s="719"/>
      <c r="AJ89" s="720"/>
      <c r="AK89" s="85"/>
    </row>
    <row r="90" spans="2:37" ht="30" customHeight="1">
      <c r="B90" s="146"/>
      <c r="C90" s="141"/>
      <c r="D90" s="728"/>
      <c r="E90" s="721" t="s">
        <v>654</v>
      </c>
      <c r="F90" s="721"/>
      <c r="G90" s="721"/>
      <c r="H90" s="721"/>
      <c r="I90" s="721"/>
      <c r="J90" s="721"/>
      <c r="K90" s="721"/>
      <c r="L90" s="721"/>
      <c r="M90" s="721"/>
      <c r="N90" s="721"/>
      <c r="O90" s="721"/>
      <c r="P90" s="721"/>
      <c r="Q90" s="718"/>
      <c r="R90" s="719"/>
      <c r="S90" s="719"/>
      <c r="T90" s="720"/>
      <c r="U90" s="718"/>
      <c r="V90" s="719"/>
      <c r="W90" s="719"/>
      <c r="X90" s="720"/>
      <c r="Y90" s="718"/>
      <c r="Z90" s="719"/>
      <c r="AA90" s="719"/>
      <c r="AB90" s="720"/>
      <c r="AC90" s="718"/>
      <c r="AD90" s="719"/>
      <c r="AE90" s="719"/>
      <c r="AF90" s="720"/>
      <c r="AG90" s="718"/>
      <c r="AH90" s="719"/>
      <c r="AI90" s="719"/>
      <c r="AJ90" s="720"/>
      <c r="AK90" s="85"/>
    </row>
    <row r="91" spans="2:37" ht="30" customHeight="1" thickBot="1">
      <c r="B91" s="146"/>
      <c r="C91" s="141"/>
      <c r="D91" s="729"/>
      <c r="E91" s="712" t="s">
        <v>147</v>
      </c>
      <c r="F91" s="713"/>
      <c r="G91" s="713"/>
      <c r="H91" s="713"/>
      <c r="I91" s="713"/>
      <c r="J91" s="713"/>
      <c r="K91" s="713"/>
      <c r="L91" s="713"/>
      <c r="M91" s="713"/>
      <c r="N91" s="713"/>
      <c r="O91" s="713"/>
      <c r="P91" s="714"/>
      <c r="Q91" s="715"/>
      <c r="R91" s="716"/>
      <c r="S91" s="716"/>
      <c r="T91" s="717"/>
      <c r="U91" s="715"/>
      <c r="V91" s="716"/>
      <c r="W91" s="716"/>
      <c r="X91" s="717"/>
      <c r="Y91" s="715"/>
      <c r="Z91" s="716"/>
      <c r="AA91" s="716"/>
      <c r="AB91" s="717"/>
      <c r="AC91" s="715"/>
      <c r="AD91" s="716"/>
      <c r="AE91" s="716"/>
      <c r="AF91" s="717"/>
      <c r="AG91" s="715"/>
      <c r="AH91" s="716"/>
      <c r="AI91" s="716"/>
      <c r="AJ91" s="717"/>
      <c r="AK91" s="85"/>
    </row>
    <row r="92" spans="2:37" ht="30" customHeight="1" thickTop="1">
      <c r="B92" s="146"/>
      <c r="C92" s="141"/>
      <c r="D92" s="706" t="s">
        <v>101</v>
      </c>
      <c r="E92" s="707"/>
      <c r="F92" s="707"/>
      <c r="G92" s="707"/>
      <c r="H92" s="707"/>
      <c r="I92" s="707"/>
      <c r="J92" s="707"/>
      <c r="K92" s="707"/>
      <c r="L92" s="707"/>
      <c r="M92" s="707"/>
      <c r="N92" s="707"/>
      <c r="O92" s="707"/>
      <c r="P92" s="708"/>
      <c r="Q92" s="709" t="str">
        <f>IF(COUNT(Q$81,Q$85:T$91)=0,"",SUM(Q$81,Q$85:T$91))</f>
        <v/>
      </c>
      <c r="R92" s="710"/>
      <c r="S92" s="710"/>
      <c r="T92" s="711"/>
      <c r="U92" s="709" t="str">
        <f t="shared" ref="U92" si="7">IF(COUNT(U$81,U$85:X$91)=0,"",SUM(U$81,U$85:X$91))</f>
        <v/>
      </c>
      <c r="V92" s="710"/>
      <c r="W92" s="710"/>
      <c r="X92" s="711"/>
      <c r="Y92" s="709" t="str">
        <f t="shared" ref="Y92" si="8">IF(COUNT(Y$81,Y$85:AB$91)=0,"",SUM(Y$81,Y$85:AB$91))</f>
        <v/>
      </c>
      <c r="Z92" s="710"/>
      <c r="AA92" s="710"/>
      <c r="AB92" s="711"/>
      <c r="AC92" s="709" t="str">
        <f t="shared" ref="AC92" si="9">IF(COUNT(AC$81,AC$85:AF$91)=0,"",SUM(AC$81,AC$85:AF$91))</f>
        <v/>
      </c>
      <c r="AD92" s="710"/>
      <c r="AE92" s="710"/>
      <c r="AF92" s="711"/>
      <c r="AG92" s="709" t="str">
        <f t="shared" ref="AG92" si="10">IF(COUNT(AG$81,AG$85:AJ$91)=0,"",SUM(AG$81,AG$85:AJ$91))</f>
        <v/>
      </c>
      <c r="AH92" s="710"/>
      <c r="AI92" s="710"/>
      <c r="AJ92" s="711"/>
      <c r="AK92" s="85"/>
    </row>
    <row r="93" spans="2:37" ht="9" customHeight="1">
      <c r="B93" s="146"/>
      <c r="C93" s="141"/>
      <c r="D93" s="141"/>
      <c r="E93" s="141"/>
      <c r="F93" s="141"/>
      <c r="G93" s="141"/>
      <c r="H93" s="141"/>
      <c r="I93" s="141"/>
      <c r="J93" s="141"/>
      <c r="K93" s="141"/>
      <c r="L93" s="141"/>
      <c r="M93" s="141"/>
      <c r="N93" s="141"/>
      <c r="O93" s="159"/>
      <c r="P93" s="34"/>
      <c r="Q93" s="34"/>
      <c r="R93" s="34"/>
      <c r="S93" s="34"/>
      <c r="T93" s="34"/>
      <c r="U93" s="34"/>
      <c r="V93" s="34"/>
      <c r="W93" s="34"/>
      <c r="X93" s="34"/>
      <c r="Y93" s="34"/>
      <c r="Z93" s="34"/>
      <c r="AA93" s="34"/>
      <c r="AB93" s="34"/>
      <c r="AC93" s="34"/>
      <c r="AD93" s="34"/>
      <c r="AE93" s="34"/>
      <c r="AF93" s="34"/>
      <c r="AG93" s="34"/>
      <c r="AH93" s="34"/>
      <c r="AI93" s="34"/>
      <c r="AJ93" s="34"/>
      <c r="AK93" s="85"/>
    </row>
    <row r="94" spans="2:37" ht="13.5" customHeight="1">
      <c r="B94" s="146"/>
      <c r="C94" s="141" t="s">
        <v>473</v>
      </c>
      <c r="D94" s="141"/>
      <c r="E94" s="141"/>
      <c r="F94" s="141"/>
      <c r="G94" s="141"/>
      <c r="H94" s="141"/>
      <c r="I94" s="141"/>
      <c r="J94" s="141"/>
      <c r="K94" s="141"/>
      <c r="L94" s="141"/>
      <c r="M94" s="141"/>
      <c r="N94" s="141"/>
      <c r="O94" s="141"/>
      <c r="P94" s="34"/>
      <c r="Q94" s="34"/>
      <c r="R94" s="34"/>
      <c r="S94" s="34"/>
      <c r="T94" s="34"/>
      <c r="U94" s="34"/>
      <c r="V94" s="34"/>
      <c r="W94" s="34"/>
      <c r="X94" s="34"/>
      <c r="Y94" s="34"/>
      <c r="Z94" s="34"/>
      <c r="AA94" s="34"/>
      <c r="AB94" s="34"/>
      <c r="AC94" s="34"/>
      <c r="AD94" s="34"/>
      <c r="AE94" s="34"/>
      <c r="AF94" s="34"/>
      <c r="AG94" s="34"/>
      <c r="AH94" s="34"/>
      <c r="AI94" s="34"/>
      <c r="AJ94" s="34"/>
      <c r="AK94" s="85"/>
    </row>
    <row r="95" spans="2:37" ht="13.5" customHeight="1">
      <c r="B95" s="146"/>
      <c r="C95" s="141"/>
      <c r="D95" s="141"/>
      <c r="E95" s="141"/>
      <c r="F95" s="141"/>
      <c r="G95" s="141"/>
      <c r="H95" s="141"/>
      <c r="I95" s="141"/>
      <c r="J95" s="141"/>
      <c r="K95" s="141"/>
      <c r="L95" s="160"/>
      <c r="M95" s="34"/>
      <c r="N95" s="34"/>
      <c r="O95" s="141"/>
      <c r="P95" s="34"/>
      <c r="Q95" s="34"/>
      <c r="R95" s="34"/>
      <c r="S95" s="34"/>
      <c r="T95" s="34"/>
      <c r="U95" s="34"/>
      <c r="V95" s="34"/>
      <c r="W95" s="34"/>
      <c r="X95" s="34"/>
      <c r="Y95" s="34"/>
      <c r="Z95" s="34"/>
      <c r="AA95" s="34"/>
      <c r="AB95" s="34"/>
      <c r="AC95" s="688" t="s">
        <v>523</v>
      </c>
      <c r="AD95" s="688"/>
      <c r="AE95" s="688"/>
      <c r="AF95" s="688"/>
      <c r="AG95" s="688"/>
      <c r="AH95" s="688"/>
      <c r="AI95" s="688"/>
      <c r="AJ95" s="688"/>
      <c r="AK95" s="85"/>
    </row>
    <row r="96" spans="2:37" ht="18" customHeight="1">
      <c r="B96" s="146"/>
      <c r="C96" s="141"/>
      <c r="D96" s="689"/>
      <c r="E96" s="690"/>
      <c r="F96" s="690"/>
      <c r="G96" s="690"/>
      <c r="H96" s="690"/>
      <c r="I96" s="690"/>
      <c r="J96" s="690"/>
      <c r="K96" s="690"/>
      <c r="L96" s="690"/>
      <c r="M96" s="97"/>
      <c r="N96" s="155"/>
      <c r="O96" s="155"/>
      <c r="P96" s="156"/>
      <c r="Q96" s="696" t="s">
        <v>436</v>
      </c>
      <c r="R96" s="697"/>
      <c r="S96" s="697"/>
      <c r="T96" s="697"/>
      <c r="U96" s="697"/>
      <c r="V96" s="697"/>
      <c r="W96" s="697"/>
      <c r="X96" s="697"/>
      <c r="Y96" s="697"/>
      <c r="Z96" s="697"/>
      <c r="AA96" s="697"/>
      <c r="AB96" s="697"/>
      <c r="AC96" s="697"/>
      <c r="AD96" s="697"/>
      <c r="AE96" s="697"/>
      <c r="AF96" s="697"/>
      <c r="AG96" s="697"/>
      <c r="AH96" s="697"/>
      <c r="AI96" s="697"/>
      <c r="AJ96" s="698"/>
      <c r="AK96" s="85"/>
    </row>
    <row r="97" spans="2:48" ht="15" customHeight="1">
      <c r="B97" s="146"/>
      <c r="C97" s="141"/>
      <c r="D97" s="691"/>
      <c r="E97" s="692"/>
      <c r="F97" s="692"/>
      <c r="G97" s="692"/>
      <c r="H97" s="692"/>
      <c r="I97" s="692"/>
      <c r="J97" s="692"/>
      <c r="K97" s="692"/>
      <c r="L97" s="693"/>
      <c r="M97" s="699" t="s">
        <v>142</v>
      </c>
      <c r="N97" s="699"/>
      <c r="O97" s="699"/>
      <c r="P97" s="699"/>
      <c r="Q97" s="700" t="str">
        <f>Tbl!$Q$2</f>
        <v>令和７年度
(2025年度)</v>
      </c>
      <c r="R97" s="701"/>
      <c r="S97" s="701"/>
      <c r="T97" s="702"/>
      <c r="U97" s="700" t="str">
        <f>Tbl!$Q$3</f>
        <v>令和８年度
(2026年度)</v>
      </c>
      <c r="V97" s="701"/>
      <c r="W97" s="701"/>
      <c r="X97" s="702"/>
      <c r="Y97" s="700" t="str">
        <f>Tbl!$Q$4</f>
        <v>令和９年度
(2027年度)</v>
      </c>
      <c r="Z97" s="701"/>
      <c r="AA97" s="701"/>
      <c r="AB97" s="702"/>
      <c r="AC97" s="700" t="str">
        <f>Tbl!$Q$5</f>
        <v>令和10年度
(2028年度)</v>
      </c>
      <c r="AD97" s="701"/>
      <c r="AE97" s="701"/>
      <c r="AF97" s="702"/>
      <c r="AG97" s="700" t="str">
        <f>Tbl!$Q$6</f>
        <v>令和11年度
(2029年度)</v>
      </c>
      <c r="AH97" s="701"/>
      <c r="AI97" s="701"/>
      <c r="AJ97" s="702"/>
      <c r="AK97" s="85"/>
    </row>
    <row r="98" spans="2:48" ht="15" customHeight="1">
      <c r="B98" s="146"/>
      <c r="C98" s="141"/>
      <c r="D98" s="694"/>
      <c r="E98" s="688"/>
      <c r="F98" s="688"/>
      <c r="G98" s="688"/>
      <c r="H98" s="688"/>
      <c r="I98" s="688"/>
      <c r="J98" s="688"/>
      <c r="K98" s="688"/>
      <c r="L98" s="695"/>
      <c r="M98" s="699"/>
      <c r="N98" s="699"/>
      <c r="O98" s="699"/>
      <c r="P98" s="699"/>
      <c r="Q98" s="703"/>
      <c r="R98" s="704"/>
      <c r="S98" s="704"/>
      <c r="T98" s="705"/>
      <c r="U98" s="703"/>
      <c r="V98" s="704"/>
      <c r="W98" s="704"/>
      <c r="X98" s="705"/>
      <c r="Y98" s="703"/>
      <c r="Z98" s="704"/>
      <c r="AA98" s="704"/>
      <c r="AB98" s="705"/>
      <c r="AC98" s="703"/>
      <c r="AD98" s="704"/>
      <c r="AE98" s="704"/>
      <c r="AF98" s="705"/>
      <c r="AG98" s="703"/>
      <c r="AH98" s="704"/>
      <c r="AI98" s="704"/>
      <c r="AJ98" s="705"/>
      <c r="AK98" s="85"/>
    </row>
    <row r="99" spans="2:48" ht="30" customHeight="1">
      <c r="B99" s="146"/>
      <c r="C99" s="141"/>
      <c r="D99" s="674" t="s">
        <v>471</v>
      </c>
      <c r="E99" s="667"/>
      <c r="F99" s="667"/>
      <c r="G99" s="667"/>
      <c r="H99" s="667"/>
      <c r="I99" s="667"/>
      <c r="J99" s="667"/>
      <c r="K99" s="667"/>
      <c r="L99" s="668"/>
      <c r="M99" s="675" t="str">
        <f>IF($AD$24="","",$AD$24)</f>
        <v/>
      </c>
      <c r="N99" s="676"/>
      <c r="O99" s="676"/>
      <c r="P99" s="677"/>
      <c r="Q99" s="678" t="str">
        <f>IFERROR(IF(Q$81="","",Q$81/Q$102),"")</f>
        <v/>
      </c>
      <c r="R99" s="679"/>
      <c r="S99" s="679"/>
      <c r="T99" s="680"/>
      <c r="U99" s="678" t="str">
        <f t="shared" ref="U99" si="11">IFERROR(IF(U$81="","",U$81/U$102),"")</f>
        <v/>
      </c>
      <c r="V99" s="679"/>
      <c r="W99" s="679"/>
      <c r="X99" s="680"/>
      <c r="Y99" s="678" t="str">
        <f t="shared" ref="Y99" si="12">IFERROR(IF(Y$81="","",Y$81/Y$102),"")</f>
        <v/>
      </c>
      <c r="Z99" s="679"/>
      <c r="AA99" s="679"/>
      <c r="AB99" s="680"/>
      <c r="AC99" s="678" t="str">
        <f t="shared" ref="AC99" si="13">IFERROR(IF(AC$81="","",AC$81/AC$102),"")</f>
        <v/>
      </c>
      <c r="AD99" s="679"/>
      <c r="AE99" s="679"/>
      <c r="AF99" s="680"/>
      <c r="AG99" s="678" t="str">
        <f t="shared" ref="AG99" si="14">IFERROR(IF(AG$81="","",AG$81/AG$102),"")</f>
        <v/>
      </c>
      <c r="AH99" s="679"/>
      <c r="AI99" s="679"/>
      <c r="AJ99" s="680"/>
      <c r="AK99" s="85"/>
    </row>
    <row r="100" spans="2:48" ht="30" customHeight="1">
      <c r="B100" s="146"/>
      <c r="C100" s="141"/>
      <c r="D100" s="161"/>
      <c r="E100" s="685" t="s">
        <v>645</v>
      </c>
      <c r="F100" s="685"/>
      <c r="G100" s="685"/>
      <c r="H100" s="685"/>
      <c r="I100" s="685"/>
      <c r="J100" s="685"/>
      <c r="K100" s="685"/>
      <c r="L100" s="685"/>
      <c r="M100" s="685"/>
      <c r="N100" s="685"/>
      <c r="O100" s="685"/>
      <c r="P100" s="685"/>
      <c r="Q100" s="686" t="s">
        <v>170</v>
      </c>
      <c r="R100" s="687"/>
      <c r="S100" s="687"/>
      <c r="T100" s="687"/>
      <c r="U100" s="684" t="str">
        <f>IFERROR(IF(U99="","",(U99-Q99)/Q99*100),"")</f>
        <v/>
      </c>
      <c r="V100" s="684"/>
      <c r="W100" s="684"/>
      <c r="X100" s="684"/>
      <c r="Y100" s="684" t="str">
        <f t="shared" ref="Y100" si="15">IFERROR(IF(Y99="","",(Y99-U99)/U99*100),"")</f>
        <v/>
      </c>
      <c r="Z100" s="684"/>
      <c r="AA100" s="684"/>
      <c r="AB100" s="684"/>
      <c r="AC100" s="684" t="str">
        <f t="shared" ref="AC100" si="16">IFERROR(IF(AC99="","",(AC99-Y99)/Y99*100),"")</f>
        <v/>
      </c>
      <c r="AD100" s="684"/>
      <c r="AE100" s="684"/>
      <c r="AF100" s="684"/>
      <c r="AG100" s="684" t="str">
        <f t="shared" ref="AG100" si="17">IFERROR(IF(AG99="","",(AG99-AC99)/AC99*100),"")</f>
        <v/>
      </c>
      <c r="AH100" s="684"/>
      <c r="AI100" s="684"/>
      <c r="AJ100" s="684"/>
      <c r="AK100" s="85"/>
    </row>
    <row r="101" spans="2:48" ht="30" customHeight="1">
      <c r="B101" s="146"/>
      <c r="C101" s="141"/>
      <c r="D101" s="162"/>
      <c r="E101" s="681" t="s">
        <v>148</v>
      </c>
      <c r="F101" s="682"/>
      <c r="G101" s="682"/>
      <c r="H101" s="682"/>
      <c r="I101" s="682"/>
      <c r="J101" s="682"/>
      <c r="K101" s="682"/>
      <c r="L101" s="682"/>
      <c r="M101" s="682"/>
      <c r="N101" s="682"/>
      <c r="O101" s="682"/>
      <c r="P101" s="683"/>
      <c r="Q101" s="684" t="str">
        <f>IFERROR(IF(Q99="","",($M$99-Q99)/$M$99)*100,"")</f>
        <v/>
      </c>
      <c r="R101" s="684"/>
      <c r="S101" s="684"/>
      <c r="T101" s="684"/>
      <c r="U101" s="684" t="str">
        <f t="shared" ref="U101" si="18">IFERROR(IF(U99="","",($M$99-U99)/$M$99)*100,"")</f>
        <v/>
      </c>
      <c r="V101" s="684"/>
      <c r="W101" s="684"/>
      <c r="X101" s="684"/>
      <c r="Y101" s="684" t="str">
        <f t="shared" ref="Y101" si="19">IFERROR(IF(Y99="","",($M$99-Y99)/$M$99)*100,"")</f>
        <v/>
      </c>
      <c r="Z101" s="684"/>
      <c r="AA101" s="684"/>
      <c r="AB101" s="684"/>
      <c r="AC101" s="684" t="str">
        <f t="shared" ref="AC101" si="20">IFERROR(IF(AC99="","",($M$99-AC99)/$M$99)*100,"")</f>
        <v/>
      </c>
      <c r="AD101" s="684"/>
      <c r="AE101" s="684"/>
      <c r="AF101" s="684"/>
      <c r="AG101" s="684" t="str">
        <f t="shared" ref="AG101" si="21">IFERROR(IF(AG99="","",($M$99-AG99)/$M$99)*100,"")</f>
        <v/>
      </c>
      <c r="AH101" s="684"/>
      <c r="AI101" s="684"/>
      <c r="AJ101" s="684"/>
      <c r="AK101" s="85"/>
    </row>
    <row r="102" spans="2:48" ht="15" customHeight="1">
      <c r="B102" s="146"/>
      <c r="C102" s="141"/>
      <c r="D102" s="672" t="s">
        <v>149</v>
      </c>
      <c r="E102" s="672"/>
      <c r="F102" s="672"/>
      <c r="G102" s="672"/>
      <c r="H102" s="672"/>
      <c r="I102" s="672"/>
      <c r="J102" s="672"/>
      <c r="K102" s="672"/>
      <c r="L102" s="672"/>
      <c r="M102" s="673" t="s">
        <v>150</v>
      </c>
      <c r="N102" s="673"/>
      <c r="O102" s="673"/>
      <c r="P102" s="673"/>
      <c r="Q102" s="658"/>
      <c r="R102" s="659"/>
      <c r="S102" s="659"/>
      <c r="T102" s="660"/>
      <c r="U102" s="658"/>
      <c r="V102" s="659"/>
      <c r="W102" s="659"/>
      <c r="X102" s="660"/>
      <c r="Y102" s="658"/>
      <c r="Z102" s="659"/>
      <c r="AA102" s="659"/>
      <c r="AB102" s="660"/>
      <c r="AC102" s="658"/>
      <c r="AD102" s="659"/>
      <c r="AE102" s="659"/>
      <c r="AF102" s="660"/>
      <c r="AG102" s="658"/>
      <c r="AH102" s="659"/>
      <c r="AI102" s="659"/>
      <c r="AJ102" s="660"/>
      <c r="AK102" s="85"/>
    </row>
    <row r="103" spans="2:48" ht="17.100000000000001" customHeight="1">
      <c r="B103" s="146"/>
      <c r="C103" s="141"/>
      <c r="D103" s="664"/>
      <c r="E103" s="664"/>
      <c r="F103" s="664"/>
      <c r="G103" s="664"/>
      <c r="H103" s="664"/>
      <c r="I103" s="664"/>
      <c r="J103" s="664"/>
      <c r="K103" s="664"/>
      <c r="L103" s="664"/>
      <c r="M103" s="665"/>
      <c r="N103" s="665"/>
      <c r="O103" s="665"/>
      <c r="P103" s="665"/>
      <c r="Q103" s="661"/>
      <c r="R103" s="662"/>
      <c r="S103" s="662"/>
      <c r="T103" s="663"/>
      <c r="U103" s="661"/>
      <c r="V103" s="662"/>
      <c r="W103" s="662"/>
      <c r="X103" s="663"/>
      <c r="Y103" s="661"/>
      <c r="Z103" s="662"/>
      <c r="AA103" s="662"/>
      <c r="AB103" s="663"/>
      <c r="AC103" s="661"/>
      <c r="AD103" s="662"/>
      <c r="AE103" s="662"/>
      <c r="AF103" s="663"/>
      <c r="AG103" s="661"/>
      <c r="AH103" s="662"/>
      <c r="AI103" s="662"/>
      <c r="AJ103" s="663"/>
      <c r="AK103" s="163"/>
      <c r="AL103" s="32" t="str">
        <f>IF(OR($D$103="",$M$103=""),"← 指標と単位を入力してください。","")</f>
        <v>← 指標と単位を入力してください。</v>
      </c>
      <c r="AM103" s="11"/>
    </row>
    <row r="104" spans="2:48" ht="12" customHeight="1">
      <c r="B104" s="225"/>
      <c r="C104" s="142"/>
      <c r="D104" s="228"/>
      <c r="E104" s="228"/>
      <c r="F104" s="228"/>
      <c r="G104" s="228"/>
      <c r="H104" s="228"/>
      <c r="I104" s="228"/>
      <c r="J104" s="228"/>
      <c r="K104" s="228"/>
      <c r="L104" s="228"/>
      <c r="M104" s="229"/>
      <c r="N104" s="229"/>
      <c r="O104" s="229"/>
      <c r="P104" s="229"/>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112"/>
    </row>
    <row r="105" spans="2:48" ht="21" customHeight="1">
      <c r="B105" s="141"/>
      <c r="C105" s="141"/>
      <c r="D105" s="164"/>
      <c r="E105" s="164"/>
      <c r="F105" s="164"/>
      <c r="G105" s="165"/>
      <c r="H105" s="165"/>
      <c r="I105" s="166"/>
      <c r="J105" s="166"/>
      <c r="K105" s="166"/>
      <c r="L105" s="166"/>
      <c r="M105" s="167"/>
      <c r="N105" s="167"/>
      <c r="O105" s="167"/>
      <c r="P105" s="167"/>
      <c r="Q105" s="168"/>
      <c r="R105" s="168"/>
      <c r="S105" s="168"/>
      <c r="T105" s="168"/>
      <c r="U105" s="168"/>
      <c r="V105" s="168"/>
      <c r="W105" s="168"/>
      <c r="X105" s="168"/>
      <c r="Y105" s="168"/>
      <c r="Z105" s="168"/>
      <c r="AA105" s="168"/>
      <c r="AB105" s="168"/>
      <c r="AC105" s="168"/>
      <c r="AD105" s="169"/>
      <c r="AE105" s="168"/>
      <c r="AF105" s="168"/>
      <c r="AG105" s="168"/>
      <c r="AH105" s="168"/>
      <c r="AI105" s="168"/>
      <c r="AJ105" s="34"/>
      <c r="AK105" s="58" t="s">
        <v>38</v>
      </c>
    </row>
    <row r="106" spans="2:48">
      <c r="B106" s="141"/>
      <c r="C106" s="141"/>
      <c r="D106" s="141"/>
      <c r="E106" s="141"/>
      <c r="F106" s="141"/>
      <c r="G106" s="141"/>
      <c r="H106" s="141"/>
      <c r="I106" s="141"/>
      <c r="J106" s="141"/>
      <c r="K106" s="141"/>
      <c r="L106" s="141"/>
      <c r="M106" s="34"/>
      <c r="N106" s="34"/>
      <c r="O106" s="141"/>
      <c r="P106" s="34"/>
      <c r="Q106" s="34"/>
      <c r="R106" s="34"/>
      <c r="S106" s="34"/>
      <c r="T106" s="34"/>
      <c r="U106" s="34"/>
      <c r="V106" s="34"/>
      <c r="W106" s="34"/>
      <c r="X106" s="34"/>
      <c r="Y106" s="666" t="s">
        <v>78</v>
      </c>
      <c r="Z106" s="667"/>
      <c r="AA106" s="667"/>
      <c r="AB106" s="668"/>
      <c r="AC106" s="669" t="str">
        <f>IF($AC$4="","",$AC$4)</f>
        <v/>
      </c>
      <c r="AD106" s="670"/>
      <c r="AE106" s="670"/>
      <c r="AF106" s="670"/>
      <c r="AG106" s="670"/>
      <c r="AH106" s="670"/>
      <c r="AI106" s="670"/>
      <c r="AJ106" s="671"/>
      <c r="AK106" s="34"/>
    </row>
    <row r="107" spans="2:48" ht="21" customHeight="1">
      <c r="B107" s="142"/>
      <c r="C107" s="142" t="s">
        <v>121</v>
      </c>
      <c r="D107" s="142"/>
      <c r="E107" s="142"/>
      <c r="F107" s="142"/>
      <c r="G107" s="142"/>
      <c r="H107" s="142"/>
      <c r="I107" s="142"/>
      <c r="J107" s="142"/>
      <c r="K107" s="142"/>
      <c r="L107" s="142"/>
      <c r="M107" s="142"/>
      <c r="N107" s="142"/>
      <c r="O107" s="142"/>
      <c r="P107" s="142"/>
      <c r="Q107" s="142"/>
      <c r="R107" s="142"/>
      <c r="S107" s="142"/>
      <c r="T107" s="142"/>
      <c r="U107" s="142"/>
      <c r="V107" s="142"/>
      <c r="W107" s="111"/>
      <c r="X107" s="111"/>
      <c r="Y107" s="111"/>
      <c r="Z107" s="111"/>
      <c r="AA107" s="111"/>
      <c r="AB107" s="111"/>
      <c r="AC107" s="111"/>
      <c r="AD107" s="111"/>
      <c r="AE107" s="143" t="str">
        <f>IF($E$10="A","Ａ事業所（３）",IF($E$10="Bテナント等","Bテナント等事業所（３）",""))</f>
        <v/>
      </c>
      <c r="AF107" s="34"/>
      <c r="AG107" s="111"/>
      <c r="AH107" s="111"/>
      <c r="AI107" s="111"/>
      <c r="AJ107" s="111"/>
      <c r="AK107" s="111"/>
    </row>
    <row r="108" spans="2:48">
      <c r="B108" s="144"/>
      <c r="C108" s="159"/>
      <c r="D108" s="170"/>
      <c r="E108" s="170"/>
      <c r="F108" s="170"/>
      <c r="G108" s="170"/>
      <c r="H108" s="171"/>
      <c r="I108" s="172"/>
      <c r="J108" s="173"/>
      <c r="K108" s="173"/>
      <c r="L108" s="173"/>
      <c r="M108" s="173"/>
      <c r="N108" s="173"/>
      <c r="O108" s="159"/>
      <c r="P108" s="97"/>
      <c r="Q108" s="97"/>
      <c r="R108" s="97"/>
      <c r="S108" s="97"/>
      <c r="T108" s="97"/>
      <c r="U108" s="97"/>
      <c r="V108" s="97"/>
      <c r="W108" s="97"/>
      <c r="X108" s="97"/>
      <c r="Y108" s="97"/>
      <c r="Z108" s="97"/>
      <c r="AA108" s="97"/>
      <c r="AB108" s="97"/>
      <c r="AC108" s="97"/>
      <c r="AD108" s="173"/>
      <c r="AE108" s="97"/>
      <c r="AF108" s="97"/>
      <c r="AG108" s="97"/>
      <c r="AH108" s="97"/>
      <c r="AI108" s="97"/>
      <c r="AJ108" s="97"/>
      <c r="AK108" s="98"/>
    </row>
    <row r="109" spans="2:48">
      <c r="B109" s="146"/>
      <c r="C109" s="141" t="s">
        <v>467</v>
      </c>
      <c r="D109" s="174"/>
      <c r="E109" s="174"/>
      <c r="F109" s="174"/>
      <c r="G109" s="174"/>
      <c r="H109" s="175"/>
      <c r="I109" s="176"/>
      <c r="J109" s="169"/>
      <c r="K109" s="169"/>
      <c r="L109" s="169"/>
      <c r="M109" s="169"/>
      <c r="N109" s="169"/>
      <c r="O109" s="141"/>
      <c r="P109" s="34"/>
      <c r="Q109" s="34"/>
      <c r="R109" s="34"/>
      <c r="S109" s="34"/>
      <c r="T109" s="34"/>
      <c r="U109" s="34"/>
      <c r="V109" s="34"/>
      <c r="W109" s="34"/>
      <c r="X109" s="34"/>
      <c r="Y109" s="34"/>
      <c r="Z109" s="34"/>
      <c r="AA109" s="34"/>
      <c r="AB109" s="34"/>
      <c r="AC109" s="34"/>
      <c r="AD109" s="169"/>
      <c r="AE109" s="34"/>
      <c r="AF109" s="34"/>
      <c r="AG109" s="34"/>
      <c r="AH109" s="34"/>
      <c r="AI109" s="34"/>
      <c r="AJ109" s="34"/>
      <c r="AK109" s="85"/>
    </row>
    <row r="110" spans="2:48" ht="18" customHeight="1">
      <c r="B110" s="146"/>
      <c r="C110" s="141"/>
      <c r="D110" s="656" t="str">
        <f>Tbl!$Q$2</f>
        <v>令和７年度
(2025年度)</v>
      </c>
      <c r="E110" s="656"/>
      <c r="F110" s="656"/>
      <c r="G110" s="656"/>
      <c r="H110" s="657"/>
      <c r="I110" s="657"/>
      <c r="J110" s="657"/>
      <c r="K110" s="657"/>
      <c r="L110" s="657"/>
      <c r="M110" s="657"/>
      <c r="N110" s="657"/>
      <c r="O110" s="657"/>
      <c r="P110" s="657"/>
      <c r="Q110" s="657"/>
      <c r="R110" s="657"/>
      <c r="S110" s="657"/>
      <c r="T110" s="657"/>
      <c r="U110" s="657"/>
      <c r="V110" s="657"/>
      <c r="W110" s="657"/>
      <c r="X110" s="657"/>
      <c r="Y110" s="657"/>
      <c r="Z110" s="657"/>
      <c r="AA110" s="657"/>
      <c r="AB110" s="657"/>
      <c r="AC110" s="657"/>
      <c r="AD110" s="657"/>
      <c r="AE110" s="657"/>
      <c r="AF110" s="657"/>
      <c r="AG110" s="657"/>
      <c r="AH110" s="657"/>
      <c r="AI110" s="657"/>
      <c r="AJ110" s="657"/>
      <c r="AK110" s="85"/>
      <c r="AL110" s="835" t="str">
        <f>IF(AND($H110="",VALUE(MID($D110,3,1))&lt;様式１号!$D$16),"← ＣＯ2排出量の前年度に対する増減要因を分析
　  して入力してください。 (例)削減対策の実施
　 状況、生産量・営業時間等の増減など","")</f>
        <v>← ＣＯ2排出量の前年度に対する増減要因を分析
　  して入力してください。 (例)削減対策の実施
　 状況、生産量・営業時間等の増減など</v>
      </c>
      <c r="AM110" s="836"/>
      <c r="AN110" s="836"/>
      <c r="AO110" s="836"/>
      <c r="AP110" s="836"/>
      <c r="AQ110" s="836"/>
      <c r="AR110" s="836"/>
      <c r="AS110" s="836"/>
      <c r="AT110" s="836"/>
      <c r="AU110" s="836"/>
      <c r="AV110" s="836"/>
    </row>
    <row r="111" spans="2:48" ht="18" customHeight="1">
      <c r="B111" s="146"/>
      <c r="C111" s="141"/>
      <c r="D111" s="656"/>
      <c r="E111" s="656"/>
      <c r="F111" s="656"/>
      <c r="G111" s="656"/>
      <c r="H111" s="657"/>
      <c r="I111" s="657"/>
      <c r="J111" s="657"/>
      <c r="K111" s="657"/>
      <c r="L111" s="657"/>
      <c r="M111" s="657"/>
      <c r="N111" s="657"/>
      <c r="O111" s="657"/>
      <c r="P111" s="657"/>
      <c r="Q111" s="657"/>
      <c r="R111" s="657"/>
      <c r="S111" s="657"/>
      <c r="T111" s="657"/>
      <c r="U111" s="657"/>
      <c r="V111" s="657"/>
      <c r="W111" s="657"/>
      <c r="X111" s="657"/>
      <c r="Y111" s="657"/>
      <c r="Z111" s="657"/>
      <c r="AA111" s="657"/>
      <c r="AB111" s="657"/>
      <c r="AC111" s="657"/>
      <c r="AD111" s="657"/>
      <c r="AE111" s="657"/>
      <c r="AF111" s="657"/>
      <c r="AG111" s="657"/>
      <c r="AH111" s="657"/>
      <c r="AI111" s="657"/>
      <c r="AJ111" s="657"/>
      <c r="AK111" s="85"/>
      <c r="AL111" s="835"/>
      <c r="AM111" s="836"/>
      <c r="AN111" s="836"/>
      <c r="AO111" s="836"/>
      <c r="AP111" s="836"/>
      <c r="AQ111" s="836"/>
      <c r="AR111" s="836"/>
      <c r="AS111" s="836"/>
      <c r="AT111" s="836"/>
      <c r="AU111" s="836"/>
      <c r="AV111" s="836"/>
    </row>
    <row r="112" spans="2:48" ht="18" customHeight="1">
      <c r="B112" s="146"/>
      <c r="C112" s="141"/>
      <c r="D112" s="656"/>
      <c r="E112" s="656"/>
      <c r="F112" s="656"/>
      <c r="G112" s="656"/>
      <c r="H112" s="657"/>
      <c r="I112" s="657"/>
      <c r="J112" s="657"/>
      <c r="K112" s="657"/>
      <c r="L112" s="657"/>
      <c r="M112" s="657"/>
      <c r="N112" s="657"/>
      <c r="O112" s="657"/>
      <c r="P112" s="657"/>
      <c r="Q112" s="657"/>
      <c r="R112" s="657"/>
      <c r="S112" s="657"/>
      <c r="T112" s="657"/>
      <c r="U112" s="657"/>
      <c r="V112" s="657"/>
      <c r="W112" s="657"/>
      <c r="X112" s="657"/>
      <c r="Y112" s="657"/>
      <c r="Z112" s="657"/>
      <c r="AA112" s="657"/>
      <c r="AB112" s="657"/>
      <c r="AC112" s="657"/>
      <c r="AD112" s="657"/>
      <c r="AE112" s="657"/>
      <c r="AF112" s="657"/>
      <c r="AG112" s="657"/>
      <c r="AH112" s="657"/>
      <c r="AI112" s="657"/>
      <c r="AJ112" s="657"/>
      <c r="AK112" s="85"/>
      <c r="AL112" s="835"/>
      <c r="AM112" s="836"/>
      <c r="AN112" s="836"/>
      <c r="AO112" s="836"/>
      <c r="AP112" s="836"/>
      <c r="AQ112" s="836"/>
      <c r="AR112" s="836"/>
      <c r="AS112" s="836"/>
      <c r="AT112" s="836"/>
      <c r="AU112" s="836"/>
      <c r="AV112" s="836"/>
    </row>
    <row r="113" spans="2:48" ht="18" customHeight="1">
      <c r="B113" s="146"/>
      <c r="C113" s="141"/>
      <c r="D113" s="656"/>
      <c r="E113" s="656"/>
      <c r="F113" s="656"/>
      <c r="G113" s="656"/>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85"/>
      <c r="AL113" s="835"/>
      <c r="AM113" s="836"/>
      <c r="AN113" s="836"/>
      <c r="AO113" s="836"/>
      <c r="AP113" s="836"/>
      <c r="AQ113" s="836"/>
      <c r="AR113" s="836"/>
      <c r="AS113" s="836"/>
      <c r="AT113" s="836"/>
      <c r="AU113" s="836"/>
      <c r="AV113" s="836"/>
    </row>
    <row r="114" spans="2:48" ht="18" customHeight="1">
      <c r="B114" s="146"/>
      <c r="C114" s="141"/>
      <c r="D114" s="656"/>
      <c r="E114" s="656"/>
      <c r="F114" s="656"/>
      <c r="G114" s="656"/>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85"/>
      <c r="AL114" s="835"/>
      <c r="AM114" s="836"/>
      <c r="AN114" s="836"/>
      <c r="AO114" s="836"/>
      <c r="AP114" s="836"/>
      <c r="AQ114" s="836"/>
      <c r="AR114" s="836"/>
      <c r="AS114" s="836"/>
      <c r="AT114" s="836"/>
      <c r="AU114" s="836"/>
      <c r="AV114" s="836"/>
    </row>
    <row r="115" spans="2:48" ht="18" customHeight="1">
      <c r="B115" s="146"/>
      <c r="C115" s="141"/>
      <c r="D115" s="656"/>
      <c r="E115" s="656"/>
      <c r="F115" s="656"/>
      <c r="G115" s="656"/>
      <c r="H115" s="657"/>
      <c r="I115" s="657"/>
      <c r="J115" s="657"/>
      <c r="K115" s="657"/>
      <c r="L115" s="657"/>
      <c r="M115" s="657"/>
      <c r="N115" s="657"/>
      <c r="O115" s="657"/>
      <c r="P115" s="657"/>
      <c r="Q115" s="657"/>
      <c r="R115" s="657"/>
      <c r="S115" s="657"/>
      <c r="T115" s="657"/>
      <c r="U115" s="657"/>
      <c r="V115" s="657"/>
      <c r="W115" s="657"/>
      <c r="X115" s="657"/>
      <c r="Y115" s="657"/>
      <c r="Z115" s="657"/>
      <c r="AA115" s="657"/>
      <c r="AB115" s="657"/>
      <c r="AC115" s="657"/>
      <c r="AD115" s="657"/>
      <c r="AE115" s="657"/>
      <c r="AF115" s="657"/>
      <c r="AG115" s="657"/>
      <c r="AH115" s="657"/>
      <c r="AI115" s="657"/>
      <c r="AJ115" s="657"/>
      <c r="AK115" s="85"/>
      <c r="AL115" s="835"/>
      <c r="AM115" s="836"/>
      <c r="AN115" s="836"/>
      <c r="AO115" s="836"/>
      <c r="AP115" s="836"/>
      <c r="AQ115" s="836"/>
      <c r="AR115" s="836"/>
      <c r="AS115" s="836"/>
      <c r="AT115" s="836"/>
      <c r="AU115" s="836"/>
      <c r="AV115" s="836"/>
    </row>
    <row r="116" spans="2:48" ht="18" customHeight="1">
      <c r="B116" s="146"/>
      <c r="C116" s="141"/>
      <c r="D116" s="656"/>
      <c r="E116" s="656"/>
      <c r="F116" s="656"/>
      <c r="G116" s="656"/>
      <c r="H116" s="657"/>
      <c r="I116" s="657"/>
      <c r="J116" s="657"/>
      <c r="K116" s="657"/>
      <c r="L116" s="657"/>
      <c r="M116" s="657"/>
      <c r="N116" s="657"/>
      <c r="O116" s="657"/>
      <c r="P116" s="657"/>
      <c r="Q116" s="657"/>
      <c r="R116" s="657"/>
      <c r="S116" s="657"/>
      <c r="T116" s="657"/>
      <c r="U116" s="657"/>
      <c r="V116" s="657"/>
      <c r="W116" s="657"/>
      <c r="X116" s="657"/>
      <c r="Y116" s="657"/>
      <c r="Z116" s="657"/>
      <c r="AA116" s="657"/>
      <c r="AB116" s="657"/>
      <c r="AC116" s="657"/>
      <c r="AD116" s="657"/>
      <c r="AE116" s="657"/>
      <c r="AF116" s="657"/>
      <c r="AG116" s="657"/>
      <c r="AH116" s="657"/>
      <c r="AI116" s="657"/>
      <c r="AJ116" s="657"/>
      <c r="AK116" s="85"/>
      <c r="AL116" s="835"/>
      <c r="AM116" s="836"/>
      <c r="AN116" s="836"/>
      <c r="AO116" s="836"/>
      <c r="AP116" s="836"/>
      <c r="AQ116" s="836"/>
      <c r="AR116" s="836"/>
      <c r="AS116" s="836"/>
      <c r="AT116" s="836"/>
      <c r="AU116" s="836"/>
      <c r="AV116" s="836"/>
    </row>
    <row r="117" spans="2:48" ht="18" customHeight="1">
      <c r="B117" s="146"/>
      <c r="C117" s="141"/>
      <c r="D117" s="656"/>
      <c r="E117" s="656"/>
      <c r="F117" s="656"/>
      <c r="G117" s="656"/>
      <c r="H117" s="657"/>
      <c r="I117" s="657"/>
      <c r="J117" s="657"/>
      <c r="K117" s="657"/>
      <c r="L117" s="657"/>
      <c r="M117" s="657"/>
      <c r="N117" s="657"/>
      <c r="O117" s="657"/>
      <c r="P117" s="657"/>
      <c r="Q117" s="657"/>
      <c r="R117" s="657"/>
      <c r="S117" s="657"/>
      <c r="T117" s="657"/>
      <c r="U117" s="657"/>
      <c r="V117" s="657"/>
      <c r="W117" s="657"/>
      <c r="X117" s="657"/>
      <c r="Y117" s="657"/>
      <c r="Z117" s="657"/>
      <c r="AA117" s="657"/>
      <c r="AB117" s="657"/>
      <c r="AC117" s="657"/>
      <c r="AD117" s="657"/>
      <c r="AE117" s="657"/>
      <c r="AF117" s="657"/>
      <c r="AG117" s="657"/>
      <c r="AH117" s="657"/>
      <c r="AI117" s="657"/>
      <c r="AJ117" s="657"/>
      <c r="AK117" s="85"/>
      <c r="AL117" s="835"/>
      <c r="AM117" s="836"/>
      <c r="AN117" s="836"/>
      <c r="AO117" s="836"/>
      <c r="AP117" s="836"/>
      <c r="AQ117" s="836"/>
      <c r="AR117" s="836"/>
      <c r="AS117" s="836"/>
      <c r="AT117" s="836"/>
      <c r="AU117" s="836"/>
      <c r="AV117" s="836"/>
    </row>
    <row r="118" spans="2:48" ht="18" customHeight="1">
      <c r="B118" s="146"/>
      <c r="C118" s="141"/>
      <c r="D118" s="656" t="str">
        <f>Tbl!$Q$3</f>
        <v>令和８年度
(2026年度)</v>
      </c>
      <c r="E118" s="656"/>
      <c r="F118" s="656"/>
      <c r="G118" s="656"/>
      <c r="H118" s="657"/>
      <c r="I118" s="657"/>
      <c r="J118" s="657"/>
      <c r="K118" s="657"/>
      <c r="L118" s="657"/>
      <c r="M118" s="657"/>
      <c r="N118" s="657"/>
      <c r="O118" s="657"/>
      <c r="P118" s="657"/>
      <c r="Q118" s="657"/>
      <c r="R118" s="657"/>
      <c r="S118" s="657"/>
      <c r="T118" s="657"/>
      <c r="U118" s="657"/>
      <c r="V118" s="657"/>
      <c r="W118" s="657"/>
      <c r="X118" s="657"/>
      <c r="Y118" s="657"/>
      <c r="Z118" s="657"/>
      <c r="AA118" s="657"/>
      <c r="AB118" s="657"/>
      <c r="AC118" s="657"/>
      <c r="AD118" s="657"/>
      <c r="AE118" s="657"/>
      <c r="AF118" s="657"/>
      <c r="AG118" s="657"/>
      <c r="AH118" s="657"/>
      <c r="AI118" s="657"/>
      <c r="AJ118" s="657"/>
      <c r="AK118" s="85"/>
      <c r="AL118" s="835" t="str">
        <f>IF(AND($H118="",VALUE(MID($D118,3,1))&lt;様式１号!$D$16),"← ＣＯ2排出量の前年度に対する増減要因を分析
　  して入力してください。 (例)削減対策の実施
　 状況、生産量・営業時間等の増減など","")</f>
        <v/>
      </c>
      <c r="AM118" s="836"/>
      <c r="AN118" s="836"/>
      <c r="AO118" s="836"/>
      <c r="AP118" s="836"/>
      <c r="AQ118" s="836"/>
      <c r="AR118" s="836"/>
      <c r="AS118" s="836"/>
      <c r="AT118" s="836"/>
      <c r="AU118" s="836"/>
      <c r="AV118" s="836"/>
    </row>
    <row r="119" spans="2:48" ht="18" customHeight="1">
      <c r="B119" s="146"/>
      <c r="C119" s="141"/>
      <c r="D119" s="656"/>
      <c r="E119" s="656"/>
      <c r="F119" s="656"/>
      <c r="G119" s="656"/>
      <c r="H119" s="657"/>
      <c r="I119" s="657"/>
      <c r="J119" s="657"/>
      <c r="K119" s="657"/>
      <c r="L119" s="657"/>
      <c r="M119" s="657"/>
      <c r="N119" s="657"/>
      <c r="O119" s="657"/>
      <c r="P119" s="657"/>
      <c r="Q119" s="657"/>
      <c r="R119" s="657"/>
      <c r="S119" s="657"/>
      <c r="T119" s="657"/>
      <c r="U119" s="657"/>
      <c r="V119" s="657"/>
      <c r="W119" s="657"/>
      <c r="X119" s="657"/>
      <c r="Y119" s="657"/>
      <c r="Z119" s="657"/>
      <c r="AA119" s="657"/>
      <c r="AB119" s="657"/>
      <c r="AC119" s="657"/>
      <c r="AD119" s="657"/>
      <c r="AE119" s="657"/>
      <c r="AF119" s="657"/>
      <c r="AG119" s="657"/>
      <c r="AH119" s="657"/>
      <c r="AI119" s="657"/>
      <c r="AJ119" s="657"/>
      <c r="AK119" s="85"/>
      <c r="AL119" s="835"/>
      <c r="AM119" s="836"/>
      <c r="AN119" s="836"/>
      <c r="AO119" s="836"/>
      <c r="AP119" s="836"/>
      <c r="AQ119" s="836"/>
      <c r="AR119" s="836"/>
      <c r="AS119" s="836"/>
      <c r="AT119" s="836"/>
      <c r="AU119" s="836"/>
      <c r="AV119" s="836"/>
    </row>
    <row r="120" spans="2:48" ht="18" customHeight="1">
      <c r="B120" s="146"/>
      <c r="C120" s="141"/>
      <c r="D120" s="656"/>
      <c r="E120" s="656"/>
      <c r="F120" s="656"/>
      <c r="G120" s="656"/>
      <c r="H120" s="657"/>
      <c r="I120" s="657"/>
      <c r="J120" s="657"/>
      <c r="K120" s="657"/>
      <c r="L120" s="657"/>
      <c r="M120" s="657"/>
      <c r="N120" s="657"/>
      <c r="O120" s="657"/>
      <c r="P120" s="657"/>
      <c r="Q120" s="657"/>
      <c r="R120" s="657"/>
      <c r="S120" s="657"/>
      <c r="T120" s="657"/>
      <c r="U120" s="657"/>
      <c r="V120" s="657"/>
      <c r="W120" s="657"/>
      <c r="X120" s="657"/>
      <c r="Y120" s="657"/>
      <c r="Z120" s="657"/>
      <c r="AA120" s="657"/>
      <c r="AB120" s="657"/>
      <c r="AC120" s="657"/>
      <c r="AD120" s="657"/>
      <c r="AE120" s="657"/>
      <c r="AF120" s="657"/>
      <c r="AG120" s="657"/>
      <c r="AH120" s="657"/>
      <c r="AI120" s="657"/>
      <c r="AJ120" s="657"/>
      <c r="AK120" s="85"/>
      <c r="AL120" s="835"/>
      <c r="AM120" s="836"/>
      <c r="AN120" s="836"/>
      <c r="AO120" s="836"/>
      <c r="AP120" s="836"/>
      <c r="AQ120" s="836"/>
      <c r="AR120" s="836"/>
      <c r="AS120" s="836"/>
      <c r="AT120" s="836"/>
      <c r="AU120" s="836"/>
      <c r="AV120" s="836"/>
    </row>
    <row r="121" spans="2:48" ht="18" customHeight="1">
      <c r="B121" s="146"/>
      <c r="C121" s="141"/>
      <c r="D121" s="656"/>
      <c r="E121" s="656"/>
      <c r="F121" s="656"/>
      <c r="G121" s="656"/>
      <c r="H121" s="657"/>
      <c r="I121" s="657"/>
      <c r="J121" s="657"/>
      <c r="K121" s="657"/>
      <c r="L121" s="657"/>
      <c r="M121" s="657"/>
      <c r="N121" s="657"/>
      <c r="O121" s="657"/>
      <c r="P121" s="657"/>
      <c r="Q121" s="657"/>
      <c r="R121" s="657"/>
      <c r="S121" s="657"/>
      <c r="T121" s="657"/>
      <c r="U121" s="657"/>
      <c r="V121" s="657"/>
      <c r="W121" s="657"/>
      <c r="X121" s="657"/>
      <c r="Y121" s="657"/>
      <c r="Z121" s="657"/>
      <c r="AA121" s="657"/>
      <c r="AB121" s="657"/>
      <c r="AC121" s="657"/>
      <c r="AD121" s="657"/>
      <c r="AE121" s="657"/>
      <c r="AF121" s="657"/>
      <c r="AG121" s="657"/>
      <c r="AH121" s="657"/>
      <c r="AI121" s="657"/>
      <c r="AJ121" s="657"/>
      <c r="AK121" s="85"/>
      <c r="AL121" s="835"/>
      <c r="AM121" s="836"/>
      <c r="AN121" s="836"/>
      <c r="AO121" s="836"/>
      <c r="AP121" s="836"/>
      <c r="AQ121" s="836"/>
      <c r="AR121" s="836"/>
      <c r="AS121" s="836"/>
      <c r="AT121" s="836"/>
      <c r="AU121" s="836"/>
      <c r="AV121" s="836"/>
    </row>
    <row r="122" spans="2:48" ht="18" customHeight="1">
      <c r="B122" s="146"/>
      <c r="C122" s="141"/>
      <c r="D122" s="656"/>
      <c r="E122" s="656"/>
      <c r="F122" s="656"/>
      <c r="G122" s="656"/>
      <c r="H122" s="657"/>
      <c r="I122" s="657"/>
      <c r="J122" s="657"/>
      <c r="K122" s="657"/>
      <c r="L122" s="657"/>
      <c r="M122" s="657"/>
      <c r="N122" s="657"/>
      <c r="O122" s="657"/>
      <c r="P122" s="657"/>
      <c r="Q122" s="657"/>
      <c r="R122" s="657"/>
      <c r="S122" s="657"/>
      <c r="T122" s="657"/>
      <c r="U122" s="657"/>
      <c r="V122" s="657"/>
      <c r="W122" s="657"/>
      <c r="X122" s="657"/>
      <c r="Y122" s="657"/>
      <c r="Z122" s="657"/>
      <c r="AA122" s="657"/>
      <c r="AB122" s="657"/>
      <c r="AC122" s="657"/>
      <c r="AD122" s="657"/>
      <c r="AE122" s="657"/>
      <c r="AF122" s="657"/>
      <c r="AG122" s="657"/>
      <c r="AH122" s="657"/>
      <c r="AI122" s="657"/>
      <c r="AJ122" s="657"/>
      <c r="AK122" s="85"/>
      <c r="AL122" s="835"/>
      <c r="AM122" s="836"/>
      <c r="AN122" s="836"/>
      <c r="AO122" s="836"/>
      <c r="AP122" s="836"/>
      <c r="AQ122" s="836"/>
      <c r="AR122" s="836"/>
      <c r="AS122" s="836"/>
      <c r="AT122" s="836"/>
      <c r="AU122" s="836"/>
      <c r="AV122" s="836"/>
    </row>
    <row r="123" spans="2:48" ht="18" customHeight="1">
      <c r="B123" s="146"/>
      <c r="C123" s="141"/>
      <c r="D123" s="656"/>
      <c r="E123" s="656"/>
      <c r="F123" s="656"/>
      <c r="G123" s="656"/>
      <c r="H123" s="657"/>
      <c r="I123" s="657"/>
      <c r="J123" s="657"/>
      <c r="K123" s="657"/>
      <c r="L123" s="657"/>
      <c r="M123" s="657"/>
      <c r="N123" s="657"/>
      <c r="O123" s="657"/>
      <c r="P123" s="657"/>
      <c r="Q123" s="657"/>
      <c r="R123" s="657"/>
      <c r="S123" s="657"/>
      <c r="T123" s="657"/>
      <c r="U123" s="657"/>
      <c r="V123" s="657"/>
      <c r="W123" s="657"/>
      <c r="X123" s="657"/>
      <c r="Y123" s="657"/>
      <c r="Z123" s="657"/>
      <c r="AA123" s="657"/>
      <c r="AB123" s="657"/>
      <c r="AC123" s="657"/>
      <c r="AD123" s="657"/>
      <c r="AE123" s="657"/>
      <c r="AF123" s="657"/>
      <c r="AG123" s="657"/>
      <c r="AH123" s="657"/>
      <c r="AI123" s="657"/>
      <c r="AJ123" s="657"/>
      <c r="AK123" s="85"/>
      <c r="AL123" s="835"/>
      <c r="AM123" s="836"/>
      <c r="AN123" s="836"/>
      <c r="AO123" s="836"/>
      <c r="AP123" s="836"/>
      <c r="AQ123" s="836"/>
      <c r="AR123" s="836"/>
      <c r="AS123" s="836"/>
      <c r="AT123" s="836"/>
      <c r="AU123" s="836"/>
      <c r="AV123" s="836"/>
    </row>
    <row r="124" spans="2:48" ht="18" customHeight="1">
      <c r="B124" s="146"/>
      <c r="C124" s="141"/>
      <c r="D124" s="656"/>
      <c r="E124" s="656"/>
      <c r="F124" s="656"/>
      <c r="G124" s="656"/>
      <c r="H124" s="657"/>
      <c r="I124" s="657"/>
      <c r="J124" s="657"/>
      <c r="K124" s="657"/>
      <c r="L124" s="657"/>
      <c r="M124" s="657"/>
      <c r="N124" s="657"/>
      <c r="O124" s="657"/>
      <c r="P124" s="657"/>
      <c r="Q124" s="657"/>
      <c r="R124" s="657"/>
      <c r="S124" s="657"/>
      <c r="T124" s="657"/>
      <c r="U124" s="657"/>
      <c r="V124" s="657"/>
      <c r="W124" s="657"/>
      <c r="X124" s="657"/>
      <c r="Y124" s="657"/>
      <c r="Z124" s="657"/>
      <c r="AA124" s="657"/>
      <c r="AB124" s="657"/>
      <c r="AC124" s="657"/>
      <c r="AD124" s="657"/>
      <c r="AE124" s="657"/>
      <c r="AF124" s="657"/>
      <c r="AG124" s="657"/>
      <c r="AH124" s="657"/>
      <c r="AI124" s="657"/>
      <c r="AJ124" s="657"/>
      <c r="AK124" s="85"/>
      <c r="AL124" s="835"/>
      <c r="AM124" s="836"/>
      <c r="AN124" s="836"/>
      <c r="AO124" s="836"/>
      <c r="AP124" s="836"/>
      <c r="AQ124" s="836"/>
      <c r="AR124" s="836"/>
      <c r="AS124" s="836"/>
      <c r="AT124" s="836"/>
      <c r="AU124" s="836"/>
      <c r="AV124" s="836"/>
    </row>
    <row r="125" spans="2:48" ht="18" customHeight="1">
      <c r="B125" s="146"/>
      <c r="C125" s="141"/>
      <c r="D125" s="656"/>
      <c r="E125" s="656"/>
      <c r="F125" s="656"/>
      <c r="G125" s="656"/>
      <c r="H125" s="657"/>
      <c r="I125" s="657"/>
      <c r="J125" s="657"/>
      <c r="K125" s="657"/>
      <c r="L125" s="657"/>
      <c r="M125" s="657"/>
      <c r="N125" s="657"/>
      <c r="O125" s="657"/>
      <c r="P125" s="657"/>
      <c r="Q125" s="657"/>
      <c r="R125" s="657"/>
      <c r="S125" s="657"/>
      <c r="T125" s="657"/>
      <c r="U125" s="657"/>
      <c r="V125" s="657"/>
      <c r="W125" s="657"/>
      <c r="X125" s="657"/>
      <c r="Y125" s="657"/>
      <c r="Z125" s="657"/>
      <c r="AA125" s="657"/>
      <c r="AB125" s="657"/>
      <c r="AC125" s="657"/>
      <c r="AD125" s="657"/>
      <c r="AE125" s="657"/>
      <c r="AF125" s="657"/>
      <c r="AG125" s="657"/>
      <c r="AH125" s="657"/>
      <c r="AI125" s="657"/>
      <c r="AJ125" s="657"/>
      <c r="AK125" s="85"/>
      <c r="AL125" s="835"/>
      <c r="AM125" s="836"/>
      <c r="AN125" s="836"/>
      <c r="AO125" s="836"/>
      <c r="AP125" s="836"/>
      <c r="AQ125" s="836"/>
      <c r="AR125" s="836"/>
      <c r="AS125" s="836"/>
      <c r="AT125" s="836"/>
      <c r="AU125" s="836"/>
      <c r="AV125" s="836"/>
    </row>
    <row r="126" spans="2:48" ht="18" customHeight="1">
      <c r="B126" s="146"/>
      <c r="C126" s="141"/>
      <c r="D126" s="656" t="str">
        <f>Tbl!$Q$4</f>
        <v>令和９年度
(2027年度)</v>
      </c>
      <c r="E126" s="656"/>
      <c r="F126" s="656"/>
      <c r="G126" s="656"/>
      <c r="H126" s="657"/>
      <c r="I126" s="657"/>
      <c r="J126" s="657"/>
      <c r="K126" s="657"/>
      <c r="L126" s="657"/>
      <c r="M126" s="657"/>
      <c r="N126" s="657"/>
      <c r="O126" s="657"/>
      <c r="P126" s="657"/>
      <c r="Q126" s="657"/>
      <c r="R126" s="657"/>
      <c r="S126" s="657"/>
      <c r="T126" s="657"/>
      <c r="U126" s="657"/>
      <c r="V126" s="657"/>
      <c r="W126" s="657"/>
      <c r="X126" s="657"/>
      <c r="Y126" s="657"/>
      <c r="Z126" s="657"/>
      <c r="AA126" s="657"/>
      <c r="AB126" s="657"/>
      <c r="AC126" s="657"/>
      <c r="AD126" s="657"/>
      <c r="AE126" s="657"/>
      <c r="AF126" s="657"/>
      <c r="AG126" s="657"/>
      <c r="AH126" s="657"/>
      <c r="AI126" s="657"/>
      <c r="AJ126" s="657"/>
      <c r="AK126" s="85"/>
      <c r="AL126" s="835" t="str">
        <f>IF(AND($H126="",VALUE(MID($D126,3,1))&lt;様式１号!$D$16),"← ＣＯ2排出量の前年度に対する増減要因を分析
　  して入力してください。 (例)削減対策の実施
　 状況、生産量・営業時間等の増減など","")</f>
        <v/>
      </c>
      <c r="AM126" s="836"/>
      <c r="AN126" s="836"/>
      <c r="AO126" s="836"/>
      <c r="AP126" s="836"/>
      <c r="AQ126" s="836"/>
      <c r="AR126" s="836"/>
      <c r="AS126" s="836"/>
      <c r="AT126" s="836"/>
      <c r="AU126" s="836"/>
      <c r="AV126" s="836"/>
    </row>
    <row r="127" spans="2:48" ht="18" customHeight="1">
      <c r="B127" s="146"/>
      <c r="C127" s="141"/>
      <c r="D127" s="656"/>
      <c r="E127" s="656"/>
      <c r="F127" s="656"/>
      <c r="G127" s="656"/>
      <c r="H127" s="657"/>
      <c r="I127" s="657"/>
      <c r="J127" s="657"/>
      <c r="K127" s="657"/>
      <c r="L127" s="657"/>
      <c r="M127" s="657"/>
      <c r="N127" s="657"/>
      <c r="O127" s="657"/>
      <c r="P127" s="657"/>
      <c r="Q127" s="657"/>
      <c r="R127" s="657"/>
      <c r="S127" s="657"/>
      <c r="T127" s="657"/>
      <c r="U127" s="657"/>
      <c r="V127" s="657"/>
      <c r="W127" s="657"/>
      <c r="X127" s="657"/>
      <c r="Y127" s="657"/>
      <c r="Z127" s="657"/>
      <c r="AA127" s="657"/>
      <c r="AB127" s="657"/>
      <c r="AC127" s="657"/>
      <c r="AD127" s="657"/>
      <c r="AE127" s="657"/>
      <c r="AF127" s="657"/>
      <c r="AG127" s="657"/>
      <c r="AH127" s="657"/>
      <c r="AI127" s="657"/>
      <c r="AJ127" s="657"/>
      <c r="AK127" s="85"/>
      <c r="AL127" s="835"/>
      <c r="AM127" s="836"/>
      <c r="AN127" s="836"/>
      <c r="AO127" s="836"/>
      <c r="AP127" s="836"/>
      <c r="AQ127" s="836"/>
      <c r="AR127" s="836"/>
      <c r="AS127" s="836"/>
      <c r="AT127" s="836"/>
      <c r="AU127" s="836"/>
      <c r="AV127" s="836"/>
    </row>
    <row r="128" spans="2:48" ht="18" customHeight="1">
      <c r="B128" s="146"/>
      <c r="C128" s="141"/>
      <c r="D128" s="656"/>
      <c r="E128" s="656"/>
      <c r="F128" s="656"/>
      <c r="G128" s="656"/>
      <c r="H128" s="657"/>
      <c r="I128" s="657"/>
      <c r="J128" s="657"/>
      <c r="K128" s="657"/>
      <c r="L128" s="657"/>
      <c r="M128" s="657"/>
      <c r="N128" s="657"/>
      <c r="O128" s="657"/>
      <c r="P128" s="657"/>
      <c r="Q128" s="657"/>
      <c r="R128" s="657"/>
      <c r="S128" s="657"/>
      <c r="T128" s="657"/>
      <c r="U128" s="657"/>
      <c r="V128" s="657"/>
      <c r="W128" s="657"/>
      <c r="X128" s="657"/>
      <c r="Y128" s="657"/>
      <c r="Z128" s="657"/>
      <c r="AA128" s="657"/>
      <c r="AB128" s="657"/>
      <c r="AC128" s="657"/>
      <c r="AD128" s="657"/>
      <c r="AE128" s="657"/>
      <c r="AF128" s="657"/>
      <c r="AG128" s="657"/>
      <c r="AH128" s="657"/>
      <c r="AI128" s="657"/>
      <c r="AJ128" s="657"/>
      <c r="AK128" s="85"/>
      <c r="AL128" s="835"/>
      <c r="AM128" s="836"/>
      <c r="AN128" s="836"/>
      <c r="AO128" s="836"/>
      <c r="AP128" s="836"/>
      <c r="AQ128" s="836"/>
      <c r="AR128" s="836"/>
      <c r="AS128" s="836"/>
      <c r="AT128" s="836"/>
      <c r="AU128" s="836"/>
      <c r="AV128" s="836"/>
    </row>
    <row r="129" spans="2:48" ht="18" customHeight="1">
      <c r="B129" s="146"/>
      <c r="C129" s="141"/>
      <c r="D129" s="656"/>
      <c r="E129" s="656"/>
      <c r="F129" s="656"/>
      <c r="G129" s="656"/>
      <c r="H129" s="657"/>
      <c r="I129" s="657"/>
      <c r="J129" s="657"/>
      <c r="K129" s="657"/>
      <c r="L129" s="657"/>
      <c r="M129" s="657"/>
      <c r="N129" s="657"/>
      <c r="O129" s="657"/>
      <c r="P129" s="657"/>
      <c r="Q129" s="657"/>
      <c r="R129" s="657"/>
      <c r="S129" s="657"/>
      <c r="T129" s="657"/>
      <c r="U129" s="657"/>
      <c r="V129" s="657"/>
      <c r="W129" s="657"/>
      <c r="X129" s="657"/>
      <c r="Y129" s="657"/>
      <c r="Z129" s="657"/>
      <c r="AA129" s="657"/>
      <c r="AB129" s="657"/>
      <c r="AC129" s="657"/>
      <c r="AD129" s="657"/>
      <c r="AE129" s="657"/>
      <c r="AF129" s="657"/>
      <c r="AG129" s="657"/>
      <c r="AH129" s="657"/>
      <c r="AI129" s="657"/>
      <c r="AJ129" s="657"/>
      <c r="AK129" s="85"/>
      <c r="AL129" s="835"/>
      <c r="AM129" s="836"/>
      <c r="AN129" s="836"/>
      <c r="AO129" s="836"/>
      <c r="AP129" s="836"/>
      <c r="AQ129" s="836"/>
      <c r="AR129" s="836"/>
      <c r="AS129" s="836"/>
      <c r="AT129" s="836"/>
      <c r="AU129" s="836"/>
      <c r="AV129" s="836"/>
    </row>
    <row r="130" spans="2:48" ht="18" customHeight="1">
      <c r="B130" s="146"/>
      <c r="C130" s="141"/>
      <c r="D130" s="656"/>
      <c r="E130" s="656"/>
      <c r="F130" s="656"/>
      <c r="G130" s="656"/>
      <c r="H130" s="657"/>
      <c r="I130" s="657"/>
      <c r="J130" s="657"/>
      <c r="K130" s="657"/>
      <c r="L130" s="657"/>
      <c r="M130" s="657"/>
      <c r="N130" s="657"/>
      <c r="O130" s="657"/>
      <c r="P130" s="657"/>
      <c r="Q130" s="657"/>
      <c r="R130" s="657"/>
      <c r="S130" s="657"/>
      <c r="T130" s="657"/>
      <c r="U130" s="657"/>
      <c r="V130" s="657"/>
      <c r="W130" s="657"/>
      <c r="X130" s="657"/>
      <c r="Y130" s="657"/>
      <c r="Z130" s="657"/>
      <c r="AA130" s="657"/>
      <c r="AB130" s="657"/>
      <c r="AC130" s="657"/>
      <c r="AD130" s="657"/>
      <c r="AE130" s="657"/>
      <c r="AF130" s="657"/>
      <c r="AG130" s="657"/>
      <c r="AH130" s="657"/>
      <c r="AI130" s="657"/>
      <c r="AJ130" s="657"/>
      <c r="AK130" s="85"/>
      <c r="AL130" s="835"/>
      <c r="AM130" s="836"/>
      <c r="AN130" s="836"/>
      <c r="AO130" s="836"/>
      <c r="AP130" s="836"/>
      <c r="AQ130" s="836"/>
      <c r="AR130" s="836"/>
      <c r="AS130" s="836"/>
      <c r="AT130" s="836"/>
      <c r="AU130" s="836"/>
      <c r="AV130" s="836"/>
    </row>
    <row r="131" spans="2:48" ht="18" customHeight="1">
      <c r="B131" s="146"/>
      <c r="C131" s="141"/>
      <c r="D131" s="656"/>
      <c r="E131" s="656"/>
      <c r="F131" s="656"/>
      <c r="G131" s="656"/>
      <c r="H131" s="657"/>
      <c r="I131" s="657"/>
      <c r="J131" s="657"/>
      <c r="K131" s="657"/>
      <c r="L131" s="657"/>
      <c r="M131" s="657"/>
      <c r="N131" s="657"/>
      <c r="O131" s="657"/>
      <c r="P131" s="657"/>
      <c r="Q131" s="657"/>
      <c r="R131" s="657"/>
      <c r="S131" s="657"/>
      <c r="T131" s="657"/>
      <c r="U131" s="657"/>
      <c r="V131" s="657"/>
      <c r="W131" s="657"/>
      <c r="X131" s="657"/>
      <c r="Y131" s="657"/>
      <c r="Z131" s="657"/>
      <c r="AA131" s="657"/>
      <c r="AB131" s="657"/>
      <c r="AC131" s="657"/>
      <c r="AD131" s="657"/>
      <c r="AE131" s="657"/>
      <c r="AF131" s="657"/>
      <c r="AG131" s="657"/>
      <c r="AH131" s="657"/>
      <c r="AI131" s="657"/>
      <c r="AJ131" s="657"/>
      <c r="AK131" s="85"/>
      <c r="AL131" s="835"/>
      <c r="AM131" s="836"/>
      <c r="AN131" s="836"/>
      <c r="AO131" s="836"/>
      <c r="AP131" s="836"/>
      <c r="AQ131" s="836"/>
      <c r="AR131" s="836"/>
      <c r="AS131" s="836"/>
      <c r="AT131" s="836"/>
      <c r="AU131" s="836"/>
      <c r="AV131" s="836"/>
    </row>
    <row r="132" spans="2:48" ht="18" customHeight="1">
      <c r="B132" s="146"/>
      <c r="C132" s="141"/>
      <c r="D132" s="656"/>
      <c r="E132" s="656"/>
      <c r="F132" s="656"/>
      <c r="G132" s="656"/>
      <c r="H132" s="657"/>
      <c r="I132" s="657"/>
      <c r="J132" s="657"/>
      <c r="K132" s="657"/>
      <c r="L132" s="657"/>
      <c r="M132" s="657"/>
      <c r="N132" s="657"/>
      <c r="O132" s="657"/>
      <c r="P132" s="657"/>
      <c r="Q132" s="657"/>
      <c r="R132" s="657"/>
      <c r="S132" s="657"/>
      <c r="T132" s="657"/>
      <c r="U132" s="657"/>
      <c r="V132" s="657"/>
      <c r="W132" s="657"/>
      <c r="X132" s="657"/>
      <c r="Y132" s="657"/>
      <c r="Z132" s="657"/>
      <c r="AA132" s="657"/>
      <c r="AB132" s="657"/>
      <c r="AC132" s="657"/>
      <c r="AD132" s="657"/>
      <c r="AE132" s="657"/>
      <c r="AF132" s="657"/>
      <c r="AG132" s="657"/>
      <c r="AH132" s="657"/>
      <c r="AI132" s="657"/>
      <c r="AJ132" s="657"/>
      <c r="AK132" s="85"/>
      <c r="AL132" s="835"/>
      <c r="AM132" s="836"/>
      <c r="AN132" s="836"/>
      <c r="AO132" s="836"/>
      <c r="AP132" s="836"/>
      <c r="AQ132" s="836"/>
      <c r="AR132" s="836"/>
      <c r="AS132" s="836"/>
      <c r="AT132" s="836"/>
      <c r="AU132" s="836"/>
      <c r="AV132" s="836"/>
    </row>
    <row r="133" spans="2:48" ht="18" customHeight="1">
      <c r="B133" s="146"/>
      <c r="C133" s="141"/>
      <c r="D133" s="656"/>
      <c r="E133" s="656"/>
      <c r="F133" s="656"/>
      <c r="G133" s="656"/>
      <c r="H133" s="657"/>
      <c r="I133" s="657"/>
      <c r="J133" s="657"/>
      <c r="K133" s="657"/>
      <c r="L133" s="657"/>
      <c r="M133" s="657"/>
      <c r="N133" s="657"/>
      <c r="O133" s="657"/>
      <c r="P133" s="657"/>
      <c r="Q133" s="657"/>
      <c r="R133" s="657"/>
      <c r="S133" s="657"/>
      <c r="T133" s="657"/>
      <c r="U133" s="657"/>
      <c r="V133" s="657"/>
      <c r="W133" s="657"/>
      <c r="X133" s="657"/>
      <c r="Y133" s="657"/>
      <c r="Z133" s="657"/>
      <c r="AA133" s="657"/>
      <c r="AB133" s="657"/>
      <c r="AC133" s="657"/>
      <c r="AD133" s="657"/>
      <c r="AE133" s="657"/>
      <c r="AF133" s="657"/>
      <c r="AG133" s="657"/>
      <c r="AH133" s="657"/>
      <c r="AI133" s="657"/>
      <c r="AJ133" s="657"/>
      <c r="AK133" s="85"/>
      <c r="AL133" s="835"/>
      <c r="AM133" s="836"/>
      <c r="AN133" s="836"/>
      <c r="AO133" s="836"/>
      <c r="AP133" s="836"/>
      <c r="AQ133" s="836"/>
      <c r="AR133" s="836"/>
      <c r="AS133" s="836"/>
      <c r="AT133" s="836"/>
      <c r="AU133" s="836"/>
      <c r="AV133" s="836"/>
    </row>
    <row r="134" spans="2:48" ht="18" customHeight="1">
      <c r="B134" s="146"/>
      <c r="C134" s="141"/>
      <c r="D134" s="656" t="str">
        <f>Tbl!$Q$5</f>
        <v>令和10年度
(2028年度)</v>
      </c>
      <c r="E134" s="656"/>
      <c r="F134" s="656"/>
      <c r="G134" s="656"/>
      <c r="H134" s="657"/>
      <c r="I134" s="657"/>
      <c r="J134" s="657"/>
      <c r="K134" s="657"/>
      <c r="L134" s="657"/>
      <c r="M134" s="657"/>
      <c r="N134" s="657"/>
      <c r="O134" s="657"/>
      <c r="P134" s="657"/>
      <c r="Q134" s="657"/>
      <c r="R134" s="657"/>
      <c r="S134" s="657"/>
      <c r="T134" s="657"/>
      <c r="U134" s="657"/>
      <c r="V134" s="657"/>
      <c r="W134" s="657"/>
      <c r="X134" s="657"/>
      <c r="Y134" s="657"/>
      <c r="Z134" s="657"/>
      <c r="AA134" s="657"/>
      <c r="AB134" s="657"/>
      <c r="AC134" s="657"/>
      <c r="AD134" s="657"/>
      <c r="AE134" s="657"/>
      <c r="AF134" s="657"/>
      <c r="AG134" s="657"/>
      <c r="AH134" s="657"/>
      <c r="AI134" s="657"/>
      <c r="AJ134" s="657"/>
      <c r="AK134" s="85"/>
      <c r="AL134" s="835" t="str">
        <f>IF(AND($H134="",VALUE(MID($D134,3,2))&lt;様式１号!$D$16),"← ＣＯ2排出量の前年度に対する増減要因を分析
　  して入力してください。 (例)削減対策の実施
　 状況、生産量・営業時間等の増減など","")</f>
        <v/>
      </c>
      <c r="AM134" s="836"/>
      <c r="AN134" s="836"/>
      <c r="AO134" s="836"/>
      <c r="AP134" s="836"/>
      <c r="AQ134" s="836"/>
      <c r="AR134" s="836"/>
      <c r="AS134" s="836"/>
      <c r="AT134" s="836"/>
      <c r="AU134" s="836"/>
      <c r="AV134" s="836"/>
    </row>
    <row r="135" spans="2:48" ht="18" customHeight="1">
      <c r="B135" s="146"/>
      <c r="C135" s="141"/>
      <c r="D135" s="656"/>
      <c r="E135" s="656"/>
      <c r="F135" s="656"/>
      <c r="G135" s="656"/>
      <c r="H135" s="657"/>
      <c r="I135" s="657"/>
      <c r="J135" s="657"/>
      <c r="K135" s="657"/>
      <c r="L135" s="657"/>
      <c r="M135" s="657"/>
      <c r="N135" s="657"/>
      <c r="O135" s="657"/>
      <c r="P135" s="657"/>
      <c r="Q135" s="657"/>
      <c r="R135" s="657"/>
      <c r="S135" s="657"/>
      <c r="T135" s="657"/>
      <c r="U135" s="657"/>
      <c r="V135" s="657"/>
      <c r="W135" s="657"/>
      <c r="X135" s="657"/>
      <c r="Y135" s="657"/>
      <c r="Z135" s="657"/>
      <c r="AA135" s="657"/>
      <c r="AB135" s="657"/>
      <c r="AC135" s="657"/>
      <c r="AD135" s="657"/>
      <c r="AE135" s="657"/>
      <c r="AF135" s="657"/>
      <c r="AG135" s="657"/>
      <c r="AH135" s="657"/>
      <c r="AI135" s="657"/>
      <c r="AJ135" s="657"/>
      <c r="AK135" s="85"/>
      <c r="AL135" s="835"/>
      <c r="AM135" s="836"/>
      <c r="AN135" s="836"/>
      <c r="AO135" s="836"/>
      <c r="AP135" s="836"/>
      <c r="AQ135" s="836"/>
      <c r="AR135" s="836"/>
      <c r="AS135" s="836"/>
      <c r="AT135" s="836"/>
      <c r="AU135" s="836"/>
      <c r="AV135" s="836"/>
    </row>
    <row r="136" spans="2:48" ht="18" customHeight="1">
      <c r="B136" s="146"/>
      <c r="C136" s="141"/>
      <c r="D136" s="656"/>
      <c r="E136" s="656"/>
      <c r="F136" s="656"/>
      <c r="G136" s="656"/>
      <c r="H136" s="657"/>
      <c r="I136" s="657"/>
      <c r="J136" s="657"/>
      <c r="K136" s="657"/>
      <c r="L136" s="657"/>
      <c r="M136" s="657"/>
      <c r="N136" s="657"/>
      <c r="O136" s="657"/>
      <c r="P136" s="657"/>
      <c r="Q136" s="657"/>
      <c r="R136" s="657"/>
      <c r="S136" s="657"/>
      <c r="T136" s="657"/>
      <c r="U136" s="657"/>
      <c r="V136" s="657"/>
      <c r="W136" s="657"/>
      <c r="X136" s="657"/>
      <c r="Y136" s="657"/>
      <c r="Z136" s="657"/>
      <c r="AA136" s="657"/>
      <c r="AB136" s="657"/>
      <c r="AC136" s="657"/>
      <c r="AD136" s="657"/>
      <c r="AE136" s="657"/>
      <c r="AF136" s="657"/>
      <c r="AG136" s="657"/>
      <c r="AH136" s="657"/>
      <c r="AI136" s="657"/>
      <c r="AJ136" s="657"/>
      <c r="AK136" s="85"/>
      <c r="AL136" s="835"/>
      <c r="AM136" s="836"/>
      <c r="AN136" s="836"/>
      <c r="AO136" s="836"/>
      <c r="AP136" s="836"/>
      <c r="AQ136" s="836"/>
      <c r="AR136" s="836"/>
      <c r="AS136" s="836"/>
      <c r="AT136" s="836"/>
      <c r="AU136" s="836"/>
      <c r="AV136" s="836"/>
    </row>
    <row r="137" spans="2:48" ht="18" customHeight="1">
      <c r="B137" s="146"/>
      <c r="C137" s="141"/>
      <c r="D137" s="656"/>
      <c r="E137" s="656"/>
      <c r="F137" s="656"/>
      <c r="G137" s="656"/>
      <c r="H137" s="657"/>
      <c r="I137" s="657"/>
      <c r="J137" s="657"/>
      <c r="K137" s="657"/>
      <c r="L137" s="657"/>
      <c r="M137" s="657"/>
      <c r="N137" s="657"/>
      <c r="O137" s="657"/>
      <c r="P137" s="657"/>
      <c r="Q137" s="657"/>
      <c r="R137" s="657"/>
      <c r="S137" s="657"/>
      <c r="T137" s="657"/>
      <c r="U137" s="657"/>
      <c r="V137" s="657"/>
      <c r="W137" s="657"/>
      <c r="X137" s="657"/>
      <c r="Y137" s="657"/>
      <c r="Z137" s="657"/>
      <c r="AA137" s="657"/>
      <c r="AB137" s="657"/>
      <c r="AC137" s="657"/>
      <c r="AD137" s="657"/>
      <c r="AE137" s="657"/>
      <c r="AF137" s="657"/>
      <c r="AG137" s="657"/>
      <c r="AH137" s="657"/>
      <c r="AI137" s="657"/>
      <c r="AJ137" s="657"/>
      <c r="AK137" s="85"/>
      <c r="AL137" s="835"/>
      <c r="AM137" s="836"/>
      <c r="AN137" s="836"/>
      <c r="AO137" s="836"/>
      <c r="AP137" s="836"/>
      <c r="AQ137" s="836"/>
      <c r="AR137" s="836"/>
      <c r="AS137" s="836"/>
      <c r="AT137" s="836"/>
      <c r="AU137" s="836"/>
      <c r="AV137" s="836"/>
    </row>
    <row r="138" spans="2:48" ht="18" customHeight="1">
      <c r="B138" s="146"/>
      <c r="C138" s="141"/>
      <c r="D138" s="656"/>
      <c r="E138" s="656"/>
      <c r="F138" s="656"/>
      <c r="G138" s="656"/>
      <c r="H138" s="657"/>
      <c r="I138" s="657"/>
      <c r="J138" s="657"/>
      <c r="K138" s="657"/>
      <c r="L138" s="657"/>
      <c r="M138" s="657"/>
      <c r="N138" s="657"/>
      <c r="O138" s="657"/>
      <c r="P138" s="657"/>
      <c r="Q138" s="657"/>
      <c r="R138" s="657"/>
      <c r="S138" s="657"/>
      <c r="T138" s="657"/>
      <c r="U138" s="657"/>
      <c r="V138" s="657"/>
      <c r="W138" s="657"/>
      <c r="X138" s="657"/>
      <c r="Y138" s="657"/>
      <c r="Z138" s="657"/>
      <c r="AA138" s="657"/>
      <c r="AB138" s="657"/>
      <c r="AC138" s="657"/>
      <c r="AD138" s="657"/>
      <c r="AE138" s="657"/>
      <c r="AF138" s="657"/>
      <c r="AG138" s="657"/>
      <c r="AH138" s="657"/>
      <c r="AI138" s="657"/>
      <c r="AJ138" s="657"/>
      <c r="AK138" s="85"/>
      <c r="AL138" s="835"/>
      <c r="AM138" s="836"/>
      <c r="AN138" s="836"/>
      <c r="AO138" s="836"/>
      <c r="AP138" s="836"/>
      <c r="AQ138" s="836"/>
      <c r="AR138" s="836"/>
      <c r="AS138" s="836"/>
      <c r="AT138" s="836"/>
      <c r="AU138" s="836"/>
      <c r="AV138" s="836"/>
    </row>
    <row r="139" spans="2:48" ht="18" customHeight="1">
      <c r="B139" s="146"/>
      <c r="C139" s="141"/>
      <c r="D139" s="656"/>
      <c r="E139" s="656"/>
      <c r="F139" s="656"/>
      <c r="G139" s="656"/>
      <c r="H139" s="657"/>
      <c r="I139" s="657"/>
      <c r="J139" s="657"/>
      <c r="K139" s="657"/>
      <c r="L139" s="657"/>
      <c r="M139" s="657"/>
      <c r="N139" s="657"/>
      <c r="O139" s="657"/>
      <c r="P139" s="657"/>
      <c r="Q139" s="657"/>
      <c r="R139" s="657"/>
      <c r="S139" s="657"/>
      <c r="T139" s="657"/>
      <c r="U139" s="657"/>
      <c r="V139" s="657"/>
      <c r="W139" s="657"/>
      <c r="X139" s="657"/>
      <c r="Y139" s="657"/>
      <c r="Z139" s="657"/>
      <c r="AA139" s="657"/>
      <c r="AB139" s="657"/>
      <c r="AC139" s="657"/>
      <c r="AD139" s="657"/>
      <c r="AE139" s="657"/>
      <c r="AF139" s="657"/>
      <c r="AG139" s="657"/>
      <c r="AH139" s="657"/>
      <c r="AI139" s="657"/>
      <c r="AJ139" s="657"/>
      <c r="AK139" s="85"/>
      <c r="AL139" s="835"/>
      <c r="AM139" s="836"/>
      <c r="AN139" s="836"/>
      <c r="AO139" s="836"/>
      <c r="AP139" s="836"/>
      <c r="AQ139" s="836"/>
      <c r="AR139" s="836"/>
      <c r="AS139" s="836"/>
      <c r="AT139" s="836"/>
      <c r="AU139" s="836"/>
      <c r="AV139" s="836"/>
    </row>
    <row r="140" spans="2:48" ht="18" customHeight="1">
      <c r="B140" s="146"/>
      <c r="C140" s="141"/>
      <c r="D140" s="656"/>
      <c r="E140" s="656"/>
      <c r="F140" s="656"/>
      <c r="G140" s="656"/>
      <c r="H140" s="657"/>
      <c r="I140" s="657"/>
      <c r="J140" s="657"/>
      <c r="K140" s="657"/>
      <c r="L140" s="657"/>
      <c r="M140" s="657"/>
      <c r="N140" s="657"/>
      <c r="O140" s="657"/>
      <c r="P140" s="657"/>
      <c r="Q140" s="657"/>
      <c r="R140" s="657"/>
      <c r="S140" s="657"/>
      <c r="T140" s="657"/>
      <c r="U140" s="657"/>
      <c r="V140" s="657"/>
      <c r="W140" s="657"/>
      <c r="X140" s="657"/>
      <c r="Y140" s="657"/>
      <c r="Z140" s="657"/>
      <c r="AA140" s="657"/>
      <c r="AB140" s="657"/>
      <c r="AC140" s="657"/>
      <c r="AD140" s="657"/>
      <c r="AE140" s="657"/>
      <c r="AF140" s="657"/>
      <c r="AG140" s="657"/>
      <c r="AH140" s="657"/>
      <c r="AI140" s="657"/>
      <c r="AJ140" s="657"/>
      <c r="AK140" s="85"/>
      <c r="AL140" s="835"/>
      <c r="AM140" s="836"/>
      <c r="AN140" s="836"/>
      <c r="AO140" s="836"/>
      <c r="AP140" s="836"/>
      <c r="AQ140" s="836"/>
      <c r="AR140" s="836"/>
      <c r="AS140" s="836"/>
      <c r="AT140" s="836"/>
      <c r="AU140" s="836"/>
      <c r="AV140" s="836"/>
    </row>
    <row r="141" spans="2:48" ht="18" customHeight="1">
      <c r="B141" s="146"/>
      <c r="C141" s="141"/>
      <c r="D141" s="656"/>
      <c r="E141" s="656"/>
      <c r="F141" s="656"/>
      <c r="G141" s="656"/>
      <c r="H141" s="657"/>
      <c r="I141" s="657"/>
      <c r="J141" s="657"/>
      <c r="K141" s="657"/>
      <c r="L141" s="657"/>
      <c r="M141" s="657"/>
      <c r="N141" s="657"/>
      <c r="O141" s="657"/>
      <c r="P141" s="657"/>
      <c r="Q141" s="657"/>
      <c r="R141" s="657"/>
      <c r="S141" s="657"/>
      <c r="T141" s="657"/>
      <c r="U141" s="657"/>
      <c r="V141" s="657"/>
      <c r="W141" s="657"/>
      <c r="X141" s="657"/>
      <c r="Y141" s="657"/>
      <c r="Z141" s="657"/>
      <c r="AA141" s="657"/>
      <c r="AB141" s="657"/>
      <c r="AC141" s="657"/>
      <c r="AD141" s="657"/>
      <c r="AE141" s="657"/>
      <c r="AF141" s="657"/>
      <c r="AG141" s="657"/>
      <c r="AH141" s="657"/>
      <c r="AI141" s="657"/>
      <c r="AJ141" s="657"/>
      <c r="AK141" s="85"/>
      <c r="AL141" s="835"/>
      <c r="AM141" s="836"/>
      <c r="AN141" s="836"/>
      <c r="AO141" s="836"/>
      <c r="AP141" s="836"/>
      <c r="AQ141" s="836"/>
      <c r="AR141" s="836"/>
      <c r="AS141" s="836"/>
      <c r="AT141" s="836"/>
      <c r="AU141" s="836"/>
      <c r="AV141" s="836"/>
    </row>
    <row r="142" spans="2:48" ht="18" customHeight="1">
      <c r="B142" s="146"/>
      <c r="C142" s="141"/>
      <c r="D142" s="656" t="str">
        <f>Tbl!$Q$6</f>
        <v>令和11年度
(2029年度)</v>
      </c>
      <c r="E142" s="656"/>
      <c r="F142" s="656"/>
      <c r="G142" s="656"/>
      <c r="H142" s="657"/>
      <c r="I142" s="657"/>
      <c r="J142" s="657"/>
      <c r="K142" s="657"/>
      <c r="L142" s="657"/>
      <c r="M142" s="657"/>
      <c r="N142" s="657"/>
      <c r="O142" s="657"/>
      <c r="P142" s="657"/>
      <c r="Q142" s="657"/>
      <c r="R142" s="657"/>
      <c r="S142" s="657"/>
      <c r="T142" s="657"/>
      <c r="U142" s="657"/>
      <c r="V142" s="657"/>
      <c r="W142" s="657"/>
      <c r="X142" s="657"/>
      <c r="Y142" s="657"/>
      <c r="Z142" s="657"/>
      <c r="AA142" s="657"/>
      <c r="AB142" s="657"/>
      <c r="AC142" s="657"/>
      <c r="AD142" s="657"/>
      <c r="AE142" s="657"/>
      <c r="AF142" s="657"/>
      <c r="AG142" s="657"/>
      <c r="AH142" s="657"/>
      <c r="AI142" s="657"/>
      <c r="AJ142" s="657"/>
      <c r="AK142" s="85"/>
      <c r="AL142" s="835" t="str">
        <f>IF(AND($H142="",VALUE(MID($D142,3,2))&lt;様式１号!$D$16),"← ＣＯ2排出量の前年度に対する増減要因を分析
　  して入力してください。 (例)削減対策の実施
　 状況、生産量・営業時間等の増減など","")</f>
        <v/>
      </c>
      <c r="AM142" s="836"/>
      <c r="AN142" s="836"/>
      <c r="AO142" s="836"/>
      <c r="AP142" s="836"/>
      <c r="AQ142" s="836"/>
      <c r="AR142" s="836"/>
      <c r="AS142" s="836"/>
      <c r="AT142" s="836"/>
      <c r="AU142" s="836"/>
      <c r="AV142" s="836"/>
    </row>
    <row r="143" spans="2:48" ht="18" customHeight="1">
      <c r="B143" s="146"/>
      <c r="C143" s="141"/>
      <c r="D143" s="656"/>
      <c r="E143" s="656"/>
      <c r="F143" s="656"/>
      <c r="G143" s="656"/>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c r="AJ143" s="657"/>
      <c r="AK143" s="85"/>
      <c r="AL143" s="835"/>
      <c r="AM143" s="836"/>
      <c r="AN143" s="836"/>
      <c r="AO143" s="836"/>
      <c r="AP143" s="836"/>
      <c r="AQ143" s="836"/>
      <c r="AR143" s="836"/>
      <c r="AS143" s="836"/>
      <c r="AT143" s="836"/>
      <c r="AU143" s="836"/>
      <c r="AV143" s="836"/>
    </row>
    <row r="144" spans="2:48" ht="18" customHeight="1">
      <c r="B144" s="146"/>
      <c r="C144" s="141"/>
      <c r="D144" s="656"/>
      <c r="E144" s="656"/>
      <c r="F144" s="656"/>
      <c r="G144" s="656"/>
      <c r="H144" s="657"/>
      <c r="I144" s="657"/>
      <c r="J144" s="657"/>
      <c r="K144" s="657"/>
      <c r="L144" s="657"/>
      <c r="M144" s="657"/>
      <c r="N144" s="657"/>
      <c r="O144" s="657"/>
      <c r="P144" s="657"/>
      <c r="Q144" s="657"/>
      <c r="R144" s="657"/>
      <c r="S144" s="657"/>
      <c r="T144" s="657"/>
      <c r="U144" s="657"/>
      <c r="V144" s="657"/>
      <c r="W144" s="657"/>
      <c r="X144" s="657"/>
      <c r="Y144" s="657"/>
      <c r="Z144" s="657"/>
      <c r="AA144" s="657"/>
      <c r="AB144" s="657"/>
      <c r="AC144" s="657"/>
      <c r="AD144" s="657"/>
      <c r="AE144" s="657"/>
      <c r="AF144" s="657"/>
      <c r="AG144" s="657"/>
      <c r="AH144" s="657"/>
      <c r="AI144" s="657"/>
      <c r="AJ144" s="657"/>
      <c r="AK144" s="85"/>
      <c r="AL144" s="835"/>
      <c r="AM144" s="836"/>
      <c r="AN144" s="836"/>
      <c r="AO144" s="836"/>
      <c r="AP144" s="836"/>
      <c r="AQ144" s="836"/>
      <c r="AR144" s="836"/>
      <c r="AS144" s="836"/>
      <c r="AT144" s="836"/>
      <c r="AU144" s="836"/>
      <c r="AV144" s="836"/>
    </row>
    <row r="145" spans="2:49" ht="18" customHeight="1">
      <c r="B145" s="146"/>
      <c r="C145" s="141"/>
      <c r="D145" s="656"/>
      <c r="E145" s="656"/>
      <c r="F145" s="656"/>
      <c r="G145" s="656"/>
      <c r="H145" s="657"/>
      <c r="I145" s="657"/>
      <c r="J145" s="657"/>
      <c r="K145" s="657"/>
      <c r="L145" s="657"/>
      <c r="M145" s="657"/>
      <c r="N145" s="657"/>
      <c r="O145" s="657"/>
      <c r="P145" s="657"/>
      <c r="Q145" s="657"/>
      <c r="R145" s="657"/>
      <c r="S145" s="657"/>
      <c r="T145" s="657"/>
      <c r="U145" s="657"/>
      <c r="V145" s="657"/>
      <c r="W145" s="657"/>
      <c r="X145" s="657"/>
      <c r="Y145" s="657"/>
      <c r="Z145" s="657"/>
      <c r="AA145" s="657"/>
      <c r="AB145" s="657"/>
      <c r="AC145" s="657"/>
      <c r="AD145" s="657"/>
      <c r="AE145" s="657"/>
      <c r="AF145" s="657"/>
      <c r="AG145" s="657"/>
      <c r="AH145" s="657"/>
      <c r="AI145" s="657"/>
      <c r="AJ145" s="657"/>
      <c r="AK145" s="85"/>
      <c r="AL145" s="835"/>
      <c r="AM145" s="836"/>
      <c r="AN145" s="836"/>
      <c r="AO145" s="836"/>
      <c r="AP145" s="836"/>
      <c r="AQ145" s="836"/>
      <c r="AR145" s="836"/>
      <c r="AS145" s="836"/>
      <c r="AT145" s="836"/>
      <c r="AU145" s="836"/>
      <c r="AV145" s="836"/>
    </row>
    <row r="146" spans="2:49" ht="18" customHeight="1">
      <c r="B146" s="146"/>
      <c r="C146" s="141"/>
      <c r="D146" s="656"/>
      <c r="E146" s="656"/>
      <c r="F146" s="656"/>
      <c r="G146" s="656"/>
      <c r="H146" s="657"/>
      <c r="I146" s="657"/>
      <c r="J146" s="657"/>
      <c r="K146" s="657"/>
      <c r="L146" s="657"/>
      <c r="M146" s="657"/>
      <c r="N146" s="657"/>
      <c r="O146" s="657"/>
      <c r="P146" s="657"/>
      <c r="Q146" s="657"/>
      <c r="R146" s="657"/>
      <c r="S146" s="657"/>
      <c r="T146" s="657"/>
      <c r="U146" s="657"/>
      <c r="V146" s="657"/>
      <c r="W146" s="657"/>
      <c r="X146" s="657"/>
      <c r="Y146" s="657"/>
      <c r="Z146" s="657"/>
      <c r="AA146" s="657"/>
      <c r="AB146" s="657"/>
      <c r="AC146" s="657"/>
      <c r="AD146" s="657"/>
      <c r="AE146" s="657"/>
      <c r="AF146" s="657"/>
      <c r="AG146" s="657"/>
      <c r="AH146" s="657"/>
      <c r="AI146" s="657"/>
      <c r="AJ146" s="657"/>
      <c r="AK146" s="85"/>
      <c r="AL146" s="835"/>
      <c r="AM146" s="836"/>
      <c r="AN146" s="836"/>
      <c r="AO146" s="836"/>
      <c r="AP146" s="836"/>
      <c r="AQ146" s="836"/>
      <c r="AR146" s="836"/>
      <c r="AS146" s="836"/>
      <c r="AT146" s="836"/>
      <c r="AU146" s="836"/>
      <c r="AV146" s="836"/>
    </row>
    <row r="147" spans="2:49" ht="18" customHeight="1">
      <c r="B147" s="146"/>
      <c r="C147" s="141"/>
      <c r="D147" s="656"/>
      <c r="E147" s="656"/>
      <c r="F147" s="656"/>
      <c r="G147" s="656"/>
      <c r="H147" s="657"/>
      <c r="I147" s="657"/>
      <c r="J147" s="657"/>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c r="AK147" s="85"/>
      <c r="AL147" s="835"/>
      <c r="AM147" s="836"/>
      <c r="AN147" s="836"/>
      <c r="AO147" s="836"/>
      <c r="AP147" s="836"/>
      <c r="AQ147" s="836"/>
      <c r="AR147" s="836"/>
      <c r="AS147" s="836"/>
      <c r="AT147" s="836"/>
      <c r="AU147" s="836"/>
      <c r="AV147" s="836"/>
    </row>
    <row r="148" spans="2:49" ht="18" customHeight="1">
      <c r="B148" s="146"/>
      <c r="C148" s="141"/>
      <c r="D148" s="656"/>
      <c r="E148" s="656"/>
      <c r="F148" s="656"/>
      <c r="G148" s="656"/>
      <c r="H148" s="657"/>
      <c r="I148" s="657"/>
      <c r="J148" s="657"/>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c r="AK148" s="85"/>
      <c r="AL148" s="835"/>
      <c r="AM148" s="836"/>
      <c r="AN148" s="836"/>
      <c r="AO148" s="836"/>
      <c r="AP148" s="836"/>
      <c r="AQ148" s="836"/>
      <c r="AR148" s="836"/>
      <c r="AS148" s="836"/>
      <c r="AT148" s="836"/>
      <c r="AU148" s="836"/>
      <c r="AV148" s="836"/>
    </row>
    <row r="149" spans="2:49" ht="18" customHeight="1">
      <c r="B149" s="146"/>
      <c r="C149" s="141"/>
      <c r="D149" s="656"/>
      <c r="E149" s="656"/>
      <c r="F149" s="656"/>
      <c r="G149" s="656"/>
      <c r="H149" s="657"/>
      <c r="I149" s="657"/>
      <c r="J149" s="657"/>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c r="AK149" s="85"/>
      <c r="AL149" s="835"/>
      <c r="AM149" s="836"/>
      <c r="AN149" s="836"/>
      <c r="AO149" s="836"/>
      <c r="AP149" s="836"/>
      <c r="AQ149" s="836"/>
      <c r="AR149" s="836"/>
      <c r="AS149" s="836"/>
      <c r="AT149" s="836"/>
      <c r="AU149" s="836"/>
      <c r="AV149" s="836"/>
    </row>
    <row r="150" spans="2:49" ht="15" customHeight="1">
      <c r="B150" s="225"/>
      <c r="C150" s="142"/>
      <c r="D150" s="226"/>
      <c r="E150" s="226"/>
      <c r="F150" s="226"/>
      <c r="G150" s="22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36"/>
      <c r="AI150" s="236"/>
      <c r="AJ150" s="236"/>
      <c r="AK150" s="112"/>
    </row>
    <row r="151" spans="2:49" ht="21" customHeight="1">
      <c r="B151" s="141"/>
      <c r="C151" s="141"/>
      <c r="D151" s="174"/>
      <c r="E151" s="174"/>
      <c r="F151" s="174"/>
      <c r="G151" s="174"/>
      <c r="H151" s="177"/>
      <c r="I151" s="178"/>
      <c r="J151" s="179"/>
      <c r="K151" s="179"/>
      <c r="L151" s="179"/>
      <c r="M151" s="179"/>
      <c r="N151" s="179"/>
      <c r="O151" s="180"/>
      <c r="P151" s="181"/>
      <c r="Q151" s="181"/>
      <c r="R151" s="181"/>
      <c r="S151" s="181"/>
      <c r="T151" s="181"/>
      <c r="U151" s="181"/>
      <c r="V151" s="181"/>
      <c r="W151" s="181"/>
      <c r="X151" s="181"/>
      <c r="Y151" s="181"/>
      <c r="Z151" s="181"/>
      <c r="AA151" s="181"/>
      <c r="AB151" s="181"/>
      <c r="AC151" s="181"/>
      <c r="AD151" s="179"/>
      <c r="AE151" s="181"/>
      <c r="AF151" s="181"/>
      <c r="AG151" s="181"/>
      <c r="AH151" s="181"/>
      <c r="AI151" s="181"/>
      <c r="AJ151" s="34"/>
      <c r="AK151" s="58" t="s">
        <v>38</v>
      </c>
      <c r="AM151" s="9"/>
      <c r="AN151" s="9"/>
      <c r="AO151" s="9"/>
      <c r="AP151" s="9"/>
      <c r="AQ151" s="9"/>
      <c r="AR151" s="9"/>
      <c r="AS151" s="9"/>
      <c r="AT151" s="9"/>
      <c r="AU151" s="9"/>
      <c r="AV151" s="9"/>
      <c r="AW151" s="9"/>
    </row>
    <row r="152" spans="2:49" s="9" customFormat="1">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613" t="s">
        <v>78</v>
      </c>
      <c r="Z152" s="613"/>
      <c r="AA152" s="613"/>
      <c r="AB152" s="613"/>
      <c r="AC152" s="614" t="str">
        <f>IF($AC$4="","",$AC$4)</f>
        <v/>
      </c>
      <c r="AD152" s="614"/>
      <c r="AE152" s="614"/>
      <c r="AF152" s="614"/>
      <c r="AG152" s="614"/>
      <c r="AH152" s="614"/>
      <c r="AI152" s="614"/>
      <c r="AJ152" s="614"/>
      <c r="AK152" s="34"/>
      <c r="AL152" s="8"/>
      <c r="AM152" s="8"/>
      <c r="AN152" s="8"/>
      <c r="AO152" s="8"/>
      <c r="AP152" s="8"/>
      <c r="AQ152" s="8"/>
      <c r="AR152" s="8"/>
      <c r="AS152" s="8"/>
      <c r="AT152" s="8"/>
      <c r="AU152" s="8"/>
      <c r="AV152" s="8"/>
      <c r="AW152" s="8"/>
    </row>
    <row r="153" spans="2:49">
      <c r="B153" s="141"/>
      <c r="C153" s="141" t="s">
        <v>472</v>
      </c>
      <c r="D153" s="141"/>
      <c r="E153" s="141"/>
      <c r="F153" s="141"/>
      <c r="G153" s="141"/>
      <c r="H153" s="141"/>
      <c r="I153" s="141"/>
      <c r="J153" s="141"/>
      <c r="K153" s="141"/>
      <c r="L153" s="141"/>
      <c r="M153" s="141"/>
      <c r="N153" s="141"/>
      <c r="O153" s="141"/>
      <c r="P153" s="141"/>
      <c r="Q153" s="141"/>
      <c r="R153" s="141"/>
      <c r="S153" s="141"/>
      <c r="T153" s="141"/>
      <c r="U153" s="141"/>
      <c r="V153" s="34"/>
      <c r="W153" s="34"/>
      <c r="X153" s="34"/>
      <c r="Y153" s="34"/>
      <c r="Z153" s="34"/>
      <c r="AA153" s="34"/>
      <c r="AB153" s="34"/>
      <c r="AC153" s="34"/>
      <c r="AD153" s="34"/>
      <c r="AE153" s="182" t="str">
        <f>IF($E$10="Bテナント等","Bテナント等事業所 （４）",IF($E$10="A","A事業所（４）",""))</f>
        <v/>
      </c>
      <c r="AF153" s="183"/>
      <c r="AG153" s="34"/>
      <c r="AH153" s="34"/>
      <c r="AI153" s="34"/>
      <c r="AJ153" s="34"/>
      <c r="AK153" s="34"/>
    </row>
    <row r="154" spans="2:49" ht="8.25" customHeight="1">
      <c r="B154" s="144"/>
      <c r="C154" s="145"/>
      <c r="D154" s="145"/>
      <c r="E154" s="145"/>
      <c r="F154" s="145"/>
      <c r="G154" s="145"/>
      <c r="H154" s="145"/>
      <c r="I154" s="145"/>
      <c r="J154" s="145"/>
      <c r="K154" s="145"/>
      <c r="L154" s="145"/>
      <c r="M154" s="145"/>
      <c r="N154" s="145"/>
      <c r="O154" s="145"/>
      <c r="P154" s="145"/>
      <c r="Q154" s="145"/>
      <c r="R154" s="145"/>
      <c r="S154" s="145"/>
      <c r="T154" s="145"/>
      <c r="U154" s="145"/>
      <c r="V154" s="97"/>
      <c r="W154" s="97"/>
      <c r="X154" s="97"/>
      <c r="Y154" s="97"/>
      <c r="Z154" s="97"/>
      <c r="AA154" s="97"/>
      <c r="AB154" s="97"/>
      <c r="AC154" s="97"/>
      <c r="AD154" s="97"/>
      <c r="AE154" s="97"/>
      <c r="AF154" s="97"/>
      <c r="AG154" s="97"/>
      <c r="AH154" s="97"/>
      <c r="AI154" s="97"/>
      <c r="AJ154" s="97"/>
      <c r="AK154" s="98"/>
      <c r="AM154" s="9"/>
      <c r="AN154" s="9"/>
      <c r="AO154" s="9"/>
      <c r="AP154" s="9"/>
      <c r="AQ154" s="9"/>
      <c r="AR154" s="9"/>
      <c r="AS154" s="9"/>
      <c r="AT154" s="9"/>
      <c r="AU154" s="9"/>
      <c r="AV154" s="9"/>
      <c r="AW154" s="9"/>
    </row>
    <row r="155" spans="2:49" s="9" customFormat="1" ht="21" customHeight="1">
      <c r="B155" s="109"/>
      <c r="C155" s="34" t="s">
        <v>152</v>
      </c>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85"/>
      <c r="AL155" s="8"/>
    </row>
    <row r="156" spans="2:49" s="9" customFormat="1">
      <c r="B156" s="109"/>
      <c r="C156" s="34"/>
      <c r="D156" s="34"/>
      <c r="E156" s="34"/>
      <c r="F156" s="34"/>
      <c r="G156" s="34"/>
      <c r="H156" s="638">
        <v>0</v>
      </c>
      <c r="I156" s="638"/>
      <c r="J156" s="638"/>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85"/>
      <c r="AL156" s="8"/>
    </row>
    <row r="157" spans="2:49" s="9" customFormat="1" ht="10.5" customHeight="1">
      <c r="B157" s="109"/>
      <c r="C157" s="639" t="s">
        <v>153</v>
      </c>
      <c r="D157" s="640"/>
      <c r="E157" s="645" t="s">
        <v>154</v>
      </c>
      <c r="F157" s="646"/>
      <c r="G157" s="646"/>
      <c r="H157" s="646"/>
      <c r="I157" s="646"/>
      <c r="J157" s="646"/>
      <c r="K157" s="646"/>
      <c r="L157" s="646"/>
      <c r="M157" s="646"/>
      <c r="N157" s="646"/>
      <c r="O157" s="646"/>
      <c r="P157" s="646"/>
      <c r="Q157" s="647"/>
      <c r="R157" s="639" t="s">
        <v>437</v>
      </c>
      <c r="S157" s="654"/>
      <c r="T157" s="654"/>
      <c r="U157" s="654"/>
      <c r="V157" s="654"/>
      <c r="W157" s="654"/>
      <c r="X157" s="654"/>
      <c r="Y157" s="654"/>
      <c r="Z157" s="654"/>
      <c r="AA157" s="654"/>
      <c r="AB157" s="654"/>
      <c r="AC157" s="640"/>
      <c r="AD157" s="627" t="s">
        <v>155</v>
      </c>
      <c r="AE157" s="627"/>
      <c r="AF157" s="627" t="s">
        <v>156</v>
      </c>
      <c r="AG157" s="627"/>
      <c r="AH157" s="628" t="s">
        <v>524</v>
      </c>
      <c r="AI157" s="628"/>
      <c r="AJ157" s="628"/>
      <c r="AK157" s="85"/>
      <c r="AL157" s="8"/>
    </row>
    <row r="158" spans="2:49" s="9" customFormat="1" ht="10.5" customHeight="1">
      <c r="B158" s="109"/>
      <c r="C158" s="641"/>
      <c r="D158" s="642"/>
      <c r="E158" s="648"/>
      <c r="F158" s="649"/>
      <c r="G158" s="649"/>
      <c r="H158" s="649"/>
      <c r="I158" s="649"/>
      <c r="J158" s="649"/>
      <c r="K158" s="649"/>
      <c r="L158" s="649"/>
      <c r="M158" s="649"/>
      <c r="N158" s="649"/>
      <c r="O158" s="649"/>
      <c r="P158" s="649"/>
      <c r="Q158" s="650"/>
      <c r="R158" s="641"/>
      <c r="S158" s="310"/>
      <c r="T158" s="310"/>
      <c r="U158" s="310"/>
      <c r="V158" s="310"/>
      <c r="W158" s="310"/>
      <c r="X158" s="310"/>
      <c r="Y158" s="310"/>
      <c r="Z158" s="310"/>
      <c r="AA158" s="310"/>
      <c r="AB158" s="310"/>
      <c r="AC158" s="642"/>
      <c r="AD158" s="627"/>
      <c r="AE158" s="627"/>
      <c r="AF158" s="627"/>
      <c r="AG158" s="627"/>
      <c r="AH158" s="628"/>
      <c r="AI158" s="628"/>
      <c r="AJ158" s="628"/>
      <c r="AK158" s="85"/>
      <c r="AL158" s="8"/>
    </row>
    <row r="159" spans="2:49" s="9" customFormat="1" ht="10.5" customHeight="1">
      <c r="B159" s="109"/>
      <c r="C159" s="641"/>
      <c r="D159" s="642"/>
      <c r="E159" s="651"/>
      <c r="F159" s="652"/>
      <c r="G159" s="652"/>
      <c r="H159" s="652"/>
      <c r="I159" s="652"/>
      <c r="J159" s="652"/>
      <c r="K159" s="652"/>
      <c r="L159" s="652"/>
      <c r="M159" s="652"/>
      <c r="N159" s="652"/>
      <c r="O159" s="652"/>
      <c r="P159" s="652"/>
      <c r="Q159" s="653"/>
      <c r="R159" s="641"/>
      <c r="S159" s="310"/>
      <c r="T159" s="310"/>
      <c r="U159" s="310"/>
      <c r="V159" s="310"/>
      <c r="W159" s="310"/>
      <c r="X159" s="310"/>
      <c r="Y159" s="310"/>
      <c r="Z159" s="310"/>
      <c r="AA159" s="310"/>
      <c r="AB159" s="310"/>
      <c r="AC159" s="642"/>
      <c r="AD159" s="627"/>
      <c r="AE159" s="627"/>
      <c r="AF159" s="627"/>
      <c r="AG159" s="627"/>
      <c r="AH159" s="628"/>
      <c r="AI159" s="628"/>
      <c r="AJ159" s="628"/>
      <c r="AK159" s="85"/>
      <c r="AL159" s="8"/>
    </row>
    <row r="160" spans="2:49" s="9" customFormat="1" ht="27.75" customHeight="1">
      <c r="B160" s="109"/>
      <c r="C160" s="641"/>
      <c r="D160" s="642"/>
      <c r="E160" s="629" t="s">
        <v>157</v>
      </c>
      <c r="F160" s="630"/>
      <c r="G160" s="631"/>
      <c r="H160" s="635" t="s">
        <v>158</v>
      </c>
      <c r="I160" s="636"/>
      <c r="J160" s="636"/>
      <c r="K160" s="636"/>
      <c r="L160" s="636"/>
      <c r="M160" s="636"/>
      <c r="N160" s="636"/>
      <c r="O160" s="636"/>
      <c r="P160" s="636"/>
      <c r="Q160" s="637"/>
      <c r="R160" s="641"/>
      <c r="S160" s="310"/>
      <c r="T160" s="310"/>
      <c r="U160" s="310"/>
      <c r="V160" s="310"/>
      <c r="W160" s="310"/>
      <c r="X160" s="310"/>
      <c r="Y160" s="310"/>
      <c r="Z160" s="310"/>
      <c r="AA160" s="310"/>
      <c r="AB160" s="310"/>
      <c r="AC160" s="642"/>
      <c r="AD160" s="627"/>
      <c r="AE160" s="627"/>
      <c r="AF160" s="627"/>
      <c r="AG160" s="627"/>
      <c r="AH160" s="628"/>
      <c r="AI160" s="628"/>
      <c r="AJ160" s="628"/>
      <c r="AK160" s="85"/>
      <c r="AL160" s="8"/>
    </row>
    <row r="161" spans="2:49" s="9" customFormat="1" ht="27.75" customHeight="1">
      <c r="B161" s="109"/>
      <c r="C161" s="643"/>
      <c r="D161" s="644"/>
      <c r="E161" s="632"/>
      <c r="F161" s="633"/>
      <c r="G161" s="634"/>
      <c r="H161" s="635" t="s">
        <v>159</v>
      </c>
      <c r="I161" s="636"/>
      <c r="J161" s="636"/>
      <c r="K161" s="637"/>
      <c r="L161" s="635" t="s">
        <v>160</v>
      </c>
      <c r="M161" s="636"/>
      <c r="N161" s="636"/>
      <c r="O161" s="636"/>
      <c r="P161" s="636"/>
      <c r="Q161" s="637"/>
      <c r="R161" s="643"/>
      <c r="S161" s="655"/>
      <c r="T161" s="655"/>
      <c r="U161" s="655"/>
      <c r="V161" s="655"/>
      <c r="W161" s="655"/>
      <c r="X161" s="655"/>
      <c r="Y161" s="655"/>
      <c r="Z161" s="655"/>
      <c r="AA161" s="655"/>
      <c r="AB161" s="655"/>
      <c r="AC161" s="644"/>
      <c r="AD161" s="627"/>
      <c r="AE161" s="627"/>
      <c r="AF161" s="627"/>
      <c r="AG161" s="627"/>
      <c r="AH161" s="628"/>
      <c r="AI161" s="628"/>
      <c r="AJ161" s="628"/>
      <c r="AK161" s="85"/>
      <c r="AL161" s="8"/>
    </row>
    <row r="162" spans="2:49" s="9" customFormat="1" ht="42" customHeight="1">
      <c r="B162" s="109"/>
      <c r="C162" s="615">
        <v>1</v>
      </c>
      <c r="D162" s="616"/>
      <c r="E162" s="496" t="str">
        <f ca="1">IFERROR(INDIRECT("Tbl!"&amp;ADDRESS(MATCH($L162,Tbl!$AC:$AC,0),27)),"")</f>
        <v/>
      </c>
      <c r="F162" s="497"/>
      <c r="G162" s="498"/>
      <c r="H162" s="617" t="str">
        <f ca="1">IFERROR(INDIRECT("Tbl!"&amp;ADDRESS(MATCH($L162,Tbl!$AC:$AC,0),28)),"")</f>
        <v/>
      </c>
      <c r="I162" s="618"/>
      <c r="J162" s="618"/>
      <c r="K162" s="619"/>
      <c r="L162" s="620"/>
      <c r="M162" s="621"/>
      <c r="N162" s="621"/>
      <c r="O162" s="621"/>
      <c r="P162" s="621"/>
      <c r="Q162" s="622"/>
      <c r="R162" s="625"/>
      <c r="S162" s="626"/>
      <c r="T162" s="626"/>
      <c r="U162" s="626"/>
      <c r="V162" s="626"/>
      <c r="W162" s="626"/>
      <c r="X162" s="626"/>
      <c r="Y162" s="626"/>
      <c r="Z162" s="626"/>
      <c r="AA162" s="626"/>
      <c r="AB162" s="626"/>
      <c r="AC162" s="626"/>
      <c r="AD162" s="608"/>
      <c r="AE162" s="608"/>
      <c r="AF162" s="608"/>
      <c r="AG162" s="608"/>
      <c r="AH162" s="609"/>
      <c r="AI162" s="610"/>
      <c r="AJ162" s="611"/>
      <c r="AK162" s="85"/>
      <c r="AL162" s="842" t="s">
        <v>631</v>
      </c>
      <c r="AM162" s="843"/>
      <c r="AN162" s="843"/>
      <c r="AO162" s="843"/>
      <c r="AP162" s="843"/>
      <c r="AQ162" s="843"/>
      <c r="AR162" s="843"/>
      <c r="AS162" s="843"/>
      <c r="AT162" s="843"/>
      <c r="AU162" s="843"/>
      <c r="AV162" s="843"/>
    </row>
    <row r="163" spans="2:49" s="9" customFormat="1" ht="42" customHeight="1">
      <c r="B163" s="109"/>
      <c r="C163" s="615">
        <v>2</v>
      </c>
      <c r="D163" s="616"/>
      <c r="E163" s="496" t="str" cm="1">
        <f t="array" aca="1" ref="E163" ca="1">IFERROR(INDIRECT("Tbl!"&amp;ADDRESS(MATCH($L163,Tbl!$AC:$AC,0),27)),"")</f>
        <v/>
      </c>
      <c r="F163" s="497"/>
      <c r="G163" s="498"/>
      <c r="H163" s="617" t="str" cm="1">
        <f t="array" aca="1" ref="H163" ca="1">IFERROR(INDIRECT("Tbl!"&amp;ADDRESS(MATCH($L163,Tbl!$AC:$AC,0),28)),"")</f>
        <v/>
      </c>
      <c r="I163" s="618"/>
      <c r="J163" s="618"/>
      <c r="K163" s="619"/>
      <c r="L163" s="620"/>
      <c r="M163" s="621"/>
      <c r="N163" s="621"/>
      <c r="O163" s="621"/>
      <c r="P163" s="621"/>
      <c r="Q163" s="622"/>
      <c r="R163" s="623"/>
      <c r="S163" s="624"/>
      <c r="T163" s="624"/>
      <c r="U163" s="624"/>
      <c r="V163" s="624"/>
      <c r="W163" s="624"/>
      <c r="X163" s="624"/>
      <c r="Y163" s="624"/>
      <c r="Z163" s="624"/>
      <c r="AA163" s="624"/>
      <c r="AB163" s="624"/>
      <c r="AC163" s="624"/>
      <c r="AD163" s="608"/>
      <c r="AE163" s="608"/>
      <c r="AF163" s="608"/>
      <c r="AG163" s="608"/>
      <c r="AH163" s="609"/>
      <c r="AI163" s="610"/>
      <c r="AJ163" s="611"/>
      <c r="AK163" s="85"/>
      <c r="AL163" s="8"/>
    </row>
    <row r="164" spans="2:49" s="9" customFormat="1" ht="42" customHeight="1">
      <c r="B164" s="109"/>
      <c r="C164" s="615">
        <v>3</v>
      </c>
      <c r="D164" s="616"/>
      <c r="E164" s="496" t="str" cm="1">
        <f t="array" aca="1" ref="E164" ca="1">IFERROR(INDIRECT("Tbl!"&amp;ADDRESS(MATCH($L164,Tbl!$AC:$AC,0),27)),"")</f>
        <v/>
      </c>
      <c r="F164" s="497"/>
      <c r="G164" s="498"/>
      <c r="H164" s="617" t="str" cm="1">
        <f t="array" aca="1" ref="H164" ca="1">IFERROR(INDIRECT("Tbl!"&amp;ADDRESS(MATCH($L164,Tbl!$AC:$AC,0),28)),"")</f>
        <v/>
      </c>
      <c r="I164" s="618"/>
      <c r="J164" s="618"/>
      <c r="K164" s="619"/>
      <c r="L164" s="620"/>
      <c r="M164" s="621"/>
      <c r="N164" s="621"/>
      <c r="O164" s="621"/>
      <c r="P164" s="621"/>
      <c r="Q164" s="622"/>
      <c r="R164" s="623"/>
      <c r="S164" s="624"/>
      <c r="T164" s="624"/>
      <c r="U164" s="624"/>
      <c r="V164" s="624"/>
      <c r="W164" s="624"/>
      <c r="X164" s="624"/>
      <c r="Y164" s="624"/>
      <c r="Z164" s="624"/>
      <c r="AA164" s="624"/>
      <c r="AB164" s="624"/>
      <c r="AC164" s="624"/>
      <c r="AD164" s="608"/>
      <c r="AE164" s="608"/>
      <c r="AF164" s="608"/>
      <c r="AG164" s="608"/>
      <c r="AH164" s="609"/>
      <c r="AI164" s="610"/>
      <c r="AJ164" s="611"/>
      <c r="AK164" s="85"/>
      <c r="AL164" s="8"/>
    </row>
    <row r="165" spans="2:49" s="9" customFormat="1" ht="42" customHeight="1">
      <c r="B165" s="109"/>
      <c r="C165" s="615">
        <v>4</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620"/>
      <c r="M165" s="621"/>
      <c r="N165" s="621"/>
      <c r="O165" s="621"/>
      <c r="P165" s="621"/>
      <c r="Q165" s="62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8"/>
    </row>
    <row r="166" spans="2:49" s="9" customFormat="1" ht="42" customHeight="1">
      <c r="B166" s="109"/>
      <c r="C166" s="615">
        <v>5</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620"/>
      <c r="M166" s="621"/>
      <c r="N166" s="621"/>
      <c r="O166" s="621"/>
      <c r="P166" s="621"/>
      <c r="Q166" s="62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8"/>
    </row>
    <row r="167" spans="2:49" s="9" customFormat="1" ht="42" customHeight="1">
      <c r="B167" s="109"/>
      <c r="C167" s="615">
        <v>6</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620"/>
      <c r="M167" s="621"/>
      <c r="N167" s="621"/>
      <c r="O167" s="621"/>
      <c r="P167" s="621"/>
      <c r="Q167" s="62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row>
    <row r="168" spans="2:49" s="9" customFormat="1" ht="42" customHeight="1">
      <c r="B168" s="109"/>
      <c r="C168" s="615">
        <v>7</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620"/>
      <c r="M168" s="621"/>
      <c r="N168" s="621"/>
      <c r="O168" s="621"/>
      <c r="P168" s="621"/>
      <c r="Q168" s="62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row>
    <row r="169" spans="2:49" s="9" customFormat="1" ht="42" customHeight="1">
      <c r="B169" s="109"/>
      <c r="C169" s="615">
        <v>8</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620"/>
      <c r="M169" s="621"/>
      <c r="N169" s="621"/>
      <c r="O169" s="621"/>
      <c r="P169" s="621"/>
      <c r="Q169" s="62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row>
    <row r="170" spans="2:49" s="9" customFormat="1" ht="42" customHeight="1">
      <c r="B170" s="109"/>
      <c r="C170" s="615">
        <v>9</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620"/>
      <c r="M170" s="621"/>
      <c r="N170" s="621"/>
      <c r="O170" s="621"/>
      <c r="P170" s="621"/>
      <c r="Q170" s="62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row>
    <row r="171" spans="2:49" s="9" customFormat="1" ht="42" customHeight="1">
      <c r="B171" s="109"/>
      <c r="C171" s="615">
        <v>10</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620"/>
      <c r="M171" s="621"/>
      <c r="N171" s="621"/>
      <c r="O171" s="621"/>
      <c r="P171" s="621"/>
      <c r="Q171" s="62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row>
    <row r="172" spans="2:49" s="9" customFormat="1" ht="42" customHeight="1">
      <c r="B172" s="109"/>
      <c r="C172" s="615">
        <v>11</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620"/>
      <c r="M172" s="621"/>
      <c r="N172" s="621"/>
      <c r="O172" s="621"/>
      <c r="P172" s="621"/>
      <c r="Q172" s="62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row>
    <row r="173" spans="2:49" s="9" customFormat="1" ht="42" customHeight="1">
      <c r="B173" s="109"/>
      <c r="C173" s="615">
        <v>12</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620"/>
      <c r="M173" s="621"/>
      <c r="N173" s="621"/>
      <c r="O173" s="621"/>
      <c r="P173" s="621"/>
      <c r="Q173" s="62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row>
    <row r="174" spans="2:49" s="9" customFormat="1" ht="42" customHeight="1">
      <c r="B174" s="109"/>
      <c r="C174" s="615">
        <v>13</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620"/>
      <c r="M174" s="621"/>
      <c r="N174" s="621"/>
      <c r="O174" s="621"/>
      <c r="P174" s="621"/>
      <c r="Q174" s="62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row>
    <row r="175" spans="2:49" s="9" customFormat="1" ht="42" customHeight="1">
      <c r="B175" s="109"/>
      <c r="C175" s="615">
        <v>14</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620"/>
      <c r="M175" s="621"/>
      <c r="N175" s="621"/>
      <c r="O175" s="621"/>
      <c r="P175" s="621"/>
      <c r="Q175" s="62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row>
    <row r="176" spans="2:49" s="9" customFormat="1" ht="42" customHeight="1">
      <c r="B176" s="109"/>
      <c r="C176" s="615">
        <v>15</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620"/>
      <c r="M176" s="621"/>
      <c r="N176" s="621"/>
      <c r="O176" s="621"/>
      <c r="P176" s="621"/>
      <c r="Q176" s="62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8"/>
      <c r="AN176" s="8"/>
      <c r="AO176" s="8"/>
      <c r="AP176" s="8"/>
      <c r="AQ176" s="8"/>
      <c r="AR176" s="8"/>
      <c r="AS176" s="8"/>
      <c r="AT176" s="8"/>
      <c r="AU176" s="8"/>
      <c r="AV176" s="8"/>
      <c r="AW176" s="8"/>
    </row>
    <row r="177" spans="2:49" s="9" customFormat="1" ht="13.5" customHeight="1">
      <c r="B177" s="110"/>
      <c r="C177" s="597" t="s">
        <v>662</v>
      </c>
      <c r="D177" s="597"/>
      <c r="E177" s="597"/>
      <c r="F177" s="597"/>
      <c r="G177" s="597"/>
      <c r="H177" s="597"/>
      <c r="I177" s="597"/>
      <c r="J177" s="597"/>
      <c r="K177" s="597"/>
      <c r="L177" s="597"/>
      <c r="M177" s="597"/>
      <c r="N177" s="597"/>
      <c r="O177" s="597"/>
      <c r="P177" s="597"/>
      <c r="Q177" s="597"/>
      <c r="R177" s="597"/>
      <c r="S177" s="597"/>
      <c r="T177" s="597"/>
      <c r="U177" s="597"/>
      <c r="V177" s="597"/>
      <c r="W177" s="597"/>
      <c r="X177" s="597"/>
      <c r="Y177" s="597"/>
      <c r="Z177" s="597"/>
      <c r="AA177" s="597"/>
      <c r="AB177" s="597"/>
      <c r="AC177" s="597"/>
      <c r="AD177" s="597"/>
      <c r="AE177" s="597"/>
      <c r="AF177" s="597"/>
      <c r="AG177" s="597"/>
      <c r="AH177" s="597"/>
      <c r="AI177" s="597"/>
      <c r="AJ177" s="597"/>
      <c r="AK177" s="112"/>
      <c r="AL177" s="8"/>
      <c r="AM177" s="8"/>
      <c r="AN177" s="8"/>
      <c r="AO177" s="8"/>
      <c r="AP177" s="8"/>
      <c r="AQ177" s="8"/>
      <c r="AR177" s="8"/>
      <c r="AS177" s="8"/>
      <c r="AT177" s="8"/>
      <c r="AU177" s="8"/>
      <c r="AV177" s="8"/>
      <c r="AW177" s="8"/>
    </row>
    <row r="178" spans="2:49">
      <c r="B178" s="34"/>
      <c r="C178" s="612"/>
      <c r="D178" s="612"/>
      <c r="E178" s="612"/>
      <c r="F178" s="612"/>
      <c r="G178" s="612"/>
      <c r="H178" s="612"/>
      <c r="I178" s="612"/>
      <c r="J178" s="612"/>
      <c r="K178" s="612"/>
      <c r="L178" s="612"/>
      <c r="M178" s="612"/>
      <c r="N178" s="612"/>
      <c r="O178" s="612"/>
      <c r="P178" s="612"/>
      <c r="Q178" s="612"/>
      <c r="R178" s="612"/>
      <c r="S178" s="612"/>
      <c r="T178" s="612"/>
      <c r="U178" s="612"/>
      <c r="V178" s="612"/>
      <c r="W178" s="612"/>
      <c r="X178" s="612"/>
      <c r="Y178" s="612"/>
      <c r="Z178" s="612"/>
      <c r="AA178" s="612"/>
      <c r="AB178" s="34"/>
      <c r="AC178" s="34"/>
      <c r="AD178" s="184"/>
      <c r="AE178" s="34"/>
      <c r="AF178" s="34"/>
      <c r="AG178" s="34"/>
      <c r="AH178" s="34"/>
      <c r="AI178" s="34"/>
      <c r="AJ178" s="34"/>
      <c r="AK178" s="58" t="s">
        <v>38</v>
      </c>
      <c r="AM178" s="9"/>
      <c r="AN178" s="9"/>
      <c r="AO178" s="9"/>
      <c r="AP178" s="9"/>
      <c r="AQ178" s="9"/>
      <c r="AR178" s="9"/>
      <c r="AS178" s="9"/>
      <c r="AT178" s="9"/>
      <c r="AU178" s="9"/>
      <c r="AV178" s="9"/>
      <c r="AW178" s="9"/>
    </row>
    <row r="179" spans="2:49" s="9" customFormat="1">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613" t="s">
        <v>78</v>
      </c>
      <c r="Z179" s="613"/>
      <c r="AA179" s="613"/>
      <c r="AB179" s="613"/>
      <c r="AC179" s="614" t="str">
        <f>IF($AC$4="","",$AC$4)</f>
        <v/>
      </c>
      <c r="AD179" s="614"/>
      <c r="AE179" s="614"/>
      <c r="AF179" s="614"/>
      <c r="AG179" s="614"/>
      <c r="AH179" s="614"/>
      <c r="AI179" s="614"/>
      <c r="AJ179" s="614"/>
      <c r="AK179" s="34"/>
      <c r="AL179" s="8"/>
      <c r="AM179" s="8"/>
      <c r="AN179" s="8"/>
      <c r="AO179" s="8"/>
      <c r="AP179" s="8"/>
      <c r="AQ179" s="8"/>
      <c r="AR179" s="8"/>
      <c r="AS179" s="8"/>
      <c r="AT179" s="8"/>
      <c r="AU179" s="8"/>
      <c r="AV179" s="8"/>
      <c r="AW179" s="8"/>
    </row>
    <row r="180" spans="2:49">
      <c r="B180" s="141"/>
      <c r="C180" s="141" t="s">
        <v>121</v>
      </c>
      <c r="D180" s="141"/>
      <c r="E180" s="141"/>
      <c r="F180" s="141"/>
      <c r="G180" s="141"/>
      <c r="H180" s="141"/>
      <c r="I180" s="141"/>
      <c r="J180" s="141"/>
      <c r="K180" s="141"/>
      <c r="L180" s="141"/>
      <c r="M180" s="141"/>
      <c r="N180" s="141"/>
      <c r="O180" s="141"/>
      <c r="P180" s="141"/>
      <c r="Q180" s="141"/>
      <c r="R180" s="141"/>
      <c r="S180" s="141"/>
      <c r="T180" s="141"/>
      <c r="U180" s="141"/>
      <c r="V180" s="34"/>
      <c r="W180" s="34"/>
      <c r="X180" s="34"/>
      <c r="Y180" s="34"/>
      <c r="Z180" s="34"/>
      <c r="AA180" s="34"/>
      <c r="AB180" s="34"/>
      <c r="AC180" s="34"/>
      <c r="AD180" s="34"/>
      <c r="AE180" s="184" t="str">
        <f>IF($E$10="Bテナント等","Bテナント等事業所 （５）",IF($E$10="A","A事業所（５）",""))</f>
        <v/>
      </c>
      <c r="AF180" s="34"/>
      <c r="AG180" s="34"/>
      <c r="AH180" s="34"/>
      <c r="AI180" s="34"/>
      <c r="AJ180" s="34"/>
      <c r="AK180" s="34"/>
    </row>
    <row r="181" spans="2:49" ht="8.25" customHeight="1">
      <c r="B181" s="144"/>
      <c r="C181" s="145"/>
      <c r="D181" s="145"/>
      <c r="E181" s="145"/>
      <c r="F181" s="145"/>
      <c r="G181" s="145"/>
      <c r="H181" s="145"/>
      <c r="I181" s="145"/>
      <c r="J181" s="145"/>
      <c r="K181" s="145"/>
      <c r="L181" s="145"/>
      <c r="M181" s="145"/>
      <c r="N181" s="145"/>
      <c r="O181" s="145"/>
      <c r="P181" s="145"/>
      <c r="Q181" s="145"/>
      <c r="R181" s="145"/>
      <c r="S181" s="145"/>
      <c r="T181" s="145"/>
      <c r="U181" s="145"/>
      <c r="V181" s="97"/>
      <c r="W181" s="97"/>
      <c r="X181" s="97"/>
      <c r="Y181" s="97"/>
      <c r="Z181" s="97"/>
      <c r="AA181" s="97"/>
      <c r="AB181" s="97"/>
      <c r="AC181" s="97"/>
      <c r="AD181" s="97"/>
      <c r="AE181" s="97"/>
      <c r="AF181" s="97"/>
      <c r="AG181" s="97"/>
      <c r="AH181" s="97"/>
      <c r="AI181" s="97"/>
      <c r="AJ181" s="97"/>
      <c r="AK181" s="98"/>
      <c r="AM181" s="9"/>
      <c r="AN181" s="9"/>
      <c r="AO181" s="9"/>
      <c r="AP181" s="9"/>
      <c r="AQ181" s="9"/>
      <c r="AR181" s="9"/>
      <c r="AS181" s="9"/>
      <c r="AT181" s="9"/>
      <c r="AU181" s="9"/>
      <c r="AV181" s="9"/>
      <c r="AW181" s="9"/>
    </row>
    <row r="182" spans="2:49" s="9" customFormat="1">
      <c r="B182" s="140"/>
      <c r="C182" s="34" t="s">
        <v>161</v>
      </c>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85"/>
      <c r="AL182" s="8"/>
    </row>
    <row r="183" spans="2:49" s="9" customFormat="1">
      <c r="B183" s="140"/>
      <c r="C183" s="284" t="s">
        <v>162</v>
      </c>
      <c r="D183" s="284"/>
      <c r="E183" s="284"/>
      <c r="F183" s="284"/>
      <c r="G183" s="284"/>
      <c r="H183" s="284"/>
      <c r="I183" s="284"/>
      <c r="J183" s="284"/>
      <c r="K183" s="284"/>
      <c r="L183" s="284"/>
      <c r="M183" s="28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85"/>
      <c r="AL183" s="8"/>
    </row>
    <row r="184" spans="2:49" s="9" customFormat="1">
      <c r="B184" s="109"/>
      <c r="C184" s="246"/>
      <c r="D184" s="246"/>
      <c r="E184" s="246"/>
      <c r="F184" s="246"/>
      <c r="G184" s="246"/>
      <c r="H184" s="246"/>
      <c r="I184" s="246"/>
      <c r="J184" s="246"/>
      <c r="K184" s="246"/>
      <c r="L184" s="246"/>
      <c r="M184" s="246"/>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85"/>
      <c r="AL184" s="8"/>
    </row>
    <row r="185" spans="2:49" s="9" customFormat="1" ht="18">
      <c r="B185" s="140"/>
      <c r="C185" s="34" t="s">
        <v>163</v>
      </c>
      <c r="D185" s="34"/>
      <c r="E185" s="34"/>
      <c r="F185" s="34"/>
      <c r="G185" s="34"/>
      <c r="H185" s="185"/>
      <c r="I185" s="34"/>
      <c r="J185" s="186"/>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11" t="s">
        <v>632</v>
      </c>
    </row>
    <row r="186" spans="2:49" s="9" customFormat="1" ht="13.5" customHeight="1">
      <c r="B186" s="140"/>
      <c r="C186" s="599"/>
      <c r="D186" s="600"/>
      <c r="E186" s="600"/>
      <c r="F186" s="600"/>
      <c r="G186" s="600"/>
      <c r="H186" s="600"/>
      <c r="I186" s="600"/>
      <c r="J186" s="600"/>
      <c r="K186" s="600"/>
      <c r="L186" s="600"/>
      <c r="M186" s="600"/>
      <c r="N186" s="600"/>
      <c r="O186" s="600"/>
      <c r="P186" s="600"/>
      <c r="Q186" s="600"/>
      <c r="R186" s="600"/>
      <c r="S186" s="600"/>
      <c r="T186" s="600"/>
      <c r="U186" s="600"/>
      <c r="V186" s="600"/>
      <c r="W186" s="600"/>
      <c r="X186" s="600"/>
      <c r="Y186" s="600"/>
      <c r="Z186" s="600"/>
      <c r="AA186" s="600"/>
      <c r="AB186" s="600"/>
      <c r="AC186" s="600"/>
      <c r="AD186" s="600"/>
      <c r="AE186" s="600"/>
      <c r="AF186" s="600"/>
      <c r="AG186" s="600"/>
      <c r="AH186" s="600"/>
      <c r="AI186" s="600"/>
      <c r="AJ186" s="601"/>
      <c r="AK186" s="85"/>
      <c r="AL186" s="8"/>
    </row>
    <row r="187" spans="2:49" s="9" customFormat="1" ht="13.5" customHeight="1">
      <c r="B187" s="140"/>
      <c r="C187" s="602"/>
      <c r="D187" s="603"/>
      <c r="E187" s="603"/>
      <c r="F187" s="603"/>
      <c r="G187" s="603"/>
      <c r="H187" s="603"/>
      <c r="I187" s="603"/>
      <c r="J187" s="603"/>
      <c r="K187" s="603"/>
      <c r="L187" s="603"/>
      <c r="M187" s="603"/>
      <c r="N187" s="603"/>
      <c r="O187" s="603"/>
      <c r="P187" s="603"/>
      <c r="Q187" s="603"/>
      <c r="R187" s="603"/>
      <c r="S187" s="603"/>
      <c r="T187" s="603"/>
      <c r="U187" s="603"/>
      <c r="V187" s="603"/>
      <c r="W187" s="603"/>
      <c r="X187" s="603"/>
      <c r="Y187" s="603"/>
      <c r="Z187" s="603"/>
      <c r="AA187" s="603"/>
      <c r="AB187" s="603"/>
      <c r="AC187" s="603"/>
      <c r="AD187" s="603"/>
      <c r="AE187" s="603"/>
      <c r="AF187" s="603"/>
      <c r="AG187" s="603"/>
      <c r="AH187" s="603"/>
      <c r="AI187" s="603"/>
      <c r="AJ187" s="604"/>
      <c r="AK187" s="85"/>
      <c r="AL187" s="8"/>
    </row>
    <row r="188" spans="2:49" s="9" customFormat="1" ht="13.5" customHeight="1">
      <c r="B188" s="140"/>
      <c r="C188" s="602"/>
      <c r="D188" s="603"/>
      <c r="E188" s="603"/>
      <c r="F188" s="603"/>
      <c r="G188" s="603"/>
      <c r="H188" s="603"/>
      <c r="I188" s="603"/>
      <c r="J188" s="603"/>
      <c r="K188" s="603"/>
      <c r="L188" s="603"/>
      <c r="M188" s="603"/>
      <c r="N188" s="603"/>
      <c r="O188" s="603"/>
      <c r="P188" s="603"/>
      <c r="Q188" s="603"/>
      <c r="R188" s="603"/>
      <c r="S188" s="603"/>
      <c r="T188" s="603"/>
      <c r="U188" s="603"/>
      <c r="V188" s="603"/>
      <c r="W188" s="603"/>
      <c r="X188" s="603"/>
      <c r="Y188" s="603"/>
      <c r="Z188" s="603"/>
      <c r="AA188" s="603"/>
      <c r="AB188" s="603"/>
      <c r="AC188" s="603"/>
      <c r="AD188" s="603"/>
      <c r="AE188" s="603"/>
      <c r="AF188" s="603"/>
      <c r="AG188" s="603"/>
      <c r="AH188" s="603"/>
      <c r="AI188" s="603"/>
      <c r="AJ188" s="604"/>
      <c r="AK188" s="85"/>
      <c r="AL188" s="8"/>
    </row>
    <row r="189" spans="2:49" s="9" customFormat="1" ht="13.5" customHeight="1">
      <c r="B189" s="140"/>
      <c r="C189" s="602"/>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603"/>
      <c r="AF189" s="603"/>
      <c r="AG189" s="603"/>
      <c r="AH189" s="603"/>
      <c r="AI189" s="603"/>
      <c r="AJ189" s="604"/>
      <c r="AK189" s="85"/>
      <c r="AL189" s="8"/>
    </row>
    <row r="190" spans="2:49" s="9" customFormat="1" ht="13.5" customHeight="1">
      <c r="B190" s="140"/>
      <c r="C190" s="602"/>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row>
    <row r="191" spans="2:49" s="9" customFormat="1" ht="13.5" customHeight="1">
      <c r="B191" s="140"/>
      <c r="C191" s="602"/>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row>
    <row r="192" spans="2:49" s="9" customFormat="1" ht="13.5" customHeight="1">
      <c r="B192" s="140"/>
      <c r="C192" s="602"/>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row>
    <row r="193" spans="2:38" s="9" customFormat="1" ht="13.5" customHeight="1">
      <c r="B193" s="140"/>
      <c r="C193" s="602"/>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row>
    <row r="194" spans="2:38" s="9" customFormat="1" ht="13.5" customHeight="1">
      <c r="B194" s="140"/>
      <c r="C194" s="602"/>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row>
    <row r="195" spans="2:38" s="9" customFormat="1" ht="13.5" customHeight="1">
      <c r="B195" s="140"/>
      <c r="C195" s="602"/>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row>
    <row r="196" spans="2:38" s="9" customFormat="1" ht="13.5" customHeight="1">
      <c r="B196" s="140"/>
      <c r="C196" s="602"/>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row>
    <row r="197" spans="2:38" s="9" customFormat="1" ht="13.5" customHeight="1">
      <c r="B197" s="140"/>
      <c r="C197" s="602"/>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row>
    <row r="198" spans="2:38" s="9" customFormat="1" ht="13.5" customHeight="1">
      <c r="B198" s="140"/>
      <c r="C198" s="602"/>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row>
    <row r="199" spans="2:38" s="9" customFormat="1" ht="13.5" customHeight="1">
      <c r="B199" s="140"/>
      <c r="C199" s="602"/>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row>
    <row r="200" spans="2:38" s="9" customFormat="1" ht="13.5" customHeight="1">
      <c r="B200" s="140"/>
      <c r="C200" s="602"/>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row>
    <row r="201" spans="2:38" s="9" customFormat="1" ht="13.5" customHeight="1">
      <c r="B201" s="140"/>
      <c r="C201" s="602"/>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row>
    <row r="202" spans="2:38" s="9" customFormat="1" ht="13.5" customHeight="1">
      <c r="B202" s="140"/>
      <c r="C202" s="602"/>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row>
    <row r="203" spans="2:38" s="9" customFormat="1" ht="13.5" customHeight="1">
      <c r="B203" s="140"/>
      <c r="C203" s="602"/>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row>
    <row r="204" spans="2:38" s="9" customFormat="1" ht="13.5" customHeight="1">
      <c r="B204" s="140"/>
      <c r="C204" s="602"/>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row>
    <row r="205" spans="2:38" s="9" customFormat="1" ht="13.5" customHeight="1">
      <c r="B205" s="140"/>
      <c r="C205" s="602"/>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row>
    <row r="206" spans="2:38" s="9" customFormat="1" ht="13.5" customHeight="1">
      <c r="B206" s="140"/>
      <c r="C206" s="602"/>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row>
    <row r="207" spans="2:38" s="9" customFormat="1" ht="13.5" customHeight="1">
      <c r="B207" s="140"/>
      <c r="C207" s="602"/>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row>
    <row r="208" spans="2:38" s="9" customFormat="1" ht="13.5" customHeight="1">
      <c r="B208" s="140"/>
      <c r="C208" s="602"/>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row>
    <row r="209" spans="2:38" s="9" customFormat="1" ht="13.5" customHeight="1">
      <c r="B209" s="140"/>
      <c r="C209" s="602"/>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row>
    <row r="210" spans="2:38" s="9" customFormat="1" ht="13.5" customHeight="1">
      <c r="B210" s="140"/>
      <c r="C210" s="602"/>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row>
    <row r="211" spans="2:38" s="9" customFormat="1" ht="13.5" customHeight="1">
      <c r="B211" s="140"/>
      <c r="C211" s="602"/>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row>
    <row r="212" spans="2:38" s="9" customFormat="1" ht="13.5" customHeight="1">
      <c r="B212" s="140"/>
      <c r="C212" s="602"/>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row>
    <row r="213" spans="2:38" s="9" customFormat="1" ht="13.5" customHeight="1">
      <c r="B213" s="140"/>
      <c r="C213" s="602"/>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row>
    <row r="214" spans="2:38" s="9" customFormat="1" ht="13.5" customHeight="1">
      <c r="B214" s="140"/>
      <c r="C214" s="602"/>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row>
    <row r="215" spans="2:38" s="9" customFormat="1" ht="13.5" customHeight="1">
      <c r="B215" s="140"/>
      <c r="C215" s="602"/>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row>
    <row r="216" spans="2:38" s="9" customFormat="1" ht="13.5" customHeight="1">
      <c r="B216" s="140"/>
      <c r="C216" s="602"/>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row>
    <row r="217" spans="2:38" s="9" customFormat="1" ht="13.5" customHeight="1">
      <c r="B217" s="140"/>
      <c r="C217" s="602"/>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row>
    <row r="218" spans="2:38" s="9" customFormat="1" ht="13.5" customHeight="1">
      <c r="B218" s="140"/>
      <c r="C218" s="602"/>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row>
    <row r="219" spans="2:38" s="9" customFormat="1" ht="13.5" customHeight="1">
      <c r="B219" s="140"/>
      <c r="C219" s="602"/>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row>
    <row r="220" spans="2:38" s="9" customFormat="1" ht="13.5" customHeight="1">
      <c r="B220" s="140"/>
      <c r="C220" s="602"/>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row>
    <row r="221" spans="2:38" s="9" customFormat="1" ht="13.5" customHeight="1">
      <c r="B221" s="140"/>
      <c r="C221" s="602"/>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row>
    <row r="222" spans="2:38" s="9" customFormat="1" ht="13.5" customHeight="1">
      <c r="B222" s="140"/>
      <c r="C222" s="602"/>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row>
    <row r="223" spans="2:38" s="9" customFormat="1" ht="13.5" customHeight="1">
      <c r="B223" s="140"/>
      <c r="C223" s="602"/>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row>
    <row r="224" spans="2:38" s="9" customFormat="1" ht="13.5" customHeight="1">
      <c r="B224" s="140"/>
      <c r="C224" s="602"/>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row>
    <row r="225" spans="2:49" s="9" customFormat="1" ht="13.5" customHeight="1">
      <c r="B225" s="140"/>
      <c r="C225" s="602"/>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row>
    <row r="226" spans="2:49" s="9" customFormat="1" ht="13.5" customHeight="1">
      <c r="B226" s="140"/>
      <c r="C226" s="602"/>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row>
    <row r="227" spans="2:49" s="9" customFormat="1" ht="13.5" customHeight="1">
      <c r="B227" s="140"/>
      <c r="C227" s="602"/>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row>
    <row r="228" spans="2:49" s="9" customFormat="1" ht="13.5" customHeight="1">
      <c r="B228" s="140"/>
      <c r="C228" s="602"/>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row>
    <row r="229" spans="2:49" s="9" customFormat="1" ht="13.5" customHeight="1">
      <c r="B229" s="140"/>
      <c r="C229" s="602"/>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row>
    <row r="230" spans="2:49" s="9" customFormat="1" ht="13.5" customHeight="1">
      <c r="B230" s="140"/>
      <c r="C230" s="602"/>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row>
    <row r="231" spans="2:49" s="9" customFormat="1" ht="13.5" customHeight="1">
      <c r="B231" s="140"/>
      <c r="C231" s="602"/>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row>
    <row r="232" spans="2:49" s="9" customFormat="1" ht="13.5" customHeight="1">
      <c r="B232" s="140"/>
      <c r="C232" s="602"/>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row>
    <row r="233" spans="2:49" s="9" customFormat="1" ht="13.5" customHeight="1">
      <c r="B233" s="140"/>
      <c r="C233" s="602"/>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row>
    <row r="234" spans="2:49" s="9" customFormat="1" ht="13.5" customHeight="1">
      <c r="B234" s="140"/>
      <c r="C234" s="602"/>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row>
    <row r="235" spans="2:49" s="9" customFormat="1" ht="13.5" customHeight="1">
      <c r="B235" s="140"/>
      <c r="C235" s="605"/>
      <c r="D235" s="606"/>
      <c r="E235" s="606"/>
      <c r="F235" s="606"/>
      <c r="G235" s="606"/>
      <c r="H235" s="606"/>
      <c r="I235" s="606"/>
      <c r="J235" s="606"/>
      <c r="K235" s="606"/>
      <c r="L235" s="606"/>
      <c r="M235" s="606"/>
      <c r="N235" s="606"/>
      <c r="O235" s="606"/>
      <c r="P235" s="606"/>
      <c r="Q235" s="606"/>
      <c r="R235" s="606"/>
      <c r="S235" s="606"/>
      <c r="T235" s="606"/>
      <c r="U235" s="606"/>
      <c r="V235" s="606"/>
      <c r="W235" s="606"/>
      <c r="X235" s="606"/>
      <c r="Y235" s="606"/>
      <c r="Z235" s="606"/>
      <c r="AA235" s="606"/>
      <c r="AB235" s="606"/>
      <c r="AC235" s="606"/>
      <c r="AD235" s="606"/>
      <c r="AE235" s="606"/>
      <c r="AF235" s="606"/>
      <c r="AG235" s="606"/>
      <c r="AH235" s="606"/>
      <c r="AI235" s="606"/>
      <c r="AJ235" s="607"/>
      <c r="AK235" s="85"/>
      <c r="AL235" s="8"/>
    </row>
    <row r="236" spans="2:49" s="9" customFormat="1" ht="6" customHeight="1">
      <c r="B236" s="110"/>
      <c r="C236" s="187"/>
      <c r="D236" s="187"/>
      <c r="E236" s="187"/>
      <c r="F236" s="187"/>
      <c r="G236" s="187"/>
      <c r="H236" s="187"/>
      <c r="I236" s="187"/>
      <c r="J236" s="187"/>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2"/>
      <c r="AL236" s="8"/>
    </row>
    <row r="237" spans="2:49" s="9" customFormat="1">
      <c r="B237" s="34"/>
      <c r="C237" s="34"/>
      <c r="D237" s="34"/>
      <c r="E237" s="34"/>
      <c r="F237" s="34"/>
      <c r="G237" s="34"/>
      <c r="H237" s="34"/>
      <c r="I237" s="182"/>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101"/>
      <c r="AI237" s="34"/>
      <c r="AJ237" s="34"/>
      <c r="AK237" s="58" t="s">
        <v>38</v>
      </c>
      <c r="AL237" s="8"/>
      <c r="AM237" s="8"/>
      <c r="AN237" s="8"/>
      <c r="AO237" s="8"/>
      <c r="AP237" s="8"/>
      <c r="AQ237" s="8"/>
      <c r="AR237" s="8"/>
      <c r="AS237" s="8"/>
      <c r="AT237" s="8"/>
      <c r="AU237" s="8"/>
      <c r="AV237" s="8"/>
      <c r="AW237" s="8"/>
    </row>
    <row r="239" spans="2:49" ht="17.25" customHeight="1"/>
  </sheetData>
  <sheetProtection algorithmName="SHA-512" hashValue="Xu710bQEhLk1zMQ9CrZva29J8pnsyfaZaIehbc6aw3L95urwezWijFkMSPRJLScmyXxGzVZEv+IOLODf24PCmQ==" saltValue="VbXOg28JQ5qWDWOcpR/UVA==" spinCount="100000" sheet="1" objects="1" scenarios="1"/>
  <mergeCells count="434">
    <mergeCell ref="C183:M183"/>
    <mergeCell ref="C186:AJ235"/>
    <mergeCell ref="AF176:AG176"/>
    <mergeCell ref="AH176:AJ176"/>
    <mergeCell ref="C177:AJ177"/>
    <mergeCell ref="C178:AA178"/>
    <mergeCell ref="Y179:AB179"/>
    <mergeCell ref="AC179:AJ179"/>
    <mergeCell ref="C176:D176"/>
    <mergeCell ref="E176:G176"/>
    <mergeCell ref="H176:K176"/>
    <mergeCell ref="L176:Q176"/>
    <mergeCell ref="R176:AC176"/>
    <mergeCell ref="AD176:AE176"/>
    <mergeCell ref="AF174:AG174"/>
    <mergeCell ref="AH174:AJ174"/>
    <mergeCell ref="C175:D175"/>
    <mergeCell ref="E175:G175"/>
    <mergeCell ref="H175:K175"/>
    <mergeCell ref="L175:Q175"/>
    <mergeCell ref="R175:AC175"/>
    <mergeCell ref="AD175:AE175"/>
    <mergeCell ref="AF175:AG175"/>
    <mergeCell ref="AH175:AJ175"/>
    <mergeCell ref="C174:D174"/>
    <mergeCell ref="E174:G174"/>
    <mergeCell ref="H174:K174"/>
    <mergeCell ref="L174:Q174"/>
    <mergeCell ref="R174:AC174"/>
    <mergeCell ref="AD174:AE174"/>
    <mergeCell ref="AF172:AG172"/>
    <mergeCell ref="AH172:AJ172"/>
    <mergeCell ref="C173:D173"/>
    <mergeCell ref="E173:G173"/>
    <mergeCell ref="H173:K173"/>
    <mergeCell ref="L173:Q173"/>
    <mergeCell ref="R173:AC173"/>
    <mergeCell ref="AD173:AE173"/>
    <mergeCell ref="AF173:AG173"/>
    <mergeCell ref="AH173:AJ173"/>
    <mergeCell ref="C172:D172"/>
    <mergeCell ref="E172:G172"/>
    <mergeCell ref="H172:K172"/>
    <mergeCell ref="L172:Q172"/>
    <mergeCell ref="R172:AC172"/>
    <mergeCell ref="AD172:AE172"/>
    <mergeCell ref="AF170:AG170"/>
    <mergeCell ref="AH170:AJ170"/>
    <mergeCell ref="C171:D171"/>
    <mergeCell ref="E171:G171"/>
    <mergeCell ref="H171:K171"/>
    <mergeCell ref="L171:Q171"/>
    <mergeCell ref="R171:AC171"/>
    <mergeCell ref="AD171:AE171"/>
    <mergeCell ref="AF171:AG171"/>
    <mergeCell ref="AH171:AJ171"/>
    <mergeCell ref="C170:D170"/>
    <mergeCell ref="E170:G170"/>
    <mergeCell ref="H170:K170"/>
    <mergeCell ref="L170:Q170"/>
    <mergeCell ref="R170:AC170"/>
    <mergeCell ref="AD170:AE170"/>
    <mergeCell ref="AF168:AG168"/>
    <mergeCell ref="AH168:AJ168"/>
    <mergeCell ref="C169:D169"/>
    <mergeCell ref="E169:G169"/>
    <mergeCell ref="H169:K169"/>
    <mergeCell ref="L169:Q169"/>
    <mergeCell ref="R169:AC169"/>
    <mergeCell ref="AD169:AE169"/>
    <mergeCell ref="AF169:AG169"/>
    <mergeCell ref="AH169:AJ169"/>
    <mergeCell ref="C168:D168"/>
    <mergeCell ref="E168:G168"/>
    <mergeCell ref="H168:K168"/>
    <mergeCell ref="L168:Q168"/>
    <mergeCell ref="R168:AC168"/>
    <mergeCell ref="AD168:AE168"/>
    <mergeCell ref="AF166:AG166"/>
    <mergeCell ref="AH166:AJ166"/>
    <mergeCell ref="C167:D167"/>
    <mergeCell ref="E167:G167"/>
    <mergeCell ref="H167:K167"/>
    <mergeCell ref="L167:Q167"/>
    <mergeCell ref="R167:AC167"/>
    <mergeCell ref="AD167:AE167"/>
    <mergeCell ref="AF167:AG167"/>
    <mergeCell ref="AH167:AJ167"/>
    <mergeCell ref="C166:D166"/>
    <mergeCell ref="E166:G166"/>
    <mergeCell ref="H166:K166"/>
    <mergeCell ref="L166:Q166"/>
    <mergeCell ref="R166:AC166"/>
    <mergeCell ref="AD166:AE166"/>
    <mergeCell ref="C164:D164"/>
    <mergeCell ref="E164:G164"/>
    <mergeCell ref="H164:K164"/>
    <mergeCell ref="L164:Q164"/>
    <mergeCell ref="R164:AC164"/>
    <mergeCell ref="AD164:AE164"/>
    <mergeCell ref="AF164:AG164"/>
    <mergeCell ref="AH164:AJ164"/>
    <mergeCell ref="C165:D165"/>
    <mergeCell ref="E165:G165"/>
    <mergeCell ref="H165:K165"/>
    <mergeCell ref="L165:Q165"/>
    <mergeCell ref="R165:AC165"/>
    <mergeCell ref="AD165:AE165"/>
    <mergeCell ref="AF165:AG165"/>
    <mergeCell ref="AH165:AJ165"/>
    <mergeCell ref="AL162:AV162"/>
    <mergeCell ref="C163:D163"/>
    <mergeCell ref="E163:G163"/>
    <mergeCell ref="H163:K163"/>
    <mergeCell ref="L163:Q163"/>
    <mergeCell ref="R163:AC163"/>
    <mergeCell ref="AD163:AE163"/>
    <mergeCell ref="AF163:AG163"/>
    <mergeCell ref="AH163:AJ163"/>
    <mergeCell ref="H160:Q160"/>
    <mergeCell ref="H161:K161"/>
    <mergeCell ref="L161:Q161"/>
    <mergeCell ref="C162:D162"/>
    <mergeCell ref="E162:G162"/>
    <mergeCell ref="H162:K162"/>
    <mergeCell ref="L162:Q162"/>
    <mergeCell ref="Y152:AB152"/>
    <mergeCell ref="AC152:AJ152"/>
    <mergeCell ref="H156:J156"/>
    <mergeCell ref="C157:D161"/>
    <mergeCell ref="E157:Q159"/>
    <mergeCell ref="R157:AC161"/>
    <mergeCell ref="AD157:AE161"/>
    <mergeCell ref="AF157:AG161"/>
    <mergeCell ref="AH157:AJ161"/>
    <mergeCell ref="E160:G161"/>
    <mergeCell ref="R162:AC162"/>
    <mergeCell ref="AD162:AE162"/>
    <mergeCell ref="AF162:AG162"/>
    <mergeCell ref="AH162:AJ162"/>
    <mergeCell ref="D134:G141"/>
    <mergeCell ref="H134:AJ141"/>
    <mergeCell ref="AL134:AV141"/>
    <mergeCell ref="D142:G149"/>
    <mergeCell ref="H142:AJ149"/>
    <mergeCell ref="AL142:AV149"/>
    <mergeCell ref="AL110:AV117"/>
    <mergeCell ref="D118:G125"/>
    <mergeCell ref="H118:AJ125"/>
    <mergeCell ref="AL118:AV125"/>
    <mergeCell ref="D126:G133"/>
    <mergeCell ref="H126:AJ133"/>
    <mergeCell ref="AL126:AV133"/>
    <mergeCell ref="AG102:AJ103"/>
    <mergeCell ref="D103:L103"/>
    <mergeCell ref="M103:P103"/>
    <mergeCell ref="Y106:AB106"/>
    <mergeCell ref="AC106:AJ106"/>
    <mergeCell ref="D110:G117"/>
    <mergeCell ref="H110:AJ117"/>
    <mergeCell ref="D102:L102"/>
    <mergeCell ref="M102:P102"/>
    <mergeCell ref="Q102:T103"/>
    <mergeCell ref="U102:X103"/>
    <mergeCell ref="Y102:AB103"/>
    <mergeCell ref="AC102:AF103"/>
    <mergeCell ref="E101:P101"/>
    <mergeCell ref="Q101:T101"/>
    <mergeCell ref="U101:X101"/>
    <mergeCell ref="Y101:AB101"/>
    <mergeCell ref="AC101:AF101"/>
    <mergeCell ref="AG101:AJ101"/>
    <mergeCell ref="AG99:AJ99"/>
    <mergeCell ref="E100:P100"/>
    <mergeCell ref="Q100:T100"/>
    <mergeCell ref="U100:X100"/>
    <mergeCell ref="Y100:AB100"/>
    <mergeCell ref="AC100:AF100"/>
    <mergeCell ref="AG100:AJ100"/>
    <mergeCell ref="D99:L99"/>
    <mergeCell ref="M99:P99"/>
    <mergeCell ref="Q99:T99"/>
    <mergeCell ref="U99:X99"/>
    <mergeCell ref="Y99:AB99"/>
    <mergeCell ref="AC99:AF99"/>
    <mergeCell ref="AC95:AJ95"/>
    <mergeCell ref="D96:L98"/>
    <mergeCell ref="Q96:AJ96"/>
    <mergeCell ref="M97:P98"/>
    <mergeCell ref="Q97:T98"/>
    <mergeCell ref="U97:X98"/>
    <mergeCell ref="Y97:AB98"/>
    <mergeCell ref="AC97:AF98"/>
    <mergeCell ref="AG97:AJ98"/>
    <mergeCell ref="D92:P92"/>
    <mergeCell ref="Q92:T92"/>
    <mergeCell ref="U92:X92"/>
    <mergeCell ref="Y92:AB92"/>
    <mergeCell ref="AC92:AF92"/>
    <mergeCell ref="AG92:AJ92"/>
    <mergeCell ref="E91:P91"/>
    <mergeCell ref="Q91:T91"/>
    <mergeCell ref="U91:X91"/>
    <mergeCell ref="Y91:AB91"/>
    <mergeCell ref="AC91:AF91"/>
    <mergeCell ref="AG91:AJ91"/>
    <mergeCell ref="AC86:AF86"/>
    <mergeCell ref="AG86:AJ86"/>
    <mergeCell ref="E87:P87"/>
    <mergeCell ref="Q87:T87"/>
    <mergeCell ref="U87:X87"/>
    <mergeCell ref="Y87:AB87"/>
    <mergeCell ref="AC87:AF87"/>
    <mergeCell ref="AG87:AJ87"/>
    <mergeCell ref="E90:P90"/>
    <mergeCell ref="Q90:T90"/>
    <mergeCell ref="U90:X90"/>
    <mergeCell ref="Y90:AB90"/>
    <mergeCell ref="AC90:AF90"/>
    <mergeCell ref="AG90:AJ90"/>
    <mergeCell ref="E89:P89"/>
    <mergeCell ref="Q89:T89"/>
    <mergeCell ref="U89:X89"/>
    <mergeCell ref="Y89:AB89"/>
    <mergeCell ref="AC89:AF89"/>
    <mergeCell ref="AG89:AJ89"/>
    <mergeCell ref="AG83:AJ84"/>
    <mergeCell ref="D85:D91"/>
    <mergeCell ref="E85:P85"/>
    <mergeCell ref="Q85:T85"/>
    <mergeCell ref="U85:X85"/>
    <mergeCell ref="Y85:AB85"/>
    <mergeCell ref="AC85:AF85"/>
    <mergeCell ref="AG85:AJ85"/>
    <mergeCell ref="E86:P86"/>
    <mergeCell ref="Q86:T86"/>
    <mergeCell ref="D83:D84"/>
    <mergeCell ref="E83:P84"/>
    <mergeCell ref="Q83:T84"/>
    <mergeCell ref="U83:X84"/>
    <mergeCell ref="Y83:AB84"/>
    <mergeCell ref="AC83:AF84"/>
    <mergeCell ref="E88:P88"/>
    <mergeCell ref="Q88:T88"/>
    <mergeCell ref="U88:X88"/>
    <mergeCell ref="Y88:AB88"/>
    <mergeCell ref="AC88:AF88"/>
    <mergeCell ref="AG88:AJ88"/>
    <mergeCell ref="U86:X86"/>
    <mergeCell ref="Y86:AB86"/>
    <mergeCell ref="AG81:AJ81"/>
    <mergeCell ref="E82:P82"/>
    <mergeCell ref="Q82:T82"/>
    <mergeCell ref="U82:X82"/>
    <mergeCell ref="Y82:AB82"/>
    <mergeCell ref="AC82:AF82"/>
    <mergeCell ref="AG82:AJ82"/>
    <mergeCell ref="D81:L81"/>
    <mergeCell ref="M81:P81"/>
    <mergeCell ref="Q81:T81"/>
    <mergeCell ref="U81:X81"/>
    <mergeCell ref="Y81:AB81"/>
    <mergeCell ref="AC81:AF81"/>
    <mergeCell ref="AC76:AJ77"/>
    <mergeCell ref="D78:L80"/>
    <mergeCell ref="Q78:AJ78"/>
    <mergeCell ref="M79:P80"/>
    <mergeCell ref="Q79:T80"/>
    <mergeCell ref="U79:X80"/>
    <mergeCell ref="Y79:AB80"/>
    <mergeCell ref="AC79:AF80"/>
    <mergeCell ref="AG79:AJ80"/>
    <mergeCell ref="D74:P74"/>
    <mergeCell ref="Q74:T74"/>
    <mergeCell ref="U74:X74"/>
    <mergeCell ref="Y74:AB74"/>
    <mergeCell ref="AC74:AF74"/>
    <mergeCell ref="AG74:AJ74"/>
    <mergeCell ref="D73:P73"/>
    <mergeCell ref="Q73:T73"/>
    <mergeCell ref="U73:X73"/>
    <mergeCell ref="Y73:AB73"/>
    <mergeCell ref="AC73:AF73"/>
    <mergeCell ref="AG73:AJ73"/>
    <mergeCell ref="C63:AJ63"/>
    <mergeCell ref="Y65:AB65"/>
    <mergeCell ref="AC65:AJ65"/>
    <mergeCell ref="Q71:AJ71"/>
    <mergeCell ref="Q72:T72"/>
    <mergeCell ref="U72:X72"/>
    <mergeCell ref="Y72:AB72"/>
    <mergeCell ref="AC72:AF72"/>
    <mergeCell ref="AG72:AJ72"/>
    <mergeCell ref="C61:E61"/>
    <mergeCell ref="F61:R61"/>
    <mergeCell ref="S61:AJ61"/>
    <mergeCell ref="C62:E62"/>
    <mergeCell ref="F62:R62"/>
    <mergeCell ref="S62:AJ62"/>
    <mergeCell ref="C59:E59"/>
    <mergeCell ref="F59:R59"/>
    <mergeCell ref="S59:AJ59"/>
    <mergeCell ref="C60:E60"/>
    <mergeCell ref="F60:R60"/>
    <mergeCell ref="S60:AJ60"/>
    <mergeCell ref="C57:E57"/>
    <mergeCell ref="F57:R57"/>
    <mergeCell ref="S57:AJ57"/>
    <mergeCell ref="C58:E58"/>
    <mergeCell ref="F58:R58"/>
    <mergeCell ref="S58:AJ58"/>
    <mergeCell ref="C55:E55"/>
    <mergeCell ref="F55:R55"/>
    <mergeCell ref="S55:AJ55"/>
    <mergeCell ref="C56:E56"/>
    <mergeCell ref="F56:R56"/>
    <mergeCell ref="S56:AJ56"/>
    <mergeCell ref="C53:E53"/>
    <mergeCell ref="F53:R53"/>
    <mergeCell ref="S53:AJ53"/>
    <mergeCell ref="C54:E54"/>
    <mergeCell ref="F54:R54"/>
    <mergeCell ref="S54:AJ54"/>
    <mergeCell ref="C51:E51"/>
    <mergeCell ref="F51:R51"/>
    <mergeCell ref="S51:AJ51"/>
    <mergeCell ref="C52:E52"/>
    <mergeCell ref="F52:R52"/>
    <mergeCell ref="S52:AJ52"/>
    <mergeCell ref="C49:E49"/>
    <mergeCell ref="F49:R49"/>
    <mergeCell ref="S49:AJ49"/>
    <mergeCell ref="C50:E50"/>
    <mergeCell ref="F50:R50"/>
    <mergeCell ref="S50:AJ50"/>
    <mergeCell ref="C47:E47"/>
    <mergeCell ref="F47:R47"/>
    <mergeCell ref="S47:AJ47"/>
    <mergeCell ref="C48:E48"/>
    <mergeCell ref="F48:R48"/>
    <mergeCell ref="S48:AJ48"/>
    <mergeCell ref="C45:E45"/>
    <mergeCell ref="F45:R45"/>
    <mergeCell ref="S45:AJ45"/>
    <mergeCell ref="C46:E46"/>
    <mergeCell ref="F46:R46"/>
    <mergeCell ref="S46:AJ46"/>
    <mergeCell ref="C43:E43"/>
    <mergeCell ref="F43:R43"/>
    <mergeCell ref="S43:AJ43"/>
    <mergeCell ref="C44:E44"/>
    <mergeCell ref="F44:R44"/>
    <mergeCell ref="S44:AJ44"/>
    <mergeCell ref="C41:E41"/>
    <mergeCell ref="F41:R41"/>
    <mergeCell ref="S41:AJ41"/>
    <mergeCell ref="C42:E42"/>
    <mergeCell ref="F42:R42"/>
    <mergeCell ref="S42:AJ42"/>
    <mergeCell ref="C39:E39"/>
    <mergeCell ref="F39:R39"/>
    <mergeCell ref="S39:AJ39"/>
    <mergeCell ref="AL39:AM40"/>
    <mergeCell ref="C40:E40"/>
    <mergeCell ref="F40:R40"/>
    <mergeCell ref="S40:AJ40"/>
    <mergeCell ref="E32:N32"/>
    <mergeCell ref="O32:AJ32"/>
    <mergeCell ref="C37:E37"/>
    <mergeCell ref="F37:R37"/>
    <mergeCell ref="S37:AJ37"/>
    <mergeCell ref="C38:E38"/>
    <mergeCell ref="F38:R38"/>
    <mergeCell ref="S38:AJ38"/>
    <mergeCell ref="D30:D32"/>
    <mergeCell ref="E30:N31"/>
    <mergeCell ref="O30:R30"/>
    <mergeCell ref="S30:V30"/>
    <mergeCell ref="W30:Y30"/>
    <mergeCell ref="Z30:AC30"/>
    <mergeCell ref="AD30:AG30"/>
    <mergeCell ref="AH30:AJ30"/>
    <mergeCell ref="O31:AJ31"/>
    <mergeCell ref="D28:S28"/>
    <mergeCell ref="D29:N29"/>
    <mergeCell ref="O29:R29"/>
    <mergeCell ref="S29:V29"/>
    <mergeCell ref="W29:Z29"/>
    <mergeCell ref="AA29:AD29"/>
    <mergeCell ref="AD24:AG24"/>
    <mergeCell ref="AH24:AJ24"/>
    <mergeCell ref="AL24:AW25"/>
    <mergeCell ref="O25:AJ25"/>
    <mergeCell ref="E26:N26"/>
    <mergeCell ref="O26:AJ26"/>
    <mergeCell ref="D24:D26"/>
    <mergeCell ref="E24:N25"/>
    <mergeCell ref="O24:R24"/>
    <mergeCell ref="S24:V24"/>
    <mergeCell ref="W24:Y24"/>
    <mergeCell ref="Z24:AC24"/>
    <mergeCell ref="AE29:AH29"/>
    <mergeCell ref="D23:N23"/>
    <mergeCell ref="O23:R23"/>
    <mergeCell ref="S23:V23"/>
    <mergeCell ref="W23:Z23"/>
    <mergeCell ref="AA23:AD23"/>
    <mergeCell ref="AE23:AH23"/>
    <mergeCell ref="E17:N17"/>
    <mergeCell ref="O17:AJ17"/>
    <mergeCell ref="E18:N18"/>
    <mergeCell ref="O18:AJ18"/>
    <mergeCell ref="E19:N19"/>
    <mergeCell ref="O19:AJ19"/>
    <mergeCell ref="E16:N16"/>
    <mergeCell ref="O16:AJ16"/>
    <mergeCell ref="E9:I9"/>
    <mergeCell ref="J9:AJ10"/>
    <mergeCell ref="E10:I10"/>
    <mergeCell ref="E13:N13"/>
    <mergeCell ref="O13:AB13"/>
    <mergeCell ref="AC13:AF13"/>
    <mergeCell ref="AG13:AJ13"/>
    <mergeCell ref="E4:G4"/>
    <mergeCell ref="S4:U4"/>
    <mergeCell ref="V4:Y4"/>
    <mergeCell ref="Z4:AB4"/>
    <mergeCell ref="AC4:AJ4"/>
    <mergeCell ref="C6:AH6"/>
    <mergeCell ref="E14:N15"/>
    <mergeCell ref="O14:R14"/>
    <mergeCell ref="S14:AJ14"/>
    <mergeCell ref="O15:R15"/>
    <mergeCell ref="S15:AJ15"/>
  </mergeCells>
  <phoneticPr fontId="2"/>
  <conditionalFormatting sqref="B35:AK62 B63:C63 AK63 B64:AK64">
    <cfRule type="expression" dxfId="222" priority="6">
      <formula>$E$10="Bテナント等"</formula>
    </cfRule>
  </conditionalFormatting>
  <conditionalFormatting sqref="C109">
    <cfRule type="expression" dxfId="221" priority="5">
      <formula>$E$10="B"</formula>
    </cfRule>
  </conditionalFormatting>
  <conditionalFormatting sqref="O16:AJ16">
    <cfRule type="expression" dxfId="220" priority="7" stopIfTrue="1">
      <formula>$E$10="A"</formula>
    </cfRule>
  </conditionalFormatting>
  <conditionalFormatting sqref="Q74:AJ74">
    <cfRule type="expression" dxfId="219" priority="1">
      <formula>$E$10="A"</formula>
    </cfRule>
  </conditionalFormatting>
  <conditionalFormatting sqref="AG13:AJ13">
    <cfRule type="expression" dxfId="218" priority="8" stopIfTrue="1">
      <formula>$E$10="Bテナント等"</formula>
    </cfRule>
    <cfRule type="expression" dxfId="217" priority="9" stopIfTrue="1">
      <formula>"$E$10=""Bテナント等"""</formula>
    </cfRule>
  </conditionalFormatting>
  <conditionalFormatting sqref="AK151">
    <cfRule type="expression" dxfId="216" priority="4">
      <formula>$E$10="Bテナント等"</formula>
    </cfRule>
  </conditionalFormatting>
  <conditionalFormatting sqref="AK178">
    <cfRule type="expression" dxfId="215" priority="3">
      <formula>$E$10="Bテナント等"</formula>
    </cfRule>
  </conditionalFormatting>
  <conditionalFormatting sqref="AK237">
    <cfRule type="expression" dxfId="214" priority="2">
      <formula>$E$10="Bテナント等"</formula>
    </cfRule>
  </conditionalFormatting>
  <dataValidations count="18">
    <dataValidation type="custom" imeMode="disabled" allowBlank="1" showInputMessage="1" showErrorMessage="1" sqref="AH162:AJ176" xr:uid="{FB9E0956-FDB4-4335-A84C-A2F132E2B164}">
      <formula1>OR(AH162="",ISNUMBER(AH162))</formula1>
    </dataValidation>
    <dataValidation type="custom" allowBlank="1" showInputMessage="1" showErrorMessage="1" sqref="Q81:AJ81" xr:uid="{A818453C-7662-4A7A-ABF7-DE9CF0F58E1D}">
      <formula1>OR(Q81="",AND(ISNUMBER(Q81),INT(Q81)=Q81))</formula1>
    </dataValidation>
    <dataValidation type="whole" operator="greaterThanOrEqual" allowBlank="1" showInputMessage="1" showErrorMessage="1" sqref="Q73:AJ74" xr:uid="{B2CA1DB8-402F-46D5-A0A5-2E47CEC9ADDE}">
      <formula1>0</formula1>
    </dataValidation>
    <dataValidation type="list" allowBlank="1" showInputMessage="1" showErrorMessage="1" sqref="G105:H105" xr:uid="{BB05B270-CD99-43F0-97A9-B33F3F5209E2}">
      <formula1>#REF!</formula1>
    </dataValidation>
    <dataValidation type="custom" imeMode="disabled" operator="greaterThanOrEqual" allowBlank="1" showInputMessage="1" showErrorMessage="1" sqref="Q102:AJ104" xr:uid="{006A007A-7028-4CF5-A9AD-98CDA411CB5D}">
      <formula1>OR(Q102="",ISNUMBER(Q102))</formula1>
    </dataValidation>
    <dataValidation type="list" imeMode="disabled" allowBlank="1" showInputMessage="1" showErrorMessage="1" sqref="E10:I10" xr:uid="{EEDED448-D929-4359-9B9E-A0F321F436C3}">
      <formula1>pldn9</formula1>
    </dataValidation>
    <dataValidation imeMode="disabled" allowBlank="1" showInputMessage="1" showErrorMessage="1" sqref="AC100:AC101 U100:U101 Y100:Y101 Q82:Q83 AG82:AG83 U82:U83 Y82:Y83 AE105:AI105 Q105:AC105 AG100:AG101 AC82:AC83 Q100:Q101" xr:uid="{B92BEF35-BF7B-4663-AFFF-504233796E6E}"/>
    <dataValidation type="list" imeMode="disabled" allowBlank="1" showInputMessage="1" showErrorMessage="1" sqref="O17:AJ17" xr:uid="{43E0B875-9D94-4690-80EE-F4DD7AB6130C}">
      <formula1>pldn4</formula1>
    </dataValidation>
    <dataValidation type="list" imeMode="disabled" allowBlank="1" showInputMessage="1" showErrorMessage="1" sqref="AA29:AD29 O29:R29" xr:uid="{70EA7977-424F-4A74-9AD1-FDB390AFAD9C}">
      <formula1>pldn12</formula1>
    </dataValidation>
    <dataValidation type="list" imeMode="disabled" allowBlank="1" showInputMessage="1" showErrorMessage="1" sqref="AA23:AD23 O23:R23" xr:uid="{9A33F568-27CA-4CFC-AB4D-704BAF967138}">
      <formula1>pldn11</formula1>
    </dataValidation>
    <dataValidation type="whole" imeMode="disabled" allowBlank="1" showInputMessage="1" showErrorMessage="1" sqref="AC4:AJ4" xr:uid="{EBE74EB1-A778-4F29-9EC3-646364AEA69C}">
      <formula1>1</formula1>
      <formula2>999999</formula2>
    </dataValidation>
    <dataValidation type="whole" imeMode="disabled" operator="greaterThanOrEqual" allowBlank="1" showInputMessage="1" showErrorMessage="1" sqref="AG13:AJ13 S30:V30" xr:uid="{FC43BD3F-EE7E-4D93-B8A5-95BCFA84EDCC}">
      <formula1>1</formula1>
    </dataValidation>
    <dataValidation imeMode="on" allowBlank="1" showInputMessage="1" showErrorMessage="1" sqref="O16:AJ16 O19:AJ19 O25:AJ26 O31:AJ32 AJ110:AJ150 D103:L104 C186:AJ235 R162:AC162 H110:AI151 F39:AJ62" xr:uid="{3DB8D09F-3A31-499F-A834-AF73E11EE9C7}"/>
    <dataValidation type="whole" imeMode="disabled" operator="greaterThanOrEqual" allowBlank="1" showInputMessage="1" showErrorMessage="1" error="半角数字で入力してください。" sqref="S24:V24" xr:uid="{D3661E37-BE10-48D5-A959-D4E9C1D708AB}">
      <formula1>1</formula1>
    </dataValidation>
    <dataValidation type="decimal" imeMode="disabled" operator="greaterThanOrEqual" allowBlank="1" showInputMessage="1" showErrorMessage="1" error="半角数字で少数点以下第4位まで有効です。" sqref="AD24:AG24 AD30:AG30" xr:uid="{AB9F19EA-0D73-4448-B1CB-B2E0F6A25E34}">
      <formula1>0.0001</formula1>
    </dataValidation>
    <dataValidation type="whole" imeMode="disabled" operator="greaterThanOrEqual" allowBlank="1" showInputMessage="1" showErrorMessage="1" sqref="Q85:AJ91" xr:uid="{713240BD-7BA0-4687-945A-6B54C807CF5F}">
      <formula1>0</formula1>
    </dataValidation>
    <dataValidation type="list" imeMode="disabled" allowBlank="1" showInputMessage="1" showErrorMessage="1" sqref="L162:Q176" xr:uid="{5F3EB983-1D55-41A1-96C5-97214DF1CE41}">
      <formula1>pldn13</formula1>
    </dataValidation>
    <dataValidation type="list" imeMode="disabled" allowBlank="1" showInputMessage="1" showErrorMessage="1" sqref="AD162:AG176" xr:uid="{83DB202E-C3FB-4A70-B45E-F1D3C11F1B65}">
      <formula1>pldn14</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4" max="16383" man="1"/>
    <brk id="64" max="16383" man="1"/>
    <brk id="105" min="1" max="36" man="1"/>
    <brk id="151" min="1" max="36" man="1"/>
    <brk id="178"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F7F79-80BD-4555-8960-EE966E3990E5}">
  <sheetPr>
    <tabColor rgb="FFFFD966"/>
    <pageSetUpPr fitToPage="1"/>
  </sheetPr>
  <dimension ref="B2:AW239"/>
  <sheetViews>
    <sheetView showGridLines="0" zoomScaleNormal="100" zoomScaleSheetLayoutView="100" workbookViewId="0"/>
  </sheetViews>
  <sheetFormatPr defaultColWidth="2.5" defaultRowHeight="18.75"/>
  <cols>
    <col min="1" max="1" width="2.5" style="8" customWidth="1"/>
    <col min="2" max="36" width="2.5" style="38" customWidth="1"/>
    <col min="37" max="37" width="1.5" style="38" customWidth="1"/>
    <col min="38" max="49" width="6.25" style="8" customWidth="1"/>
    <col min="50" max="16384" width="2.5" style="8"/>
  </cols>
  <sheetData>
    <row r="2" spans="2:37" ht="17.25" customHeight="1">
      <c r="B2" s="113"/>
      <c r="C2" s="113" t="s">
        <v>121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115" t="str">
        <f>IF($E$10="Bテナント等","Bテナント等事業所 （１）",IF($E$10="A","A事業所（１）",""))</f>
        <v/>
      </c>
      <c r="AF2" s="34"/>
      <c r="AG2" s="34"/>
      <c r="AH2" s="34"/>
      <c r="AI2" s="34"/>
      <c r="AJ2" s="34"/>
      <c r="AK2" s="34"/>
    </row>
    <row r="3" spans="2:37"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7" ht="23.25" customHeight="1">
      <c r="B4" s="113"/>
      <c r="C4" s="113" t="s">
        <v>11</v>
      </c>
      <c r="D4" s="113"/>
      <c r="E4" s="786">
        <f>IF(様式１号!$D$16="","",様式１号!$D$16)</f>
        <v>8</v>
      </c>
      <c r="F4" s="787"/>
      <c r="G4" s="788"/>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7" ht="9"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7" s="14" customFormat="1" ht="26.25" customHeight="1">
      <c r="B6" s="118"/>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119"/>
      <c r="AJ6" s="119"/>
      <c r="AK6" s="120"/>
    </row>
    <row r="7" spans="2:37">
      <c r="B7" s="23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7">
      <c r="B8" s="23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7" ht="16.5" customHeight="1">
      <c r="B9" s="231"/>
      <c r="C9" s="113"/>
      <c r="D9" s="122"/>
      <c r="E9" s="808" t="s">
        <v>125</v>
      </c>
      <c r="F9" s="808"/>
      <c r="G9" s="808"/>
      <c r="H9" s="808"/>
      <c r="I9" s="808"/>
      <c r="J9" s="809" t="str">
        <f>IF($E$10="A","A … 規模判定エネルギー使用量が年間1,500kL未満の事業所（合算）",IF($E$10="Bテナント等","Bテナント等  … 規模判定エネルギー使用量が年間1,500kL以上であり、他の事業所の一部である事業所",""))</f>
        <v/>
      </c>
      <c r="K9" s="810"/>
      <c r="L9" s="810"/>
      <c r="M9" s="810"/>
      <c r="N9" s="810"/>
      <c r="O9" s="810"/>
      <c r="P9" s="810"/>
      <c r="Q9" s="810"/>
      <c r="R9" s="810"/>
      <c r="S9" s="810"/>
      <c r="T9" s="810"/>
      <c r="U9" s="810"/>
      <c r="V9" s="810"/>
      <c r="W9" s="810"/>
      <c r="X9" s="810"/>
      <c r="Y9" s="810"/>
      <c r="Z9" s="810"/>
      <c r="AA9" s="810"/>
      <c r="AB9" s="810"/>
      <c r="AC9" s="810"/>
      <c r="AD9" s="810"/>
      <c r="AE9" s="810"/>
      <c r="AF9" s="810"/>
      <c r="AG9" s="810"/>
      <c r="AH9" s="810"/>
      <c r="AI9" s="810"/>
      <c r="AJ9" s="811"/>
      <c r="AK9" s="85"/>
    </row>
    <row r="10" spans="2:37" ht="28.5" customHeight="1">
      <c r="B10" s="231"/>
      <c r="C10" s="113"/>
      <c r="D10" s="122"/>
      <c r="E10" s="815"/>
      <c r="F10" s="815"/>
      <c r="G10" s="815"/>
      <c r="H10" s="815"/>
      <c r="I10" s="815"/>
      <c r="J10" s="812"/>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4"/>
      <c r="AK10" s="85"/>
    </row>
    <row r="11" spans="2:37" ht="4.5" customHeight="1">
      <c r="B11" s="23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7">
      <c r="B12" s="23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7" ht="29.25" customHeight="1">
      <c r="B13" s="231"/>
      <c r="C13" s="113"/>
      <c r="D13" s="113"/>
      <c r="E13" s="816" t="str">
        <f>IF(E10="A","代表事業所名",IF(E10="Bテナント等","事業所名",""))</f>
        <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5"/>
      <c r="AC13" s="819" t="str">
        <f>IFERROR(IF($E$10="A","前年度における事業所数",""),"")</f>
        <v/>
      </c>
      <c r="AD13" s="820"/>
      <c r="AE13" s="820"/>
      <c r="AF13" s="821"/>
      <c r="AG13" s="822"/>
      <c r="AH13" s="823"/>
      <c r="AI13" s="823"/>
      <c r="AJ13" s="824"/>
      <c r="AK13" s="85"/>
    </row>
    <row r="14" spans="2:37" ht="18.95" customHeight="1">
      <c r="B14" s="231"/>
      <c r="C14" s="113"/>
      <c r="D14" s="113"/>
      <c r="E14" s="799" t="str">
        <f>IF(E10="A","代表事業所所在地",IF(E10="Bテナント等","事業所所在地",""))</f>
        <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row>
    <row r="15" spans="2:37" ht="18.95" customHeight="1">
      <c r="B15" s="23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7" ht="24" customHeight="1">
      <c r="B16" s="231"/>
      <c r="C16" s="113"/>
      <c r="D16" s="113"/>
      <c r="E16" s="805" t="s">
        <v>516</v>
      </c>
      <c r="F16" s="806"/>
      <c r="G16" s="806"/>
      <c r="H16" s="806"/>
      <c r="I16" s="806"/>
      <c r="J16" s="806"/>
      <c r="K16" s="806"/>
      <c r="L16" s="806"/>
      <c r="M16" s="806"/>
      <c r="N16" s="807"/>
      <c r="O16" s="763"/>
      <c r="P16" s="764"/>
      <c r="Q16" s="764"/>
      <c r="R16" s="764"/>
      <c r="S16" s="764"/>
      <c r="T16" s="764"/>
      <c r="U16" s="764"/>
      <c r="V16" s="764"/>
      <c r="W16" s="764"/>
      <c r="X16" s="764"/>
      <c r="Y16" s="764"/>
      <c r="Z16" s="764"/>
      <c r="AA16" s="764"/>
      <c r="AB16" s="764"/>
      <c r="AC16" s="764"/>
      <c r="AD16" s="764"/>
      <c r="AE16" s="764"/>
      <c r="AF16" s="764"/>
      <c r="AG16" s="764"/>
      <c r="AH16" s="764"/>
      <c r="AI16" s="764"/>
      <c r="AJ16" s="765"/>
      <c r="AK16" s="85"/>
    </row>
    <row r="17" spans="2:49" ht="18.95" customHeight="1">
      <c r="B17" s="231"/>
      <c r="C17" s="113"/>
      <c r="D17" s="113"/>
      <c r="E17" s="799" t="s">
        <v>129</v>
      </c>
      <c r="F17" s="799"/>
      <c r="G17" s="799"/>
      <c r="H17" s="799"/>
      <c r="I17" s="799"/>
      <c r="J17" s="799"/>
      <c r="K17" s="799"/>
      <c r="L17" s="799"/>
      <c r="M17" s="799"/>
      <c r="N17" s="799"/>
      <c r="O17" s="825"/>
      <c r="P17" s="826"/>
      <c r="Q17" s="826"/>
      <c r="R17" s="826"/>
      <c r="S17" s="826"/>
      <c r="T17" s="826"/>
      <c r="U17" s="826"/>
      <c r="V17" s="826"/>
      <c r="W17" s="826"/>
      <c r="X17" s="826"/>
      <c r="Y17" s="826"/>
      <c r="Z17" s="826"/>
      <c r="AA17" s="826"/>
      <c r="AB17" s="826"/>
      <c r="AC17" s="826"/>
      <c r="AD17" s="826"/>
      <c r="AE17" s="826"/>
      <c r="AF17" s="826"/>
      <c r="AG17" s="826"/>
      <c r="AH17" s="826"/>
      <c r="AI17" s="826"/>
      <c r="AJ17" s="827"/>
      <c r="AK17" s="85"/>
    </row>
    <row r="18" spans="2:49" ht="18.95" customHeight="1">
      <c r="B18" s="231"/>
      <c r="C18" s="113"/>
      <c r="D18" s="113"/>
      <c r="E18" s="799" t="s">
        <v>130</v>
      </c>
      <c r="F18" s="799"/>
      <c r="G18" s="799"/>
      <c r="H18" s="799"/>
      <c r="I18" s="799"/>
      <c r="J18" s="799"/>
      <c r="K18" s="799"/>
      <c r="L18" s="799"/>
      <c r="M18" s="799"/>
      <c r="N18" s="799"/>
      <c r="O18" s="789" t="str">
        <f>LEFT($O$17,2)</f>
        <v/>
      </c>
      <c r="P18" s="790"/>
      <c r="Q18" s="790"/>
      <c r="R18" s="790"/>
      <c r="S18" s="790"/>
      <c r="T18" s="790"/>
      <c r="U18" s="790"/>
      <c r="V18" s="790"/>
      <c r="W18" s="790"/>
      <c r="X18" s="790"/>
      <c r="Y18" s="790"/>
      <c r="Z18" s="790"/>
      <c r="AA18" s="790"/>
      <c r="AB18" s="790"/>
      <c r="AC18" s="790"/>
      <c r="AD18" s="790"/>
      <c r="AE18" s="790"/>
      <c r="AF18" s="790"/>
      <c r="AG18" s="790"/>
      <c r="AH18" s="790"/>
      <c r="AI18" s="790"/>
      <c r="AJ18" s="791"/>
      <c r="AK18" s="85"/>
    </row>
    <row r="19" spans="2:49" ht="53.1" customHeight="1">
      <c r="B19" s="231"/>
      <c r="C19" s="113"/>
      <c r="D19" s="113"/>
      <c r="E19" s="828" t="s">
        <v>131</v>
      </c>
      <c r="F19" s="828"/>
      <c r="G19" s="828"/>
      <c r="H19" s="828"/>
      <c r="I19" s="828"/>
      <c r="J19" s="828"/>
      <c r="K19" s="828"/>
      <c r="L19" s="828"/>
      <c r="M19" s="828"/>
      <c r="N19" s="828"/>
      <c r="O19" s="829"/>
      <c r="P19" s="830"/>
      <c r="Q19" s="830"/>
      <c r="R19" s="830"/>
      <c r="S19" s="830"/>
      <c r="T19" s="830"/>
      <c r="U19" s="830"/>
      <c r="V19" s="830"/>
      <c r="W19" s="830"/>
      <c r="X19" s="830"/>
      <c r="Y19" s="830"/>
      <c r="Z19" s="830"/>
      <c r="AA19" s="830"/>
      <c r="AB19" s="830"/>
      <c r="AC19" s="830"/>
      <c r="AD19" s="830"/>
      <c r="AE19" s="830"/>
      <c r="AF19" s="830"/>
      <c r="AG19" s="830"/>
      <c r="AH19" s="830"/>
      <c r="AI19" s="830"/>
      <c r="AJ19" s="831"/>
      <c r="AK19" s="85"/>
      <c r="AL19" s="59" t="s">
        <v>499</v>
      </c>
    </row>
    <row r="20" spans="2:49" ht="12" customHeight="1">
      <c r="B20" s="231"/>
      <c r="C20" s="113"/>
      <c r="D20" s="113"/>
      <c r="E20" s="126"/>
      <c r="F20" s="113"/>
      <c r="G20" s="113"/>
      <c r="H20" s="113"/>
      <c r="I20" s="113"/>
      <c r="J20" s="113"/>
      <c r="K20" s="113"/>
      <c r="L20" s="113"/>
      <c r="M20" s="113"/>
      <c r="N20" s="113"/>
      <c r="O20" s="97"/>
      <c r="P20" s="34"/>
      <c r="Q20" s="34"/>
      <c r="R20" s="34"/>
      <c r="S20" s="34"/>
      <c r="T20" s="34"/>
      <c r="U20" s="34"/>
      <c r="V20" s="34"/>
      <c r="W20" s="34"/>
      <c r="X20" s="34"/>
      <c r="Y20" s="34"/>
      <c r="Z20" s="34"/>
      <c r="AA20" s="34"/>
      <c r="AB20" s="34"/>
      <c r="AC20" s="34"/>
      <c r="AD20" s="34"/>
      <c r="AE20" s="34"/>
      <c r="AF20" s="34"/>
      <c r="AG20" s="34"/>
      <c r="AH20" s="34"/>
      <c r="AI20" s="34"/>
      <c r="AJ20" s="34"/>
      <c r="AK20" s="85"/>
    </row>
    <row r="21" spans="2:49">
      <c r="B21" s="231"/>
      <c r="C21" s="113" t="s">
        <v>132</v>
      </c>
      <c r="D21" s="113"/>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49">
      <c r="B22" s="231"/>
      <c r="C22" s="113"/>
      <c r="D22" s="113" t="s">
        <v>651</v>
      </c>
      <c r="E22" s="113"/>
      <c r="F22" s="113"/>
      <c r="G22" s="113"/>
      <c r="H22" s="113"/>
      <c r="I22" s="113"/>
      <c r="J22" s="113"/>
      <c r="K22" s="113"/>
      <c r="L22" s="113"/>
      <c r="M22" s="113"/>
      <c r="N22" s="113"/>
      <c r="O22" s="34"/>
      <c r="P22" s="34"/>
      <c r="Q22" s="34"/>
      <c r="R22" s="34"/>
      <c r="S22" s="34"/>
      <c r="T22" s="34"/>
      <c r="U22" s="34"/>
      <c r="V22" s="34"/>
      <c r="W22" s="34"/>
      <c r="X22" s="34"/>
      <c r="Y22" s="34"/>
      <c r="Z22" s="34"/>
      <c r="AA22" s="34"/>
      <c r="AB22" s="34"/>
      <c r="AC22" s="34"/>
      <c r="AD22" s="34"/>
      <c r="AE22" s="34"/>
      <c r="AF22" s="34"/>
      <c r="AG22" s="34"/>
      <c r="AH22" s="34"/>
      <c r="AI22" s="34"/>
      <c r="AJ22" s="34"/>
      <c r="AK22" s="85"/>
    </row>
    <row r="23" spans="2:49" ht="24.75" customHeight="1">
      <c r="B23" s="231"/>
      <c r="C23" s="113"/>
      <c r="D23" s="832" t="s">
        <v>133</v>
      </c>
      <c r="E23" s="833"/>
      <c r="F23" s="833"/>
      <c r="G23" s="833"/>
      <c r="H23" s="833"/>
      <c r="I23" s="833"/>
      <c r="J23" s="833"/>
      <c r="K23" s="833"/>
      <c r="L23" s="833"/>
      <c r="M23" s="833"/>
      <c r="N23" s="834"/>
      <c r="O23" s="772">
        <v>7</v>
      </c>
      <c r="P23" s="773"/>
      <c r="Q23" s="773"/>
      <c r="R23" s="774"/>
      <c r="S23" s="775" t="s">
        <v>431</v>
      </c>
      <c r="T23" s="776"/>
      <c r="U23" s="776"/>
      <c r="V23" s="841"/>
      <c r="W23" s="615" t="s">
        <v>134</v>
      </c>
      <c r="X23" s="762"/>
      <c r="Y23" s="762"/>
      <c r="Z23" s="616"/>
      <c r="AA23" s="772">
        <v>11</v>
      </c>
      <c r="AB23" s="773"/>
      <c r="AC23" s="773"/>
      <c r="AD23" s="774"/>
      <c r="AE23" s="775" t="s">
        <v>432</v>
      </c>
      <c r="AF23" s="776"/>
      <c r="AG23" s="776"/>
      <c r="AH23" s="776"/>
      <c r="AI23" s="127"/>
      <c r="AJ23" s="128"/>
      <c r="AK23" s="85"/>
    </row>
    <row r="24" spans="2:49" ht="30" customHeight="1">
      <c r="B24" s="231"/>
      <c r="C24" s="113"/>
      <c r="D24" s="777" t="s">
        <v>430</v>
      </c>
      <c r="E24" s="778" t="s">
        <v>461</v>
      </c>
      <c r="F24" s="778"/>
      <c r="G24" s="778"/>
      <c r="H24" s="778"/>
      <c r="I24" s="778"/>
      <c r="J24" s="778"/>
      <c r="K24" s="778"/>
      <c r="L24" s="778"/>
      <c r="M24" s="778"/>
      <c r="N24" s="779"/>
      <c r="O24" s="782" t="s">
        <v>433</v>
      </c>
      <c r="P24" s="783"/>
      <c r="Q24" s="783"/>
      <c r="R24" s="783"/>
      <c r="S24" s="784"/>
      <c r="T24" s="784"/>
      <c r="U24" s="784"/>
      <c r="V24" s="784"/>
      <c r="W24" s="785" t="s">
        <v>136</v>
      </c>
      <c r="X24" s="785"/>
      <c r="Y24" s="785"/>
      <c r="Z24" s="782" t="s">
        <v>434</v>
      </c>
      <c r="AA24" s="783"/>
      <c r="AB24" s="783"/>
      <c r="AC24" s="783"/>
      <c r="AD24" s="837"/>
      <c r="AE24" s="837"/>
      <c r="AF24" s="837"/>
      <c r="AG24" s="837"/>
      <c r="AH24" s="785" t="str">
        <f>"t-CO2/"&amp;$M$103</f>
        <v>t-CO2/</v>
      </c>
      <c r="AI24" s="785"/>
      <c r="AJ24" s="785"/>
      <c r="AK24" s="85"/>
      <c r="AL24" s="844" t="str">
        <f>IF(AND($S$24="",$AD$24=""),"← 削減状況の評価時に基準となる排出量又は原単位について、過去の実績を参考に
　 設定し、入力してください(目標欄に記載する評価方法(排出量または原単位)に
　 応じて、いずれかを記入)。","")</f>
        <v>← 削減状況の評価時に基準となる排出量又は原単位について、過去の実績を参考に
　 設定し、入力してください(目標欄に記載する評価方法(排出量または原単位)に
　 応じて、いずれかを記入)。</v>
      </c>
      <c r="AM24" s="558"/>
      <c r="AN24" s="558"/>
      <c r="AO24" s="558"/>
      <c r="AP24" s="558"/>
      <c r="AQ24" s="558"/>
      <c r="AR24" s="558"/>
      <c r="AS24" s="558"/>
      <c r="AT24" s="558"/>
      <c r="AU24" s="558"/>
      <c r="AV24" s="558"/>
      <c r="AW24" s="558"/>
    </row>
    <row r="25" spans="2:49" ht="65.099999999999994" customHeight="1">
      <c r="B25" s="231"/>
      <c r="C25" s="113"/>
      <c r="D25" s="777"/>
      <c r="E25" s="780"/>
      <c r="F25" s="780"/>
      <c r="G25" s="780"/>
      <c r="H25" s="780"/>
      <c r="I25" s="780"/>
      <c r="J25" s="780"/>
      <c r="K25" s="780"/>
      <c r="L25" s="780"/>
      <c r="M25" s="780"/>
      <c r="N25" s="781"/>
      <c r="O25" s="829"/>
      <c r="P25" s="830"/>
      <c r="Q25" s="830"/>
      <c r="R25" s="830"/>
      <c r="S25" s="830"/>
      <c r="T25" s="830"/>
      <c r="U25" s="830"/>
      <c r="V25" s="830"/>
      <c r="W25" s="830"/>
      <c r="X25" s="830"/>
      <c r="Y25" s="830"/>
      <c r="Z25" s="830"/>
      <c r="AA25" s="830"/>
      <c r="AB25" s="830"/>
      <c r="AC25" s="830"/>
      <c r="AD25" s="830"/>
      <c r="AE25" s="830"/>
      <c r="AF25" s="830"/>
      <c r="AG25" s="830"/>
      <c r="AH25" s="830"/>
      <c r="AI25" s="830"/>
      <c r="AJ25" s="831"/>
      <c r="AK25" s="85"/>
      <c r="AL25" s="844"/>
      <c r="AM25" s="558"/>
      <c r="AN25" s="558"/>
      <c r="AO25" s="558"/>
      <c r="AP25" s="558"/>
      <c r="AQ25" s="558"/>
      <c r="AR25" s="558"/>
      <c r="AS25" s="558"/>
      <c r="AT25" s="558"/>
      <c r="AU25" s="558"/>
      <c r="AV25" s="558"/>
      <c r="AW25" s="558"/>
    </row>
    <row r="26" spans="2:49" ht="65.099999999999994" customHeight="1">
      <c r="B26" s="231"/>
      <c r="C26" s="113"/>
      <c r="D26" s="777"/>
      <c r="E26" s="838" t="s">
        <v>137</v>
      </c>
      <c r="F26" s="838"/>
      <c r="G26" s="838"/>
      <c r="H26" s="838"/>
      <c r="I26" s="838"/>
      <c r="J26" s="838"/>
      <c r="K26" s="838"/>
      <c r="L26" s="838"/>
      <c r="M26" s="838"/>
      <c r="N26" s="839"/>
      <c r="O26" s="829"/>
      <c r="P26" s="830"/>
      <c r="Q26" s="830"/>
      <c r="R26" s="830"/>
      <c r="S26" s="830"/>
      <c r="T26" s="830"/>
      <c r="U26" s="830"/>
      <c r="V26" s="830"/>
      <c r="W26" s="830"/>
      <c r="X26" s="830"/>
      <c r="Y26" s="830"/>
      <c r="Z26" s="830"/>
      <c r="AA26" s="830"/>
      <c r="AB26" s="830"/>
      <c r="AC26" s="830"/>
      <c r="AD26" s="830"/>
      <c r="AE26" s="830"/>
      <c r="AF26" s="830"/>
      <c r="AG26" s="830"/>
      <c r="AH26" s="830"/>
      <c r="AI26" s="830"/>
      <c r="AJ26" s="831"/>
      <c r="AK26" s="85"/>
    </row>
    <row r="27" spans="2:49" ht="4.5" customHeight="1">
      <c r="B27" s="23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49" ht="13.5" customHeight="1">
      <c r="B28" s="231"/>
      <c r="C28" s="113"/>
      <c r="D28" s="840" t="s">
        <v>462</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49" ht="24.75" customHeight="1">
      <c r="B29" s="231"/>
      <c r="C29" s="113"/>
      <c r="D29" s="832" t="s">
        <v>133</v>
      </c>
      <c r="E29" s="833"/>
      <c r="F29" s="833"/>
      <c r="G29" s="833"/>
      <c r="H29" s="833"/>
      <c r="I29" s="833"/>
      <c r="J29" s="833"/>
      <c r="K29" s="833"/>
      <c r="L29" s="833"/>
      <c r="M29" s="833"/>
      <c r="N29" s="834"/>
      <c r="O29" s="852">
        <v>12</v>
      </c>
      <c r="P29" s="852"/>
      <c r="Q29" s="852"/>
      <c r="R29" s="852"/>
      <c r="S29" s="775" t="s">
        <v>431</v>
      </c>
      <c r="T29" s="776"/>
      <c r="U29" s="776"/>
      <c r="V29" s="841"/>
      <c r="W29" s="808" t="s">
        <v>138</v>
      </c>
      <c r="X29" s="808"/>
      <c r="Y29" s="808"/>
      <c r="Z29" s="808"/>
      <c r="AA29" s="852">
        <v>16</v>
      </c>
      <c r="AB29" s="852"/>
      <c r="AC29" s="852"/>
      <c r="AD29" s="852"/>
      <c r="AE29" s="775" t="s">
        <v>431</v>
      </c>
      <c r="AF29" s="776"/>
      <c r="AG29" s="776"/>
      <c r="AH29" s="776"/>
      <c r="AI29" s="135"/>
      <c r="AJ29" s="136"/>
      <c r="AK29" s="85"/>
    </row>
    <row r="30" spans="2:49" ht="30" customHeight="1">
      <c r="B30" s="231"/>
      <c r="C30" s="113"/>
      <c r="D30" s="777" t="s">
        <v>135</v>
      </c>
      <c r="E30" s="778" t="s">
        <v>461</v>
      </c>
      <c r="F30" s="778"/>
      <c r="G30" s="778"/>
      <c r="H30" s="778"/>
      <c r="I30" s="778"/>
      <c r="J30" s="778"/>
      <c r="K30" s="778"/>
      <c r="L30" s="778"/>
      <c r="M30" s="778"/>
      <c r="N30" s="779"/>
      <c r="O30" s="782" t="s">
        <v>433</v>
      </c>
      <c r="P30" s="783"/>
      <c r="Q30" s="783"/>
      <c r="R30" s="783"/>
      <c r="S30" s="784"/>
      <c r="T30" s="784"/>
      <c r="U30" s="784"/>
      <c r="V30" s="784"/>
      <c r="W30" s="785" t="s">
        <v>136</v>
      </c>
      <c r="X30" s="785"/>
      <c r="Y30" s="785"/>
      <c r="Z30" s="782" t="s">
        <v>434</v>
      </c>
      <c r="AA30" s="783"/>
      <c r="AB30" s="783"/>
      <c r="AC30" s="783"/>
      <c r="AD30" s="837"/>
      <c r="AE30" s="837"/>
      <c r="AF30" s="837"/>
      <c r="AG30" s="837"/>
      <c r="AH30" s="785" t="str">
        <f>IF(AD30="","",AH24)</f>
        <v/>
      </c>
      <c r="AI30" s="785"/>
      <c r="AJ30" s="785"/>
      <c r="AK30" s="85"/>
    </row>
    <row r="31" spans="2:49" ht="65.099999999999994" customHeight="1">
      <c r="B31" s="231"/>
      <c r="C31" s="113"/>
      <c r="D31" s="777"/>
      <c r="E31" s="780"/>
      <c r="F31" s="780"/>
      <c r="G31" s="780"/>
      <c r="H31" s="780"/>
      <c r="I31" s="780"/>
      <c r="J31" s="780"/>
      <c r="K31" s="780"/>
      <c r="L31" s="780"/>
      <c r="M31" s="780"/>
      <c r="N31" s="781"/>
      <c r="O31" s="829"/>
      <c r="P31" s="830"/>
      <c r="Q31" s="830"/>
      <c r="R31" s="830"/>
      <c r="S31" s="830"/>
      <c r="T31" s="830"/>
      <c r="U31" s="830"/>
      <c r="V31" s="830"/>
      <c r="W31" s="830"/>
      <c r="X31" s="830"/>
      <c r="Y31" s="830"/>
      <c r="Z31" s="830"/>
      <c r="AA31" s="830"/>
      <c r="AB31" s="830"/>
      <c r="AC31" s="830"/>
      <c r="AD31" s="830"/>
      <c r="AE31" s="830"/>
      <c r="AF31" s="830"/>
      <c r="AG31" s="830"/>
      <c r="AH31" s="830"/>
      <c r="AI31" s="830"/>
      <c r="AJ31" s="831"/>
      <c r="AK31" s="85"/>
      <c r="AL31" s="59" t="str">
        <f>IF(様式１号!$D$16=11,"← 11年度提出の計画書には第５計画期間の削減目標を必ず入力してください。","← 計画がある場合は入力してください。")</f>
        <v>← 計画がある場合は入力してください。</v>
      </c>
    </row>
    <row r="32" spans="2:49" ht="65.099999999999994" customHeight="1">
      <c r="B32" s="231"/>
      <c r="C32" s="113"/>
      <c r="D32" s="777"/>
      <c r="E32" s="838" t="s">
        <v>137</v>
      </c>
      <c r="F32" s="838"/>
      <c r="G32" s="838"/>
      <c r="H32" s="838"/>
      <c r="I32" s="838"/>
      <c r="J32" s="838"/>
      <c r="K32" s="838"/>
      <c r="L32" s="838"/>
      <c r="M32" s="838"/>
      <c r="N32" s="839"/>
      <c r="O32" s="829"/>
      <c r="P32" s="830"/>
      <c r="Q32" s="830"/>
      <c r="R32" s="830"/>
      <c r="S32" s="830"/>
      <c r="T32" s="830"/>
      <c r="U32" s="830"/>
      <c r="V32" s="830"/>
      <c r="W32" s="830"/>
      <c r="X32" s="830"/>
      <c r="Y32" s="830"/>
      <c r="Z32" s="830"/>
      <c r="AA32" s="830"/>
      <c r="AB32" s="830"/>
      <c r="AC32" s="830"/>
      <c r="AD32" s="830"/>
      <c r="AE32" s="830"/>
      <c r="AF32" s="830"/>
      <c r="AG32" s="830"/>
      <c r="AH32" s="830"/>
      <c r="AI32" s="830"/>
      <c r="AJ32" s="831"/>
      <c r="AK32" s="85"/>
    </row>
    <row r="33" spans="2:39" ht="5.25" customHeight="1">
      <c r="B33" s="137"/>
      <c r="C33" s="123"/>
      <c r="D33" s="123"/>
      <c r="E33" s="123"/>
      <c r="F33" s="123"/>
      <c r="G33" s="123"/>
      <c r="H33" s="123"/>
      <c r="I33" s="123"/>
      <c r="J33" s="123"/>
      <c r="K33" s="123"/>
      <c r="L33" s="123"/>
      <c r="M33" s="123"/>
      <c r="N33" s="123"/>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2"/>
    </row>
    <row r="34" spans="2:39" ht="20.25" customHeight="1">
      <c r="B34" s="113"/>
      <c r="C34" s="113"/>
      <c r="D34" s="113"/>
      <c r="E34" s="34"/>
      <c r="F34" s="138"/>
      <c r="G34" s="113"/>
      <c r="H34" s="113"/>
      <c r="I34" s="113"/>
      <c r="J34" s="113"/>
      <c r="K34" s="113"/>
      <c r="L34" s="34"/>
      <c r="M34" s="113"/>
      <c r="N34" s="113"/>
      <c r="O34" s="34"/>
      <c r="P34" s="34"/>
      <c r="Q34" s="34"/>
      <c r="R34" s="34"/>
      <c r="S34" s="34"/>
      <c r="T34" s="34"/>
      <c r="U34" s="34"/>
      <c r="V34" s="34"/>
      <c r="W34" s="34"/>
      <c r="X34" s="34"/>
      <c r="Y34" s="34"/>
      <c r="Z34" s="34"/>
      <c r="AA34" s="34"/>
      <c r="AB34" s="34"/>
      <c r="AC34" s="34"/>
      <c r="AD34" s="126"/>
      <c r="AE34" s="34"/>
      <c r="AF34" s="34"/>
      <c r="AG34" s="34"/>
      <c r="AH34" s="34"/>
      <c r="AI34" s="34"/>
      <c r="AJ34" s="34"/>
      <c r="AK34" s="44" t="s">
        <v>38</v>
      </c>
    </row>
    <row r="35" spans="2:39" s="9" customFormat="1" ht="5.25" customHeight="1">
      <c r="B35" s="108"/>
      <c r="C35" s="139"/>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8"/>
      <c r="AL35" s="8"/>
    </row>
    <row r="36" spans="2:39" s="9" customFormat="1" ht="12.95" customHeight="1">
      <c r="B36" s="109"/>
      <c r="C36" s="34"/>
      <c r="D36" s="245" t="s">
        <v>652</v>
      </c>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34"/>
      <c r="AK36" s="85"/>
      <c r="AL36" s="8"/>
    </row>
    <row r="37" spans="2:39" s="9" customFormat="1" ht="29.25" customHeight="1">
      <c r="B37" s="109"/>
      <c r="C37" s="766" t="s">
        <v>139</v>
      </c>
      <c r="D37" s="767"/>
      <c r="E37" s="768"/>
      <c r="F37" s="766" t="s">
        <v>140</v>
      </c>
      <c r="G37" s="767"/>
      <c r="H37" s="767"/>
      <c r="I37" s="767"/>
      <c r="J37" s="767"/>
      <c r="K37" s="767"/>
      <c r="L37" s="767"/>
      <c r="M37" s="767"/>
      <c r="N37" s="767"/>
      <c r="O37" s="767"/>
      <c r="P37" s="767"/>
      <c r="Q37" s="767"/>
      <c r="R37" s="768"/>
      <c r="S37" s="766" t="s">
        <v>435</v>
      </c>
      <c r="T37" s="767"/>
      <c r="U37" s="767"/>
      <c r="V37" s="767"/>
      <c r="W37" s="767"/>
      <c r="X37" s="767"/>
      <c r="Y37" s="767"/>
      <c r="Z37" s="767"/>
      <c r="AA37" s="767"/>
      <c r="AB37" s="767"/>
      <c r="AC37" s="767"/>
      <c r="AD37" s="767"/>
      <c r="AE37" s="767"/>
      <c r="AF37" s="767"/>
      <c r="AG37" s="767"/>
      <c r="AH37" s="767"/>
      <c r="AI37" s="767"/>
      <c r="AJ37" s="768"/>
      <c r="AK37" s="85"/>
      <c r="AL37" s="8"/>
    </row>
    <row r="38" spans="2:39" s="9" customFormat="1" ht="29.25" customHeight="1">
      <c r="B38" s="109"/>
      <c r="C38" s="615">
        <v>1</v>
      </c>
      <c r="D38" s="762"/>
      <c r="E38" s="616"/>
      <c r="F38" s="769" t="str">
        <f>IF($O$13="","",$O$13)</f>
        <v/>
      </c>
      <c r="G38" s="770"/>
      <c r="H38" s="770"/>
      <c r="I38" s="770"/>
      <c r="J38" s="770"/>
      <c r="K38" s="770"/>
      <c r="L38" s="770"/>
      <c r="M38" s="770"/>
      <c r="N38" s="770"/>
      <c r="O38" s="770"/>
      <c r="P38" s="770"/>
      <c r="Q38" s="770"/>
      <c r="R38" s="771"/>
      <c r="S38" s="769" t="str">
        <f>$S$14&amp;$S$15</f>
        <v/>
      </c>
      <c r="T38" s="770"/>
      <c r="U38" s="770"/>
      <c r="V38" s="770"/>
      <c r="W38" s="770"/>
      <c r="X38" s="770"/>
      <c r="Y38" s="770"/>
      <c r="Z38" s="770"/>
      <c r="AA38" s="770"/>
      <c r="AB38" s="770"/>
      <c r="AC38" s="770"/>
      <c r="AD38" s="770"/>
      <c r="AE38" s="770"/>
      <c r="AF38" s="770"/>
      <c r="AG38" s="770"/>
      <c r="AH38" s="770"/>
      <c r="AI38" s="770"/>
      <c r="AJ38" s="771"/>
      <c r="AK38" s="85"/>
      <c r="AL38" s="8"/>
    </row>
    <row r="39" spans="2:39" s="9" customFormat="1" ht="29.25" customHeight="1">
      <c r="B39" s="109"/>
      <c r="C39" s="615">
        <v>2</v>
      </c>
      <c r="D39" s="762"/>
      <c r="E39" s="616"/>
      <c r="F39" s="763"/>
      <c r="G39" s="764"/>
      <c r="H39" s="764"/>
      <c r="I39" s="764"/>
      <c r="J39" s="764"/>
      <c r="K39" s="764"/>
      <c r="L39" s="764"/>
      <c r="M39" s="764"/>
      <c r="N39" s="764"/>
      <c r="O39" s="764"/>
      <c r="P39" s="764"/>
      <c r="Q39" s="764"/>
      <c r="R39" s="765"/>
      <c r="S39" s="763"/>
      <c r="T39" s="764"/>
      <c r="U39" s="764"/>
      <c r="V39" s="764"/>
      <c r="W39" s="764"/>
      <c r="X39" s="764"/>
      <c r="Y39" s="764"/>
      <c r="Z39" s="764"/>
      <c r="AA39" s="764"/>
      <c r="AB39" s="764"/>
      <c r="AC39" s="764"/>
      <c r="AD39" s="764"/>
      <c r="AE39" s="764"/>
      <c r="AF39" s="764"/>
      <c r="AG39" s="764"/>
      <c r="AH39" s="764"/>
      <c r="AI39" s="764"/>
      <c r="AJ39" s="765"/>
      <c r="AK39" s="85"/>
      <c r="AL39" s="598"/>
      <c r="AM39" s="598"/>
    </row>
    <row r="40" spans="2:39" s="9" customFormat="1" ht="29.25" customHeight="1">
      <c r="B40" s="109"/>
      <c r="C40" s="615">
        <v>3</v>
      </c>
      <c r="D40" s="762"/>
      <c r="E40" s="616"/>
      <c r="F40" s="763"/>
      <c r="G40" s="764"/>
      <c r="H40" s="764"/>
      <c r="I40" s="764"/>
      <c r="J40" s="764"/>
      <c r="K40" s="764"/>
      <c r="L40" s="764"/>
      <c r="M40" s="764"/>
      <c r="N40" s="764"/>
      <c r="O40" s="764"/>
      <c r="P40" s="764"/>
      <c r="Q40" s="764"/>
      <c r="R40" s="765"/>
      <c r="S40" s="763"/>
      <c r="T40" s="764"/>
      <c r="U40" s="764"/>
      <c r="V40" s="764"/>
      <c r="W40" s="764"/>
      <c r="X40" s="764"/>
      <c r="Y40" s="764"/>
      <c r="Z40" s="764"/>
      <c r="AA40" s="764"/>
      <c r="AB40" s="764"/>
      <c r="AC40" s="764"/>
      <c r="AD40" s="764"/>
      <c r="AE40" s="764"/>
      <c r="AF40" s="764"/>
      <c r="AG40" s="764"/>
      <c r="AH40" s="764"/>
      <c r="AI40" s="764"/>
      <c r="AJ40" s="765"/>
      <c r="AK40" s="85"/>
      <c r="AL40" s="598"/>
      <c r="AM40" s="598"/>
    </row>
    <row r="41" spans="2:39" s="9" customFormat="1" ht="29.25" customHeight="1">
      <c r="B41" s="109"/>
      <c r="C41" s="615">
        <v>4</v>
      </c>
      <c r="D41" s="762"/>
      <c r="E41" s="616"/>
      <c r="F41" s="763"/>
      <c r="G41" s="764"/>
      <c r="H41" s="764"/>
      <c r="I41" s="764"/>
      <c r="J41" s="764"/>
      <c r="K41" s="764"/>
      <c r="L41" s="764"/>
      <c r="M41" s="764"/>
      <c r="N41" s="764"/>
      <c r="O41" s="764"/>
      <c r="P41" s="764"/>
      <c r="Q41" s="764"/>
      <c r="R41" s="765"/>
      <c r="S41" s="763"/>
      <c r="T41" s="764"/>
      <c r="U41" s="764"/>
      <c r="V41" s="764"/>
      <c r="W41" s="764"/>
      <c r="X41" s="764"/>
      <c r="Y41" s="764"/>
      <c r="Z41" s="764"/>
      <c r="AA41" s="764"/>
      <c r="AB41" s="764"/>
      <c r="AC41" s="764"/>
      <c r="AD41" s="764"/>
      <c r="AE41" s="764"/>
      <c r="AF41" s="764"/>
      <c r="AG41" s="764"/>
      <c r="AH41" s="764"/>
      <c r="AI41" s="764"/>
      <c r="AJ41" s="765"/>
      <c r="AK41" s="85"/>
      <c r="AL41" s="8"/>
    </row>
    <row r="42" spans="2:39" s="9" customFormat="1" ht="29.25" customHeight="1">
      <c r="B42" s="109"/>
      <c r="C42" s="615">
        <v>5</v>
      </c>
      <c r="D42" s="762"/>
      <c r="E42" s="616"/>
      <c r="F42" s="763"/>
      <c r="G42" s="764"/>
      <c r="H42" s="764"/>
      <c r="I42" s="764"/>
      <c r="J42" s="764"/>
      <c r="K42" s="764"/>
      <c r="L42" s="764"/>
      <c r="M42" s="764"/>
      <c r="N42" s="764"/>
      <c r="O42" s="764"/>
      <c r="P42" s="764"/>
      <c r="Q42" s="764"/>
      <c r="R42" s="765"/>
      <c r="S42" s="763"/>
      <c r="T42" s="764"/>
      <c r="U42" s="764"/>
      <c r="V42" s="764"/>
      <c r="W42" s="764"/>
      <c r="X42" s="764"/>
      <c r="Y42" s="764"/>
      <c r="Z42" s="764"/>
      <c r="AA42" s="764"/>
      <c r="AB42" s="764"/>
      <c r="AC42" s="764"/>
      <c r="AD42" s="764"/>
      <c r="AE42" s="764"/>
      <c r="AF42" s="764"/>
      <c r="AG42" s="764"/>
      <c r="AH42" s="764"/>
      <c r="AI42" s="764"/>
      <c r="AJ42" s="765"/>
      <c r="AK42" s="85"/>
      <c r="AL42" s="8"/>
    </row>
    <row r="43" spans="2:39" s="9" customFormat="1" ht="29.25" customHeight="1">
      <c r="B43" s="109"/>
      <c r="C43" s="615">
        <v>6</v>
      </c>
      <c r="D43" s="762"/>
      <c r="E43" s="616"/>
      <c r="F43" s="763"/>
      <c r="G43" s="764"/>
      <c r="H43" s="764"/>
      <c r="I43" s="764"/>
      <c r="J43" s="764"/>
      <c r="K43" s="764"/>
      <c r="L43" s="764"/>
      <c r="M43" s="764"/>
      <c r="N43" s="764"/>
      <c r="O43" s="764"/>
      <c r="P43" s="764"/>
      <c r="Q43" s="764"/>
      <c r="R43" s="765"/>
      <c r="S43" s="763"/>
      <c r="T43" s="764"/>
      <c r="U43" s="764"/>
      <c r="V43" s="764"/>
      <c r="W43" s="764"/>
      <c r="X43" s="764"/>
      <c r="Y43" s="764"/>
      <c r="Z43" s="764"/>
      <c r="AA43" s="764"/>
      <c r="AB43" s="764"/>
      <c r="AC43" s="764"/>
      <c r="AD43" s="764"/>
      <c r="AE43" s="764"/>
      <c r="AF43" s="764"/>
      <c r="AG43" s="764"/>
      <c r="AH43" s="764"/>
      <c r="AI43" s="764"/>
      <c r="AJ43" s="765"/>
      <c r="AK43" s="85"/>
      <c r="AL43" s="8"/>
    </row>
    <row r="44" spans="2:39" s="9" customFormat="1" ht="29.25" customHeight="1">
      <c r="B44" s="109"/>
      <c r="C44" s="615">
        <v>7</v>
      </c>
      <c r="D44" s="762"/>
      <c r="E44" s="616"/>
      <c r="F44" s="763"/>
      <c r="G44" s="764"/>
      <c r="H44" s="764"/>
      <c r="I44" s="764"/>
      <c r="J44" s="764"/>
      <c r="K44" s="764"/>
      <c r="L44" s="764"/>
      <c r="M44" s="764"/>
      <c r="N44" s="764"/>
      <c r="O44" s="764"/>
      <c r="P44" s="764"/>
      <c r="Q44" s="764"/>
      <c r="R44" s="765"/>
      <c r="S44" s="763"/>
      <c r="T44" s="764"/>
      <c r="U44" s="764"/>
      <c r="V44" s="764"/>
      <c r="W44" s="764"/>
      <c r="X44" s="764"/>
      <c r="Y44" s="764"/>
      <c r="Z44" s="764"/>
      <c r="AA44" s="764"/>
      <c r="AB44" s="764"/>
      <c r="AC44" s="764"/>
      <c r="AD44" s="764"/>
      <c r="AE44" s="764"/>
      <c r="AF44" s="764"/>
      <c r="AG44" s="764"/>
      <c r="AH44" s="764"/>
      <c r="AI44" s="764"/>
      <c r="AJ44" s="765"/>
      <c r="AK44" s="85"/>
      <c r="AL44" s="8"/>
    </row>
    <row r="45" spans="2:39" s="9" customFormat="1" ht="29.25" customHeight="1">
      <c r="B45" s="109"/>
      <c r="C45" s="615">
        <v>8</v>
      </c>
      <c r="D45" s="762"/>
      <c r="E45" s="616"/>
      <c r="F45" s="763"/>
      <c r="G45" s="764"/>
      <c r="H45" s="764"/>
      <c r="I45" s="764"/>
      <c r="J45" s="764"/>
      <c r="K45" s="764"/>
      <c r="L45" s="764"/>
      <c r="M45" s="764"/>
      <c r="N45" s="764"/>
      <c r="O45" s="764"/>
      <c r="P45" s="764"/>
      <c r="Q45" s="764"/>
      <c r="R45" s="765"/>
      <c r="S45" s="763"/>
      <c r="T45" s="764"/>
      <c r="U45" s="764"/>
      <c r="V45" s="764"/>
      <c r="W45" s="764"/>
      <c r="X45" s="764"/>
      <c r="Y45" s="764"/>
      <c r="Z45" s="764"/>
      <c r="AA45" s="764"/>
      <c r="AB45" s="764"/>
      <c r="AC45" s="764"/>
      <c r="AD45" s="764"/>
      <c r="AE45" s="764"/>
      <c r="AF45" s="764"/>
      <c r="AG45" s="764"/>
      <c r="AH45" s="764"/>
      <c r="AI45" s="764"/>
      <c r="AJ45" s="765"/>
      <c r="AK45" s="85"/>
      <c r="AL45" s="8"/>
    </row>
    <row r="46" spans="2:39" s="9" customFormat="1" ht="29.25" customHeight="1">
      <c r="B46" s="109"/>
      <c r="C46" s="615">
        <v>9</v>
      </c>
      <c r="D46" s="762"/>
      <c r="E46" s="616"/>
      <c r="F46" s="763"/>
      <c r="G46" s="764"/>
      <c r="H46" s="764"/>
      <c r="I46" s="764"/>
      <c r="J46" s="764"/>
      <c r="K46" s="764"/>
      <c r="L46" s="764"/>
      <c r="M46" s="764"/>
      <c r="N46" s="764"/>
      <c r="O46" s="764"/>
      <c r="P46" s="764"/>
      <c r="Q46" s="764"/>
      <c r="R46" s="765"/>
      <c r="S46" s="763"/>
      <c r="T46" s="764"/>
      <c r="U46" s="764"/>
      <c r="V46" s="764"/>
      <c r="W46" s="764"/>
      <c r="X46" s="764"/>
      <c r="Y46" s="764"/>
      <c r="Z46" s="764"/>
      <c r="AA46" s="764"/>
      <c r="AB46" s="764"/>
      <c r="AC46" s="764"/>
      <c r="AD46" s="764"/>
      <c r="AE46" s="764"/>
      <c r="AF46" s="764"/>
      <c r="AG46" s="764"/>
      <c r="AH46" s="764"/>
      <c r="AI46" s="764"/>
      <c r="AJ46" s="765"/>
      <c r="AK46" s="85"/>
      <c r="AL46" s="8"/>
    </row>
    <row r="47" spans="2:39" s="9" customFormat="1" ht="29.25" customHeight="1">
      <c r="B47" s="109"/>
      <c r="C47" s="615">
        <v>10</v>
      </c>
      <c r="D47" s="762"/>
      <c r="E47" s="616"/>
      <c r="F47" s="763"/>
      <c r="G47" s="764"/>
      <c r="H47" s="764"/>
      <c r="I47" s="764"/>
      <c r="J47" s="764"/>
      <c r="K47" s="764"/>
      <c r="L47" s="764"/>
      <c r="M47" s="764"/>
      <c r="N47" s="764"/>
      <c r="O47" s="764"/>
      <c r="P47" s="764"/>
      <c r="Q47" s="764"/>
      <c r="R47" s="765"/>
      <c r="S47" s="763"/>
      <c r="T47" s="764"/>
      <c r="U47" s="764"/>
      <c r="V47" s="764"/>
      <c r="W47" s="764"/>
      <c r="X47" s="764"/>
      <c r="Y47" s="764"/>
      <c r="Z47" s="764"/>
      <c r="AA47" s="764"/>
      <c r="AB47" s="764"/>
      <c r="AC47" s="764"/>
      <c r="AD47" s="764"/>
      <c r="AE47" s="764"/>
      <c r="AF47" s="764"/>
      <c r="AG47" s="764"/>
      <c r="AH47" s="764"/>
      <c r="AI47" s="764"/>
      <c r="AJ47" s="765"/>
      <c r="AK47" s="85"/>
      <c r="AL47" s="8"/>
    </row>
    <row r="48" spans="2:39" s="9" customFormat="1" ht="29.25" customHeight="1">
      <c r="B48" s="109"/>
      <c r="C48" s="615">
        <v>11</v>
      </c>
      <c r="D48" s="762"/>
      <c r="E48" s="616"/>
      <c r="F48" s="763"/>
      <c r="G48" s="764"/>
      <c r="H48" s="764"/>
      <c r="I48" s="764"/>
      <c r="J48" s="764"/>
      <c r="K48" s="764"/>
      <c r="L48" s="764"/>
      <c r="M48" s="764"/>
      <c r="N48" s="764"/>
      <c r="O48" s="764"/>
      <c r="P48" s="764"/>
      <c r="Q48" s="764"/>
      <c r="R48" s="765"/>
      <c r="S48" s="763"/>
      <c r="T48" s="764"/>
      <c r="U48" s="764"/>
      <c r="V48" s="764"/>
      <c r="W48" s="764"/>
      <c r="X48" s="764"/>
      <c r="Y48" s="764"/>
      <c r="Z48" s="764"/>
      <c r="AA48" s="764"/>
      <c r="AB48" s="764"/>
      <c r="AC48" s="764"/>
      <c r="AD48" s="764"/>
      <c r="AE48" s="764"/>
      <c r="AF48" s="764"/>
      <c r="AG48" s="764"/>
      <c r="AH48" s="764"/>
      <c r="AI48" s="764"/>
      <c r="AJ48" s="765"/>
      <c r="AK48" s="85"/>
      <c r="AL48" s="8"/>
    </row>
    <row r="49" spans="2:38" s="9" customFormat="1" ht="29.25" customHeight="1">
      <c r="B49" s="109"/>
      <c r="C49" s="615">
        <v>12</v>
      </c>
      <c r="D49" s="762"/>
      <c r="E49" s="616"/>
      <c r="F49" s="763"/>
      <c r="G49" s="764"/>
      <c r="H49" s="764"/>
      <c r="I49" s="764"/>
      <c r="J49" s="764"/>
      <c r="K49" s="764"/>
      <c r="L49" s="764"/>
      <c r="M49" s="764"/>
      <c r="N49" s="764"/>
      <c r="O49" s="764"/>
      <c r="P49" s="764"/>
      <c r="Q49" s="764"/>
      <c r="R49" s="765"/>
      <c r="S49" s="763"/>
      <c r="T49" s="764"/>
      <c r="U49" s="764"/>
      <c r="V49" s="764"/>
      <c r="W49" s="764"/>
      <c r="X49" s="764"/>
      <c r="Y49" s="764"/>
      <c r="Z49" s="764"/>
      <c r="AA49" s="764"/>
      <c r="AB49" s="764"/>
      <c r="AC49" s="764"/>
      <c r="AD49" s="764"/>
      <c r="AE49" s="764"/>
      <c r="AF49" s="764"/>
      <c r="AG49" s="764"/>
      <c r="AH49" s="764"/>
      <c r="AI49" s="764"/>
      <c r="AJ49" s="765"/>
      <c r="AK49" s="85"/>
      <c r="AL49" s="8"/>
    </row>
    <row r="50" spans="2:38" s="9" customFormat="1" ht="29.25" customHeight="1">
      <c r="B50" s="109"/>
      <c r="C50" s="615">
        <v>13</v>
      </c>
      <c r="D50" s="762"/>
      <c r="E50" s="616"/>
      <c r="F50" s="763"/>
      <c r="G50" s="764"/>
      <c r="H50" s="764"/>
      <c r="I50" s="764"/>
      <c r="J50" s="764"/>
      <c r="K50" s="764"/>
      <c r="L50" s="764"/>
      <c r="M50" s="764"/>
      <c r="N50" s="764"/>
      <c r="O50" s="764"/>
      <c r="P50" s="764"/>
      <c r="Q50" s="764"/>
      <c r="R50" s="765"/>
      <c r="S50" s="763"/>
      <c r="T50" s="764"/>
      <c r="U50" s="764"/>
      <c r="V50" s="764"/>
      <c r="W50" s="764"/>
      <c r="X50" s="764"/>
      <c r="Y50" s="764"/>
      <c r="Z50" s="764"/>
      <c r="AA50" s="764"/>
      <c r="AB50" s="764"/>
      <c r="AC50" s="764"/>
      <c r="AD50" s="764"/>
      <c r="AE50" s="764"/>
      <c r="AF50" s="764"/>
      <c r="AG50" s="764"/>
      <c r="AH50" s="764"/>
      <c r="AI50" s="764"/>
      <c r="AJ50" s="765"/>
      <c r="AK50" s="85"/>
      <c r="AL50" s="8"/>
    </row>
    <row r="51" spans="2:38" s="9" customFormat="1" ht="29.25" customHeight="1">
      <c r="B51" s="109"/>
      <c r="C51" s="615">
        <v>14</v>
      </c>
      <c r="D51" s="762"/>
      <c r="E51" s="616"/>
      <c r="F51" s="763"/>
      <c r="G51" s="764"/>
      <c r="H51" s="764"/>
      <c r="I51" s="764"/>
      <c r="J51" s="764"/>
      <c r="K51" s="764"/>
      <c r="L51" s="764"/>
      <c r="M51" s="764"/>
      <c r="N51" s="764"/>
      <c r="O51" s="764"/>
      <c r="P51" s="764"/>
      <c r="Q51" s="764"/>
      <c r="R51" s="765"/>
      <c r="S51" s="763"/>
      <c r="T51" s="764"/>
      <c r="U51" s="764"/>
      <c r="V51" s="764"/>
      <c r="W51" s="764"/>
      <c r="X51" s="764"/>
      <c r="Y51" s="764"/>
      <c r="Z51" s="764"/>
      <c r="AA51" s="764"/>
      <c r="AB51" s="764"/>
      <c r="AC51" s="764"/>
      <c r="AD51" s="764"/>
      <c r="AE51" s="764"/>
      <c r="AF51" s="764"/>
      <c r="AG51" s="764"/>
      <c r="AH51" s="764"/>
      <c r="AI51" s="764"/>
      <c r="AJ51" s="765"/>
      <c r="AK51" s="85"/>
      <c r="AL51" s="8"/>
    </row>
    <row r="52" spans="2:38" s="9" customFormat="1" ht="29.25" customHeight="1">
      <c r="B52" s="109"/>
      <c r="C52" s="615">
        <v>15</v>
      </c>
      <c r="D52" s="762"/>
      <c r="E52" s="616"/>
      <c r="F52" s="763"/>
      <c r="G52" s="764"/>
      <c r="H52" s="764"/>
      <c r="I52" s="764"/>
      <c r="J52" s="764"/>
      <c r="K52" s="764"/>
      <c r="L52" s="764"/>
      <c r="M52" s="764"/>
      <c r="N52" s="764"/>
      <c r="O52" s="764"/>
      <c r="P52" s="764"/>
      <c r="Q52" s="764"/>
      <c r="R52" s="765"/>
      <c r="S52" s="763"/>
      <c r="T52" s="764"/>
      <c r="U52" s="764"/>
      <c r="V52" s="764"/>
      <c r="W52" s="764"/>
      <c r="X52" s="764"/>
      <c r="Y52" s="764"/>
      <c r="Z52" s="764"/>
      <c r="AA52" s="764"/>
      <c r="AB52" s="764"/>
      <c r="AC52" s="764"/>
      <c r="AD52" s="764"/>
      <c r="AE52" s="764"/>
      <c r="AF52" s="764"/>
      <c r="AG52" s="764"/>
      <c r="AH52" s="764"/>
      <c r="AI52" s="764"/>
      <c r="AJ52" s="765"/>
      <c r="AK52" s="85"/>
      <c r="AL52" s="8"/>
    </row>
    <row r="53" spans="2:38" s="9" customFormat="1" ht="29.25" customHeight="1">
      <c r="B53" s="109"/>
      <c r="C53" s="615">
        <v>16</v>
      </c>
      <c r="D53" s="762"/>
      <c r="E53" s="616"/>
      <c r="F53" s="763"/>
      <c r="G53" s="764"/>
      <c r="H53" s="764"/>
      <c r="I53" s="764"/>
      <c r="J53" s="764"/>
      <c r="K53" s="764"/>
      <c r="L53" s="764"/>
      <c r="M53" s="764"/>
      <c r="N53" s="764"/>
      <c r="O53" s="764"/>
      <c r="P53" s="764"/>
      <c r="Q53" s="764"/>
      <c r="R53" s="765"/>
      <c r="S53" s="763"/>
      <c r="T53" s="764"/>
      <c r="U53" s="764"/>
      <c r="V53" s="764"/>
      <c r="W53" s="764"/>
      <c r="X53" s="764"/>
      <c r="Y53" s="764"/>
      <c r="Z53" s="764"/>
      <c r="AA53" s="764"/>
      <c r="AB53" s="764"/>
      <c r="AC53" s="764"/>
      <c r="AD53" s="764"/>
      <c r="AE53" s="764"/>
      <c r="AF53" s="764"/>
      <c r="AG53" s="764"/>
      <c r="AH53" s="764"/>
      <c r="AI53" s="764"/>
      <c r="AJ53" s="765"/>
      <c r="AK53" s="85"/>
      <c r="AL53" s="8"/>
    </row>
    <row r="54" spans="2:38" s="9" customFormat="1" ht="29.25" customHeight="1">
      <c r="B54" s="109"/>
      <c r="C54" s="615">
        <v>17</v>
      </c>
      <c r="D54" s="762"/>
      <c r="E54" s="616"/>
      <c r="F54" s="763"/>
      <c r="G54" s="764"/>
      <c r="H54" s="764"/>
      <c r="I54" s="764"/>
      <c r="J54" s="764"/>
      <c r="K54" s="764"/>
      <c r="L54" s="764"/>
      <c r="M54" s="764"/>
      <c r="N54" s="764"/>
      <c r="O54" s="764"/>
      <c r="P54" s="764"/>
      <c r="Q54" s="764"/>
      <c r="R54" s="765"/>
      <c r="S54" s="763"/>
      <c r="T54" s="764"/>
      <c r="U54" s="764"/>
      <c r="V54" s="764"/>
      <c r="W54" s="764"/>
      <c r="X54" s="764"/>
      <c r="Y54" s="764"/>
      <c r="Z54" s="764"/>
      <c r="AA54" s="764"/>
      <c r="AB54" s="764"/>
      <c r="AC54" s="764"/>
      <c r="AD54" s="764"/>
      <c r="AE54" s="764"/>
      <c r="AF54" s="764"/>
      <c r="AG54" s="764"/>
      <c r="AH54" s="764"/>
      <c r="AI54" s="764"/>
      <c r="AJ54" s="765"/>
      <c r="AK54" s="85"/>
      <c r="AL54" s="8"/>
    </row>
    <row r="55" spans="2:38" s="9" customFormat="1" ht="29.25" customHeight="1">
      <c r="B55" s="109"/>
      <c r="C55" s="615">
        <v>18</v>
      </c>
      <c r="D55" s="762"/>
      <c r="E55" s="616"/>
      <c r="F55" s="763"/>
      <c r="G55" s="764"/>
      <c r="H55" s="764"/>
      <c r="I55" s="764"/>
      <c r="J55" s="764"/>
      <c r="K55" s="764"/>
      <c r="L55" s="764"/>
      <c r="M55" s="764"/>
      <c r="N55" s="764"/>
      <c r="O55" s="764"/>
      <c r="P55" s="764"/>
      <c r="Q55" s="764"/>
      <c r="R55" s="765"/>
      <c r="S55" s="763"/>
      <c r="T55" s="764"/>
      <c r="U55" s="764"/>
      <c r="V55" s="764"/>
      <c r="W55" s="764"/>
      <c r="X55" s="764"/>
      <c r="Y55" s="764"/>
      <c r="Z55" s="764"/>
      <c r="AA55" s="764"/>
      <c r="AB55" s="764"/>
      <c r="AC55" s="764"/>
      <c r="AD55" s="764"/>
      <c r="AE55" s="764"/>
      <c r="AF55" s="764"/>
      <c r="AG55" s="764"/>
      <c r="AH55" s="764"/>
      <c r="AI55" s="764"/>
      <c r="AJ55" s="765"/>
      <c r="AK55" s="85"/>
      <c r="AL55" s="8"/>
    </row>
    <row r="56" spans="2:38" s="9" customFormat="1" ht="29.25" customHeight="1">
      <c r="B56" s="109"/>
      <c r="C56" s="615">
        <v>19</v>
      </c>
      <c r="D56" s="762"/>
      <c r="E56" s="616"/>
      <c r="F56" s="763"/>
      <c r="G56" s="764"/>
      <c r="H56" s="764"/>
      <c r="I56" s="764"/>
      <c r="J56" s="764"/>
      <c r="K56" s="764"/>
      <c r="L56" s="764"/>
      <c r="M56" s="764"/>
      <c r="N56" s="764"/>
      <c r="O56" s="764"/>
      <c r="P56" s="764"/>
      <c r="Q56" s="764"/>
      <c r="R56" s="765"/>
      <c r="S56" s="763"/>
      <c r="T56" s="764"/>
      <c r="U56" s="764"/>
      <c r="V56" s="764"/>
      <c r="W56" s="764"/>
      <c r="X56" s="764"/>
      <c r="Y56" s="764"/>
      <c r="Z56" s="764"/>
      <c r="AA56" s="764"/>
      <c r="AB56" s="764"/>
      <c r="AC56" s="764"/>
      <c r="AD56" s="764"/>
      <c r="AE56" s="764"/>
      <c r="AF56" s="764"/>
      <c r="AG56" s="764"/>
      <c r="AH56" s="764"/>
      <c r="AI56" s="764"/>
      <c r="AJ56" s="765"/>
      <c r="AK56" s="85"/>
      <c r="AL56" s="8"/>
    </row>
    <row r="57" spans="2:38" s="9" customFormat="1" ht="29.25" customHeight="1">
      <c r="B57" s="109"/>
      <c r="C57" s="615">
        <v>20</v>
      </c>
      <c r="D57" s="762"/>
      <c r="E57" s="616"/>
      <c r="F57" s="763"/>
      <c r="G57" s="764"/>
      <c r="H57" s="764"/>
      <c r="I57" s="764"/>
      <c r="J57" s="764"/>
      <c r="K57" s="764"/>
      <c r="L57" s="764"/>
      <c r="M57" s="764"/>
      <c r="N57" s="764"/>
      <c r="O57" s="764"/>
      <c r="P57" s="764"/>
      <c r="Q57" s="764"/>
      <c r="R57" s="765"/>
      <c r="S57" s="763"/>
      <c r="T57" s="764"/>
      <c r="U57" s="764"/>
      <c r="V57" s="764"/>
      <c r="W57" s="764"/>
      <c r="X57" s="764"/>
      <c r="Y57" s="764"/>
      <c r="Z57" s="764"/>
      <c r="AA57" s="764"/>
      <c r="AB57" s="764"/>
      <c r="AC57" s="764"/>
      <c r="AD57" s="764"/>
      <c r="AE57" s="764"/>
      <c r="AF57" s="764"/>
      <c r="AG57" s="764"/>
      <c r="AH57" s="764"/>
      <c r="AI57" s="764"/>
      <c r="AJ57" s="765"/>
      <c r="AK57" s="85"/>
      <c r="AL57" s="8"/>
    </row>
    <row r="58" spans="2:38" s="9" customFormat="1" ht="29.25" customHeight="1">
      <c r="B58" s="109"/>
      <c r="C58" s="615">
        <v>21</v>
      </c>
      <c r="D58" s="762"/>
      <c r="E58" s="616"/>
      <c r="F58" s="763"/>
      <c r="G58" s="764"/>
      <c r="H58" s="764"/>
      <c r="I58" s="764"/>
      <c r="J58" s="764"/>
      <c r="K58" s="764"/>
      <c r="L58" s="764"/>
      <c r="M58" s="764"/>
      <c r="N58" s="764"/>
      <c r="O58" s="764"/>
      <c r="P58" s="764"/>
      <c r="Q58" s="764"/>
      <c r="R58" s="765"/>
      <c r="S58" s="763"/>
      <c r="T58" s="764"/>
      <c r="U58" s="764"/>
      <c r="V58" s="764"/>
      <c r="W58" s="764"/>
      <c r="X58" s="764"/>
      <c r="Y58" s="764"/>
      <c r="Z58" s="764"/>
      <c r="AA58" s="764"/>
      <c r="AB58" s="764"/>
      <c r="AC58" s="764"/>
      <c r="AD58" s="764"/>
      <c r="AE58" s="764"/>
      <c r="AF58" s="764"/>
      <c r="AG58" s="764"/>
      <c r="AH58" s="764"/>
      <c r="AI58" s="764"/>
      <c r="AJ58" s="765"/>
      <c r="AK58" s="85"/>
      <c r="AL58" s="8"/>
    </row>
    <row r="59" spans="2:38" s="9" customFormat="1" ht="29.25" customHeight="1">
      <c r="B59" s="109"/>
      <c r="C59" s="615">
        <v>22</v>
      </c>
      <c r="D59" s="762"/>
      <c r="E59" s="616"/>
      <c r="F59" s="763"/>
      <c r="G59" s="764"/>
      <c r="H59" s="764"/>
      <c r="I59" s="764"/>
      <c r="J59" s="764"/>
      <c r="K59" s="764"/>
      <c r="L59" s="764"/>
      <c r="M59" s="764"/>
      <c r="N59" s="764"/>
      <c r="O59" s="764"/>
      <c r="P59" s="764"/>
      <c r="Q59" s="764"/>
      <c r="R59" s="765"/>
      <c r="S59" s="763"/>
      <c r="T59" s="764"/>
      <c r="U59" s="764"/>
      <c r="V59" s="764"/>
      <c r="W59" s="764"/>
      <c r="X59" s="764"/>
      <c r="Y59" s="764"/>
      <c r="Z59" s="764"/>
      <c r="AA59" s="764"/>
      <c r="AB59" s="764"/>
      <c r="AC59" s="764"/>
      <c r="AD59" s="764"/>
      <c r="AE59" s="764"/>
      <c r="AF59" s="764"/>
      <c r="AG59" s="764"/>
      <c r="AH59" s="764"/>
      <c r="AI59" s="764"/>
      <c r="AJ59" s="765"/>
      <c r="AK59" s="85"/>
      <c r="AL59" s="8"/>
    </row>
    <row r="60" spans="2:38" s="9" customFormat="1" ht="29.25" customHeight="1">
      <c r="B60" s="109"/>
      <c r="C60" s="615">
        <v>23</v>
      </c>
      <c r="D60" s="762"/>
      <c r="E60" s="616"/>
      <c r="F60" s="763"/>
      <c r="G60" s="764"/>
      <c r="H60" s="764"/>
      <c r="I60" s="764"/>
      <c r="J60" s="764"/>
      <c r="K60" s="764"/>
      <c r="L60" s="764"/>
      <c r="M60" s="764"/>
      <c r="N60" s="764"/>
      <c r="O60" s="764"/>
      <c r="P60" s="764"/>
      <c r="Q60" s="764"/>
      <c r="R60" s="765"/>
      <c r="S60" s="763"/>
      <c r="T60" s="764"/>
      <c r="U60" s="764"/>
      <c r="V60" s="764"/>
      <c r="W60" s="764"/>
      <c r="X60" s="764"/>
      <c r="Y60" s="764"/>
      <c r="Z60" s="764"/>
      <c r="AA60" s="764"/>
      <c r="AB60" s="764"/>
      <c r="AC60" s="764"/>
      <c r="AD60" s="764"/>
      <c r="AE60" s="764"/>
      <c r="AF60" s="764"/>
      <c r="AG60" s="764"/>
      <c r="AH60" s="764"/>
      <c r="AI60" s="764"/>
      <c r="AJ60" s="765"/>
      <c r="AK60" s="85"/>
      <c r="AL60" s="8"/>
    </row>
    <row r="61" spans="2:38" s="9" customFormat="1" ht="29.25" customHeight="1">
      <c r="B61" s="109"/>
      <c r="C61" s="615">
        <v>24</v>
      </c>
      <c r="D61" s="762"/>
      <c r="E61" s="616"/>
      <c r="F61" s="763"/>
      <c r="G61" s="764"/>
      <c r="H61" s="764"/>
      <c r="I61" s="764"/>
      <c r="J61" s="764"/>
      <c r="K61" s="764"/>
      <c r="L61" s="764"/>
      <c r="M61" s="764"/>
      <c r="N61" s="764"/>
      <c r="O61" s="764"/>
      <c r="P61" s="764"/>
      <c r="Q61" s="764"/>
      <c r="R61" s="765"/>
      <c r="S61" s="763"/>
      <c r="T61" s="764"/>
      <c r="U61" s="764"/>
      <c r="V61" s="764"/>
      <c r="W61" s="764"/>
      <c r="X61" s="764"/>
      <c r="Y61" s="764"/>
      <c r="Z61" s="764"/>
      <c r="AA61" s="764"/>
      <c r="AB61" s="764"/>
      <c r="AC61" s="764"/>
      <c r="AD61" s="764"/>
      <c r="AE61" s="764"/>
      <c r="AF61" s="764"/>
      <c r="AG61" s="764"/>
      <c r="AH61" s="764"/>
      <c r="AI61" s="764"/>
      <c r="AJ61" s="765"/>
      <c r="AK61" s="85"/>
      <c r="AL61" s="8"/>
    </row>
    <row r="62" spans="2:38" s="9" customFormat="1" ht="29.25" customHeight="1">
      <c r="B62" s="109"/>
      <c r="C62" s="615">
        <v>25</v>
      </c>
      <c r="D62" s="762"/>
      <c r="E62" s="616"/>
      <c r="F62" s="763"/>
      <c r="G62" s="764"/>
      <c r="H62" s="764"/>
      <c r="I62" s="764"/>
      <c r="J62" s="764"/>
      <c r="K62" s="764"/>
      <c r="L62" s="764"/>
      <c r="M62" s="764"/>
      <c r="N62" s="764"/>
      <c r="O62" s="764"/>
      <c r="P62" s="764"/>
      <c r="Q62" s="764"/>
      <c r="R62" s="765"/>
      <c r="S62" s="763"/>
      <c r="T62" s="764"/>
      <c r="U62" s="764"/>
      <c r="V62" s="764"/>
      <c r="W62" s="764"/>
      <c r="X62" s="764"/>
      <c r="Y62" s="764"/>
      <c r="Z62" s="764"/>
      <c r="AA62" s="764"/>
      <c r="AB62" s="764"/>
      <c r="AC62" s="764"/>
      <c r="AD62" s="764"/>
      <c r="AE62" s="764"/>
      <c r="AF62" s="764"/>
      <c r="AG62" s="764"/>
      <c r="AH62" s="764"/>
      <c r="AI62" s="764"/>
      <c r="AJ62" s="765"/>
      <c r="AK62" s="85"/>
      <c r="AL62" s="8"/>
    </row>
    <row r="63" spans="2:38" s="9" customFormat="1" ht="32.25" customHeight="1">
      <c r="B63" s="110"/>
      <c r="C63" s="847" t="s">
        <v>653</v>
      </c>
      <c r="D63" s="848"/>
      <c r="E63" s="848"/>
      <c r="F63" s="848"/>
      <c r="G63" s="848"/>
      <c r="H63" s="848"/>
      <c r="I63" s="848"/>
      <c r="J63" s="848"/>
      <c r="K63" s="848"/>
      <c r="L63" s="8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235"/>
      <c r="AL63" s="8"/>
    </row>
    <row r="64" spans="2:38" s="9" customFormat="1" ht="21.75" customHeight="1">
      <c r="B64" s="34"/>
      <c r="C64" s="232"/>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182"/>
      <c r="AE64" s="234"/>
      <c r="AF64" s="234"/>
      <c r="AG64" s="234"/>
      <c r="AH64" s="234"/>
      <c r="AI64" s="234"/>
      <c r="AJ64" s="34"/>
      <c r="AK64" s="58" t="s">
        <v>38</v>
      </c>
      <c r="AL64" s="8"/>
    </row>
    <row r="65" spans="2:38">
      <c r="B65" s="141"/>
      <c r="C65" s="141"/>
      <c r="D65" s="141"/>
      <c r="E65" s="141"/>
      <c r="F65" s="141"/>
      <c r="G65" s="141"/>
      <c r="H65" s="141"/>
      <c r="I65" s="141"/>
      <c r="J65" s="141"/>
      <c r="K65" s="141"/>
      <c r="L65" s="141"/>
      <c r="M65" s="34"/>
      <c r="N65" s="34"/>
      <c r="O65" s="141"/>
      <c r="P65" s="34"/>
      <c r="Q65" s="34"/>
      <c r="R65" s="34"/>
      <c r="S65" s="34"/>
      <c r="T65" s="34"/>
      <c r="U65" s="34"/>
      <c r="V65" s="34"/>
      <c r="W65" s="34"/>
      <c r="X65" s="34"/>
      <c r="Y65" s="758" t="s">
        <v>78</v>
      </c>
      <c r="Z65" s="758"/>
      <c r="AA65" s="758"/>
      <c r="AB65" s="758"/>
      <c r="AC65" s="614" t="str">
        <f>IF($AC$4="","",$AC$4)</f>
        <v/>
      </c>
      <c r="AD65" s="614"/>
      <c r="AE65" s="614"/>
      <c r="AF65" s="614"/>
      <c r="AG65" s="614"/>
      <c r="AH65" s="614"/>
      <c r="AI65" s="614"/>
      <c r="AJ65" s="614"/>
      <c r="AK65" s="34"/>
    </row>
    <row r="66" spans="2:38" ht="21" customHeight="1">
      <c r="B66" s="142"/>
      <c r="C66" s="142" t="s">
        <v>121</v>
      </c>
      <c r="D66" s="142"/>
      <c r="E66" s="142"/>
      <c r="F66" s="142"/>
      <c r="G66" s="142"/>
      <c r="H66" s="142"/>
      <c r="I66" s="142"/>
      <c r="J66" s="142"/>
      <c r="K66" s="142"/>
      <c r="L66" s="142"/>
      <c r="M66" s="142"/>
      <c r="N66" s="142"/>
      <c r="O66" s="142"/>
      <c r="P66" s="142"/>
      <c r="Q66" s="142"/>
      <c r="R66" s="142"/>
      <c r="S66" s="142"/>
      <c r="T66" s="142"/>
      <c r="U66" s="142"/>
      <c r="V66" s="142"/>
      <c r="W66" s="111"/>
      <c r="X66" s="111"/>
      <c r="Y66" s="111"/>
      <c r="Z66" s="111"/>
      <c r="AA66" s="111"/>
      <c r="AB66" s="111"/>
      <c r="AC66" s="111"/>
      <c r="AD66" s="111"/>
      <c r="AE66" s="143" t="str">
        <f>IF($E$10="A","Ａ事業所（２）",IF($E$10="Bテナント等","Bテナント等事業所（２）",""))</f>
        <v/>
      </c>
      <c r="AF66" s="34"/>
      <c r="AG66" s="111"/>
      <c r="AH66" s="111"/>
      <c r="AI66" s="111"/>
      <c r="AJ66" s="111"/>
      <c r="AK66" s="111"/>
    </row>
    <row r="67" spans="2:38" ht="8.25" customHeight="1">
      <c r="B67" s="144"/>
      <c r="C67" s="145"/>
      <c r="D67" s="145"/>
      <c r="E67" s="145"/>
      <c r="F67" s="145"/>
      <c r="G67" s="145"/>
      <c r="H67" s="145"/>
      <c r="I67" s="145"/>
      <c r="J67" s="145"/>
      <c r="K67" s="145"/>
      <c r="L67" s="145"/>
      <c r="M67" s="145"/>
      <c r="N67" s="145"/>
      <c r="O67" s="145"/>
      <c r="P67" s="145"/>
      <c r="Q67" s="145"/>
      <c r="R67" s="145"/>
      <c r="S67" s="145"/>
      <c r="T67" s="145"/>
      <c r="U67" s="145"/>
      <c r="V67" s="145"/>
      <c r="W67" s="97"/>
      <c r="X67" s="97"/>
      <c r="Y67" s="97"/>
      <c r="Z67" s="97"/>
      <c r="AA67" s="97"/>
      <c r="AB67" s="97"/>
      <c r="AC67" s="97"/>
      <c r="AD67" s="97"/>
      <c r="AE67" s="97"/>
      <c r="AF67" s="145"/>
      <c r="AG67" s="97"/>
      <c r="AH67" s="97"/>
      <c r="AI67" s="97"/>
      <c r="AJ67" s="97"/>
      <c r="AK67" s="98"/>
    </row>
    <row r="68" spans="2:38" ht="22.5" customHeight="1">
      <c r="B68" s="146"/>
      <c r="C68" s="141" t="s">
        <v>141</v>
      </c>
      <c r="D68" s="141"/>
      <c r="E68" s="141"/>
      <c r="F68" s="141"/>
      <c r="G68" s="141"/>
      <c r="H68" s="141"/>
      <c r="I68" s="141"/>
      <c r="J68" s="141"/>
      <c r="K68" s="141"/>
      <c r="L68" s="141"/>
      <c r="M68" s="141"/>
      <c r="N68" s="141"/>
      <c r="O68" s="141"/>
      <c r="P68" s="34"/>
      <c r="Q68" s="34"/>
      <c r="R68" s="34"/>
      <c r="S68" s="34"/>
      <c r="T68" s="34"/>
      <c r="U68" s="34"/>
      <c r="V68" s="34"/>
      <c r="W68" s="34"/>
      <c r="X68" s="34"/>
      <c r="Y68" s="34"/>
      <c r="Z68" s="34"/>
      <c r="AA68" s="34"/>
      <c r="AB68" s="34"/>
      <c r="AC68" s="34"/>
      <c r="AD68" s="34"/>
      <c r="AE68" s="34"/>
      <c r="AF68" s="34"/>
      <c r="AG68" s="34"/>
      <c r="AH68" s="34"/>
      <c r="AI68" s="34"/>
      <c r="AJ68" s="34"/>
      <c r="AK68" s="85"/>
    </row>
    <row r="69" spans="2:38" ht="6.75" customHeight="1">
      <c r="B69" s="146"/>
      <c r="C69" s="141"/>
      <c r="D69" s="141"/>
      <c r="E69" s="141"/>
      <c r="F69" s="141"/>
      <c r="G69" s="141"/>
      <c r="H69" s="141"/>
      <c r="I69" s="141"/>
      <c r="J69" s="141"/>
      <c r="K69" s="141"/>
      <c r="L69" s="141"/>
      <c r="M69" s="141"/>
      <c r="N69" s="141"/>
      <c r="O69" s="141"/>
      <c r="P69" s="34"/>
      <c r="Q69" s="34"/>
      <c r="R69" s="34"/>
      <c r="S69" s="34"/>
      <c r="T69" s="34"/>
      <c r="U69" s="34"/>
      <c r="V69" s="34"/>
      <c r="W69" s="34"/>
      <c r="X69" s="34"/>
      <c r="Y69" s="34"/>
      <c r="Z69" s="34"/>
      <c r="AA69" s="34"/>
      <c r="AB69" s="34"/>
      <c r="AC69" s="34"/>
      <c r="AD69" s="34"/>
      <c r="AE69" s="34"/>
      <c r="AF69" s="34"/>
      <c r="AG69" s="34"/>
      <c r="AH69" s="34"/>
      <c r="AI69" s="34"/>
      <c r="AJ69" s="34"/>
      <c r="AK69" s="85"/>
    </row>
    <row r="70" spans="2:38" ht="13.5" customHeight="1">
      <c r="B70" s="146"/>
      <c r="C70" s="141" t="s">
        <v>658</v>
      </c>
      <c r="D70" s="141"/>
      <c r="E70" s="141"/>
      <c r="F70" s="141"/>
      <c r="G70" s="141"/>
      <c r="H70" s="141"/>
      <c r="I70" s="141"/>
      <c r="J70" s="141"/>
      <c r="K70" s="141"/>
      <c r="L70" s="141"/>
      <c r="M70" s="141"/>
      <c r="N70" s="141"/>
      <c r="O70" s="141"/>
      <c r="P70" s="34"/>
      <c r="Q70" s="34"/>
      <c r="R70" s="34"/>
      <c r="S70" s="34"/>
      <c r="T70" s="34"/>
      <c r="U70" s="34"/>
      <c r="V70" s="34"/>
      <c r="W70" s="34"/>
      <c r="X70" s="34"/>
      <c r="Y70" s="34"/>
      <c r="Z70" s="34"/>
      <c r="AA70" s="34"/>
      <c r="AB70" s="34"/>
      <c r="AC70" s="34"/>
      <c r="AD70" s="34"/>
      <c r="AE70" s="34"/>
      <c r="AF70" s="34"/>
      <c r="AG70" s="34"/>
      <c r="AH70" s="34"/>
      <c r="AI70" s="34"/>
      <c r="AJ70" s="34"/>
      <c r="AK70" s="85"/>
    </row>
    <row r="71" spans="2:38" ht="18" customHeight="1">
      <c r="B71" s="146"/>
      <c r="C71" s="34"/>
      <c r="D71" s="249"/>
      <c r="E71" s="250"/>
      <c r="F71" s="250"/>
      <c r="G71" s="250"/>
      <c r="H71" s="250"/>
      <c r="I71" s="250"/>
      <c r="J71" s="250"/>
      <c r="K71" s="250"/>
      <c r="L71" s="250"/>
      <c r="M71" s="250"/>
      <c r="N71" s="250"/>
      <c r="O71" s="250"/>
      <c r="P71" s="251"/>
      <c r="Q71" s="752" t="s">
        <v>436</v>
      </c>
      <c r="R71" s="753"/>
      <c r="S71" s="753"/>
      <c r="T71" s="753"/>
      <c r="U71" s="753"/>
      <c r="V71" s="753"/>
      <c r="W71" s="753"/>
      <c r="X71" s="753"/>
      <c r="Y71" s="753"/>
      <c r="Z71" s="753"/>
      <c r="AA71" s="753"/>
      <c r="AB71" s="753"/>
      <c r="AC71" s="753"/>
      <c r="AD71" s="753"/>
      <c r="AE71" s="753"/>
      <c r="AF71" s="753"/>
      <c r="AG71" s="753"/>
      <c r="AH71" s="753"/>
      <c r="AI71" s="753"/>
      <c r="AJ71" s="754"/>
      <c r="AK71" s="85"/>
    </row>
    <row r="72" spans="2:38" ht="30" customHeight="1">
      <c r="B72" s="146"/>
      <c r="C72" s="34"/>
      <c r="D72" s="150"/>
      <c r="E72" s="151"/>
      <c r="F72" s="151"/>
      <c r="G72" s="151"/>
      <c r="H72" s="151"/>
      <c r="I72" s="151"/>
      <c r="J72" s="151"/>
      <c r="K72" s="151"/>
      <c r="L72" s="151"/>
      <c r="M72" s="151"/>
      <c r="N72" s="151"/>
      <c r="O72" s="151"/>
      <c r="P72" s="152"/>
      <c r="Q72" s="759" t="str">
        <f>Tbl!$Q$2</f>
        <v>令和７年度
(2025年度)</v>
      </c>
      <c r="R72" s="760"/>
      <c r="S72" s="760"/>
      <c r="T72" s="761"/>
      <c r="U72" s="759" t="str">
        <f>Tbl!$Q$3</f>
        <v>令和８年度
(2026年度)</v>
      </c>
      <c r="V72" s="760"/>
      <c r="W72" s="760"/>
      <c r="X72" s="761"/>
      <c r="Y72" s="759" t="str">
        <f>Tbl!$Q$4</f>
        <v>令和９年度
(2027年度)</v>
      </c>
      <c r="Z72" s="760"/>
      <c r="AA72" s="760"/>
      <c r="AB72" s="761"/>
      <c r="AC72" s="759" t="str">
        <f>Tbl!$Q$5</f>
        <v>令和10年度
(2028年度)</v>
      </c>
      <c r="AD72" s="760"/>
      <c r="AE72" s="760"/>
      <c r="AF72" s="761"/>
      <c r="AG72" s="759" t="str">
        <f>Tbl!$Q$6</f>
        <v>令和11年度
(2029年度)</v>
      </c>
      <c r="AH72" s="760"/>
      <c r="AI72" s="760"/>
      <c r="AJ72" s="761"/>
      <c r="AK72" s="85"/>
    </row>
    <row r="73" spans="2:38" ht="20.25" customHeight="1">
      <c r="B73" s="146"/>
      <c r="C73" s="34"/>
      <c r="D73" s="755" t="s">
        <v>453</v>
      </c>
      <c r="E73" s="627"/>
      <c r="F73" s="627"/>
      <c r="G73" s="627"/>
      <c r="H73" s="627"/>
      <c r="I73" s="627"/>
      <c r="J73" s="627"/>
      <c r="K73" s="627"/>
      <c r="L73" s="627"/>
      <c r="M73" s="627"/>
      <c r="N73" s="627"/>
      <c r="O73" s="627"/>
      <c r="P73" s="627"/>
      <c r="Q73" s="756"/>
      <c r="R73" s="757"/>
      <c r="S73" s="757"/>
      <c r="T73" s="757"/>
      <c r="U73" s="756"/>
      <c r="V73" s="757"/>
      <c r="W73" s="757"/>
      <c r="X73" s="757"/>
      <c r="Y73" s="756"/>
      <c r="Z73" s="757"/>
      <c r="AA73" s="757"/>
      <c r="AB73" s="757"/>
      <c r="AC73" s="756"/>
      <c r="AD73" s="757"/>
      <c r="AE73" s="757"/>
      <c r="AF73" s="757"/>
      <c r="AG73" s="756"/>
      <c r="AH73" s="757"/>
      <c r="AI73" s="757"/>
      <c r="AJ73" s="757"/>
      <c r="AK73" s="85"/>
    </row>
    <row r="74" spans="2:38" ht="20.25" customHeight="1">
      <c r="B74" s="146"/>
      <c r="C74" s="34"/>
      <c r="D74" s="627" t="s">
        <v>452</v>
      </c>
      <c r="E74" s="627"/>
      <c r="F74" s="627"/>
      <c r="G74" s="627"/>
      <c r="H74" s="627"/>
      <c r="I74" s="627"/>
      <c r="J74" s="627"/>
      <c r="K74" s="627"/>
      <c r="L74" s="627"/>
      <c r="M74" s="627"/>
      <c r="N74" s="627"/>
      <c r="O74" s="627"/>
      <c r="P74" s="627"/>
      <c r="Q74" s="849"/>
      <c r="R74" s="850"/>
      <c r="S74" s="850"/>
      <c r="T74" s="851"/>
      <c r="U74" s="849"/>
      <c r="V74" s="850"/>
      <c r="W74" s="850"/>
      <c r="X74" s="851"/>
      <c r="Y74" s="849"/>
      <c r="Z74" s="850"/>
      <c r="AA74" s="850"/>
      <c r="AB74" s="851"/>
      <c r="AC74" s="849"/>
      <c r="AD74" s="850"/>
      <c r="AE74" s="850"/>
      <c r="AF74" s="851"/>
      <c r="AG74" s="849"/>
      <c r="AH74" s="850"/>
      <c r="AI74" s="850"/>
      <c r="AJ74" s="851"/>
      <c r="AK74" s="85"/>
      <c r="AL74" s="32" t="str">
        <f>IF($E$10="A","←事業所種別がAの場合規模判定エネルギー使用量は入力不要です","")</f>
        <v/>
      </c>
    </row>
    <row r="75" spans="2:38" ht="10.5" customHeight="1">
      <c r="B75" s="146"/>
      <c r="C75" s="141"/>
      <c r="D75" s="141"/>
      <c r="E75" s="141"/>
      <c r="F75" s="141"/>
      <c r="G75" s="141"/>
      <c r="H75" s="141"/>
      <c r="I75" s="141"/>
      <c r="J75" s="141"/>
      <c r="K75" s="141"/>
      <c r="L75" s="141"/>
      <c r="M75" s="141"/>
      <c r="N75" s="141"/>
      <c r="O75" s="141"/>
      <c r="P75" s="34"/>
      <c r="Q75" s="34"/>
      <c r="R75" s="34"/>
      <c r="S75" s="34"/>
      <c r="T75" s="34"/>
      <c r="U75" s="34"/>
      <c r="V75" s="34"/>
      <c r="W75" s="34"/>
      <c r="X75" s="34"/>
      <c r="Y75" s="34"/>
      <c r="Z75" s="34"/>
      <c r="AA75" s="34"/>
      <c r="AB75" s="34"/>
      <c r="AC75" s="34"/>
      <c r="AD75" s="34"/>
      <c r="AE75" s="34"/>
      <c r="AF75" s="34"/>
      <c r="AG75" s="34"/>
      <c r="AH75" s="34"/>
      <c r="AI75" s="34"/>
      <c r="AJ75" s="34"/>
      <c r="AK75" s="85"/>
    </row>
    <row r="76" spans="2:38">
      <c r="B76" s="146"/>
      <c r="C76" s="141" t="s">
        <v>445</v>
      </c>
      <c r="D76" s="141"/>
      <c r="E76" s="141"/>
      <c r="F76" s="141"/>
      <c r="G76" s="141"/>
      <c r="H76" s="141"/>
      <c r="I76" s="141"/>
      <c r="J76" s="141"/>
      <c r="K76" s="141"/>
      <c r="L76" s="141"/>
      <c r="M76" s="141"/>
      <c r="N76" s="141"/>
      <c r="O76" s="153"/>
      <c r="P76" s="34"/>
      <c r="Q76" s="34"/>
      <c r="R76" s="34"/>
      <c r="S76" s="34"/>
      <c r="T76" s="34"/>
      <c r="U76" s="34"/>
      <c r="V76" s="34"/>
      <c r="W76" s="34"/>
      <c r="X76" s="34"/>
      <c r="Y76" s="34"/>
      <c r="Z76" s="34"/>
      <c r="AA76" s="34"/>
      <c r="AB76" s="34"/>
      <c r="AC76" s="845" t="s">
        <v>505</v>
      </c>
      <c r="AD76" s="845"/>
      <c r="AE76" s="845"/>
      <c r="AF76" s="845"/>
      <c r="AG76" s="845"/>
      <c r="AH76" s="845"/>
      <c r="AI76" s="845"/>
      <c r="AJ76" s="845"/>
      <c r="AK76" s="85"/>
    </row>
    <row r="77" spans="2:38" ht="7.5" customHeight="1">
      <c r="B77" s="146"/>
      <c r="C77" s="141"/>
      <c r="D77" s="141"/>
      <c r="E77" s="141"/>
      <c r="F77" s="141"/>
      <c r="G77" s="141"/>
      <c r="H77" s="141"/>
      <c r="I77" s="141"/>
      <c r="J77" s="141"/>
      <c r="K77" s="141"/>
      <c r="L77" s="141"/>
      <c r="M77" s="154"/>
      <c r="N77" s="34"/>
      <c r="O77" s="141"/>
      <c r="P77" s="111"/>
      <c r="Q77" s="34"/>
      <c r="R77" s="34"/>
      <c r="S77" s="34"/>
      <c r="T77" s="34"/>
      <c r="U77" s="34"/>
      <c r="V77" s="34"/>
      <c r="W77" s="34"/>
      <c r="X77" s="34"/>
      <c r="Y77" s="34"/>
      <c r="Z77" s="34"/>
      <c r="AA77" s="34"/>
      <c r="AB77" s="34"/>
      <c r="AC77" s="846"/>
      <c r="AD77" s="846"/>
      <c r="AE77" s="846"/>
      <c r="AF77" s="846"/>
      <c r="AG77" s="846"/>
      <c r="AH77" s="846"/>
      <c r="AI77" s="846"/>
      <c r="AJ77" s="846"/>
      <c r="AK77" s="85"/>
    </row>
    <row r="78" spans="2:38" ht="18" customHeight="1">
      <c r="B78" s="146"/>
      <c r="C78" s="141"/>
      <c r="D78" s="689"/>
      <c r="E78" s="690"/>
      <c r="F78" s="690"/>
      <c r="G78" s="690"/>
      <c r="H78" s="690"/>
      <c r="I78" s="690"/>
      <c r="J78" s="690"/>
      <c r="K78" s="690"/>
      <c r="L78" s="690"/>
      <c r="M78" s="97"/>
      <c r="N78" s="155"/>
      <c r="O78" s="155"/>
      <c r="P78" s="156"/>
      <c r="Q78" s="752" t="s">
        <v>436</v>
      </c>
      <c r="R78" s="753"/>
      <c r="S78" s="753"/>
      <c r="T78" s="753"/>
      <c r="U78" s="753"/>
      <c r="V78" s="753"/>
      <c r="W78" s="753"/>
      <c r="X78" s="753"/>
      <c r="Y78" s="753"/>
      <c r="Z78" s="753"/>
      <c r="AA78" s="753"/>
      <c r="AB78" s="753"/>
      <c r="AC78" s="753"/>
      <c r="AD78" s="753"/>
      <c r="AE78" s="753"/>
      <c r="AF78" s="753"/>
      <c r="AG78" s="753"/>
      <c r="AH78" s="753"/>
      <c r="AI78" s="753"/>
      <c r="AJ78" s="754"/>
      <c r="AK78" s="85"/>
    </row>
    <row r="79" spans="2:38" ht="15" customHeight="1">
      <c r="B79" s="146"/>
      <c r="C79" s="141"/>
      <c r="D79" s="691"/>
      <c r="E79" s="692"/>
      <c r="F79" s="692"/>
      <c r="G79" s="692"/>
      <c r="H79" s="692"/>
      <c r="I79" s="692"/>
      <c r="J79" s="692"/>
      <c r="K79" s="692"/>
      <c r="L79" s="693"/>
      <c r="M79" s="699" t="s">
        <v>142</v>
      </c>
      <c r="N79" s="699"/>
      <c r="O79" s="699"/>
      <c r="P79" s="699"/>
      <c r="Q79" s="700" t="str">
        <f>Tbl!$Q$2</f>
        <v>令和７年度
(2025年度)</v>
      </c>
      <c r="R79" s="701"/>
      <c r="S79" s="701"/>
      <c r="T79" s="702"/>
      <c r="U79" s="700" t="str">
        <f>Tbl!$Q$3</f>
        <v>令和８年度
(2026年度)</v>
      </c>
      <c r="V79" s="701"/>
      <c r="W79" s="701"/>
      <c r="X79" s="702"/>
      <c r="Y79" s="700" t="str">
        <f>Tbl!$Q$4</f>
        <v>令和９年度
(2027年度)</v>
      </c>
      <c r="Z79" s="701"/>
      <c r="AA79" s="701"/>
      <c r="AB79" s="702"/>
      <c r="AC79" s="700" t="str">
        <f>Tbl!$Q$5</f>
        <v>令和10年度
(2028年度)</v>
      </c>
      <c r="AD79" s="701"/>
      <c r="AE79" s="701"/>
      <c r="AF79" s="702"/>
      <c r="AG79" s="700" t="str">
        <f>Tbl!$Q$6</f>
        <v>令和11年度
(2029年度)</v>
      </c>
      <c r="AH79" s="701"/>
      <c r="AI79" s="701"/>
      <c r="AJ79" s="702"/>
      <c r="AK79" s="157"/>
    </row>
    <row r="80" spans="2:38" ht="15" customHeight="1">
      <c r="B80" s="146"/>
      <c r="C80" s="141"/>
      <c r="D80" s="694"/>
      <c r="E80" s="688"/>
      <c r="F80" s="688"/>
      <c r="G80" s="688"/>
      <c r="H80" s="688"/>
      <c r="I80" s="688"/>
      <c r="J80" s="688"/>
      <c r="K80" s="688"/>
      <c r="L80" s="695"/>
      <c r="M80" s="699"/>
      <c r="N80" s="699"/>
      <c r="O80" s="699"/>
      <c r="P80" s="699"/>
      <c r="Q80" s="703"/>
      <c r="R80" s="704"/>
      <c r="S80" s="704"/>
      <c r="T80" s="705"/>
      <c r="U80" s="703"/>
      <c r="V80" s="704"/>
      <c r="W80" s="704"/>
      <c r="X80" s="705"/>
      <c r="Y80" s="703"/>
      <c r="Z80" s="704"/>
      <c r="AA80" s="704"/>
      <c r="AB80" s="705"/>
      <c r="AC80" s="703"/>
      <c r="AD80" s="704"/>
      <c r="AE80" s="704"/>
      <c r="AF80" s="705"/>
      <c r="AG80" s="703"/>
      <c r="AH80" s="704"/>
      <c r="AI80" s="704"/>
      <c r="AJ80" s="705"/>
      <c r="AK80" s="157"/>
    </row>
    <row r="81" spans="2:37" ht="30" customHeight="1">
      <c r="B81" s="146"/>
      <c r="C81" s="141"/>
      <c r="D81" s="749" t="s">
        <v>470</v>
      </c>
      <c r="E81" s="750"/>
      <c r="F81" s="750"/>
      <c r="G81" s="750"/>
      <c r="H81" s="750"/>
      <c r="I81" s="750"/>
      <c r="J81" s="750"/>
      <c r="K81" s="750"/>
      <c r="L81" s="750"/>
      <c r="M81" s="751" t="str">
        <f>IF($S$24="","",$S$24)</f>
        <v/>
      </c>
      <c r="N81" s="751"/>
      <c r="O81" s="751"/>
      <c r="P81" s="751"/>
      <c r="Q81" s="741"/>
      <c r="R81" s="742"/>
      <c r="S81" s="742"/>
      <c r="T81" s="743"/>
      <c r="U81" s="741"/>
      <c r="V81" s="742"/>
      <c r="W81" s="742"/>
      <c r="X81" s="743"/>
      <c r="Y81" s="741"/>
      <c r="Z81" s="742"/>
      <c r="AA81" s="742"/>
      <c r="AB81" s="743"/>
      <c r="AC81" s="741"/>
      <c r="AD81" s="742"/>
      <c r="AE81" s="742"/>
      <c r="AF81" s="743"/>
      <c r="AG81" s="741"/>
      <c r="AH81" s="742"/>
      <c r="AI81" s="742"/>
      <c r="AJ81" s="743"/>
      <c r="AK81" s="85"/>
    </row>
    <row r="82" spans="2:37" ht="30" customHeight="1">
      <c r="B82" s="146"/>
      <c r="C82" s="141"/>
      <c r="D82" s="248"/>
      <c r="E82" s="744" t="s">
        <v>645</v>
      </c>
      <c r="F82" s="744"/>
      <c r="G82" s="744"/>
      <c r="H82" s="744"/>
      <c r="I82" s="744"/>
      <c r="J82" s="744"/>
      <c r="K82" s="744"/>
      <c r="L82" s="744"/>
      <c r="M82" s="744"/>
      <c r="N82" s="744"/>
      <c r="O82" s="744"/>
      <c r="P82" s="744"/>
      <c r="Q82" s="745" t="s">
        <v>170</v>
      </c>
      <c r="R82" s="746"/>
      <c r="S82" s="746"/>
      <c r="T82" s="747"/>
      <c r="U82" s="748" t="str">
        <f>IFERROR(IF(U$81="","",(U81-Q81)/Q81*100),"")</f>
        <v/>
      </c>
      <c r="V82" s="748"/>
      <c r="W82" s="748"/>
      <c r="X82" s="748"/>
      <c r="Y82" s="748" t="str">
        <f t="shared" ref="Y82" si="0">IFERROR(IF(Y$81="","",(Y81-U81)/U81*100),"")</f>
        <v/>
      </c>
      <c r="Z82" s="748"/>
      <c r="AA82" s="748"/>
      <c r="AB82" s="748"/>
      <c r="AC82" s="748" t="str">
        <f t="shared" ref="AC82" si="1">IFERROR(IF(AC$81="","",(AC81-Y81)/Y81*100),"")</f>
        <v/>
      </c>
      <c r="AD82" s="748"/>
      <c r="AE82" s="748"/>
      <c r="AF82" s="748"/>
      <c r="AG82" s="748" t="str">
        <f t="shared" ref="AG82" si="2">IFERROR(IF(AG$81="","",(AG81-AC81)/AC81*100),"")</f>
        <v/>
      </c>
      <c r="AH82" s="748"/>
      <c r="AI82" s="748"/>
      <c r="AJ82" s="748"/>
      <c r="AK82" s="85"/>
    </row>
    <row r="83" spans="2:37" ht="15" customHeight="1">
      <c r="B83" s="146"/>
      <c r="C83" s="141"/>
      <c r="D83" s="733"/>
      <c r="E83" s="735" t="s">
        <v>446</v>
      </c>
      <c r="F83" s="736"/>
      <c r="G83" s="736"/>
      <c r="H83" s="736"/>
      <c r="I83" s="736"/>
      <c r="J83" s="736"/>
      <c r="K83" s="736"/>
      <c r="L83" s="736"/>
      <c r="M83" s="736"/>
      <c r="N83" s="736"/>
      <c r="O83" s="736"/>
      <c r="P83" s="737"/>
      <c r="Q83" s="722" t="str">
        <f>IFERROR(IF(Q81="","",($M$81-Q81)/$M$81*100),"")</f>
        <v/>
      </c>
      <c r="R83" s="723"/>
      <c r="S83" s="723"/>
      <c r="T83" s="724"/>
      <c r="U83" s="722" t="str">
        <f t="shared" ref="U83" si="3">IFERROR(IF(U81="","",($M$81-U81)/$M$81*100),"")</f>
        <v/>
      </c>
      <c r="V83" s="723"/>
      <c r="W83" s="723"/>
      <c r="X83" s="724"/>
      <c r="Y83" s="722" t="str">
        <f t="shared" ref="Y83" si="4">IFERROR(IF(Y81="","",($M$81-Y81)/$M$81*100),"")</f>
        <v/>
      </c>
      <c r="Z83" s="723"/>
      <c r="AA83" s="723"/>
      <c r="AB83" s="724"/>
      <c r="AC83" s="722" t="str">
        <f t="shared" ref="AC83" si="5">IFERROR(IF(AC81="","",($M$81-AC81)/$M$81*100),"")</f>
        <v/>
      </c>
      <c r="AD83" s="723"/>
      <c r="AE83" s="723"/>
      <c r="AF83" s="724"/>
      <c r="AG83" s="722" t="str">
        <f t="shared" ref="AG83" si="6">IFERROR(IF(AG81="","",($M$81-AG81)/$M$81*100),"")</f>
        <v/>
      </c>
      <c r="AH83" s="723"/>
      <c r="AI83" s="723"/>
      <c r="AJ83" s="724"/>
      <c r="AK83" s="85"/>
    </row>
    <row r="84" spans="2:37" ht="15" customHeight="1">
      <c r="B84" s="146"/>
      <c r="C84" s="141"/>
      <c r="D84" s="734"/>
      <c r="E84" s="738"/>
      <c r="F84" s="739"/>
      <c r="G84" s="739"/>
      <c r="H84" s="739"/>
      <c r="I84" s="739"/>
      <c r="J84" s="739"/>
      <c r="K84" s="739"/>
      <c r="L84" s="739"/>
      <c r="M84" s="739"/>
      <c r="N84" s="739"/>
      <c r="O84" s="739"/>
      <c r="P84" s="740"/>
      <c r="Q84" s="725"/>
      <c r="R84" s="726"/>
      <c r="S84" s="726"/>
      <c r="T84" s="727"/>
      <c r="U84" s="725"/>
      <c r="V84" s="726"/>
      <c r="W84" s="726"/>
      <c r="X84" s="727"/>
      <c r="Y84" s="725"/>
      <c r="Z84" s="726"/>
      <c r="AA84" s="726"/>
      <c r="AB84" s="727"/>
      <c r="AC84" s="725"/>
      <c r="AD84" s="726"/>
      <c r="AE84" s="726"/>
      <c r="AF84" s="727"/>
      <c r="AG84" s="725"/>
      <c r="AH84" s="726"/>
      <c r="AI84" s="726"/>
      <c r="AJ84" s="727"/>
      <c r="AK84" s="153"/>
    </row>
    <row r="85" spans="2:37" ht="30" customHeight="1">
      <c r="B85" s="146"/>
      <c r="C85" s="141"/>
      <c r="D85" s="728" t="s">
        <v>100</v>
      </c>
      <c r="E85" s="730" t="s">
        <v>517</v>
      </c>
      <c r="F85" s="731"/>
      <c r="G85" s="731"/>
      <c r="H85" s="731"/>
      <c r="I85" s="731"/>
      <c r="J85" s="731"/>
      <c r="K85" s="731"/>
      <c r="L85" s="731"/>
      <c r="M85" s="731"/>
      <c r="N85" s="731"/>
      <c r="O85" s="731"/>
      <c r="P85" s="732"/>
      <c r="Q85" s="718"/>
      <c r="R85" s="719"/>
      <c r="S85" s="719"/>
      <c r="T85" s="720"/>
      <c r="U85" s="718"/>
      <c r="V85" s="719"/>
      <c r="W85" s="719"/>
      <c r="X85" s="720"/>
      <c r="Y85" s="718"/>
      <c r="Z85" s="719"/>
      <c r="AA85" s="719"/>
      <c r="AB85" s="720"/>
      <c r="AC85" s="718"/>
      <c r="AD85" s="719"/>
      <c r="AE85" s="719"/>
      <c r="AF85" s="720"/>
      <c r="AG85" s="718"/>
      <c r="AH85" s="719"/>
      <c r="AI85" s="719"/>
      <c r="AJ85" s="720"/>
      <c r="AK85" s="153"/>
    </row>
    <row r="86" spans="2:37" ht="30" customHeight="1">
      <c r="B86" s="146"/>
      <c r="C86" s="141"/>
      <c r="D86" s="728"/>
      <c r="E86" s="721" t="s">
        <v>143</v>
      </c>
      <c r="F86" s="721"/>
      <c r="G86" s="721"/>
      <c r="H86" s="721"/>
      <c r="I86" s="721"/>
      <c r="J86" s="721"/>
      <c r="K86" s="721"/>
      <c r="L86" s="721"/>
      <c r="M86" s="721"/>
      <c r="N86" s="721"/>
      <c r="O86" s="721"/>
      <c r="P86" s="721"/>
      <c r="Q86" s="718"/>
      <c r="R86" s="719"/>
      <c r="S86" s="719"/>
      <c r="T86" s="720"/>
      <c r="U86" s="718"/>
      <c r="V86" s="719"/>
      <c r="W86" s="719"/>
      <c r="X86" s="720"/>
      <c r="Y86" s="718"/>
      <c r="Z86" s="719"/>
      <c r="AA86" s="719"/>
      <c r="AB86" s="720"/>
      <c r="AC86" s="718"/>
      <c r="AD86" s="719"/>
      <c r="AE86" s="719"/>
      <c r="AF86" s="720"/>
      <c r="AG86" s="718"/>
      <c r="AH86" s="719"/>
      <c r="AI86" s="719"/>
      <c r="AJ86" s="720"/>
      <c r="AK86" s="85"/>
    </row>
    <row r="87" spans="2:37" ht="30" customHeight="1">
      <c r="B87" s="146"/>
      <c r="C87" s="141"/>
      <c r="D87" s="728"/>
      <c r="E87" s="721" t="s">
        <v>144</v>
      </c>
      <c r="F87" s="721"/>
      <c r="G87" s="721"/>
      <c r="H87" s="721"/>
      <c r="I87" s="721"/>
      <c r="J87" s="721"/>
      <c r="K87" s="721"/>
      <c r="L87" s="721"/>
      <c r="M87" s="721"/>
      <c r="N87" s="721"/>
      <c r="O87" s="721"/>
      <c r="P87" s="721"/>
      <c r="Q87" s="718"/>
      <c r="R87" s="719"/>
      <c r="S87" s="719"/>
      <c r="T87" s="720"/>
      <c r="U87" s="718"/>
      <c r="V87" s="719"/>
      <c r="W87" s="719"/>
      <c r="X87" s="720"/>
      <c r="Y87" s="718"/>
      <c r="Z87" s="719"/>
      <c r="AA87" s="719"/>
      <c r="AB87" s="720"/>
      <c r="AC87" s="718"/>
      <c r="AD87" s="719"/>
      <c r="AE87" s="719"/>
      <c r="AF87" s="720"/>
      <c r="AG87" s="718"/>
      <c r="AH87" s="719"/>
      <c r="AI87" s="719"/>
      <c r="AJ87" s="720"/>
      <c r="AK87" s="85"/>
    </row>
    <row r="88" spans="2:37" ht="30" customHeight="1">
      <c r="B88" s="146"/>
      <c r="C88" s="141"/>
      <c r="D88" s="728"/>
      <c r="E88" s="721" t="s">
        <v>145</v>
      </c>
      <c r="F88" s="721"/>
      <c r="G88" s="721"/>
      <c r="H88" s="721"/>
      <c r="I88" s="721"/>
      <c r="J88" s="721"/>
      <c r="K88" s="721"/>
      <c r="L88" s="721"/>
      <c r="M88" s="721"/>
      <c r="N88" s="721"/>
      <c r="O88" s="721"/>
      <c r="P88" s="721"/>
      <c r="Q88" s="718"/>
      <c r="R88" s="719"/>
      <c r="S88" s="719"/>
      <c r="T88" s="720"/>
      <c r="U88" s="718"/>
      <c r="V88" s="719"/>
      <c r="W88" s="719"/>
      <c r="X88" s="720"/>
      <c r="Y88" s="718"/>
      <c r="Z88" s="719"/>
      <c r="AA88" s="719"/>
      <c r="AB88" s="720"/>
      <c r="AC88" s="718"/>
      <c r="AD88" s="719"/>
      <c r="AE88" s="719"/>
      <c r="AF88" s="720"/>
      <c r="AG88" s="718"/>
      <c r="AH88" s="719"/>
      <c r="AI88" s="719"/>
      <c r="AJ88" s="720"/>
      <c r="AK88" s="85"/>
    </row>
    <row r="89" spans="2:37" ht="30" customHeight="1">
      <c r="B89" s="146"/>
      <c r="C89" s="141"/>
      <c r="D89" s="728"/>
      <c r="E89" s="721" t="s">
        <v>146</v>
      </c>
      <c r="F89" s="721"/>
      <c r="G89" s="721"/>
      <c r="H89" s="721"/>
      <c r="I89" s="721"/>
      <c r="J89" s="721"/>
      <c r="K89" s="721"/>
      <c r="L89" s="721"/>
      <c r="M89" s="721"/>
      <c r="N89" s="721"/>
      <c r="O89" s="721"/>
      <c r="P89" s="721"/>
      <c r="Q89" s="718"/>
      <c r="R89" s="719"/>
      <c r="S89" s="719"/>
      <c r="T89" s="720"/>
      <c r="U89" s="718"/>
      <c r="V89" s="719"/>
      <c r="W89" s="719"/>
      <c r="X89" s="720"/>
      <c r="Y89" s="718"/>
      <c r="Z89" s="719"/>
      <c r="AA89" s="719"/>
      <c r="AB89" s="720"/>
      <c r="AC89" s="718"/>
      <c r="AD89" s="719"/>
      <c r="AE89" s="719"/>
      <c r="AF89" s="720"/>
      <c r="AG89" s="718"/>
      <c r="AH89" s="719"/>
      <c r="AI89" s="719"/>
      <c r="AJ89" s="720"/>
      <c r="AK89" s="85"/>
    </row>
    <row r="90" spans="2:37" ht="30" customHeight="1">
      <c r="B90" s="146"/>
      <c r="C90" s="141"/>
      <c r="D90" s="728"/>
      <c r="E90" s="721" t="s">
        <v>654</v>
      </c>
      <c r="F90" s="721"/>
      <c r="G90" s="721"/>
      <c r="H90" s="721"/>
      <c r="I90" s="721"/>
      <c r="J90" s="721"/>
      <c r="K90" s="721"/>
      <c r="L90" s="721"/>
      <c r="M90" s="721"/>
      <c r="N90" s="721"/>
      <c r="O90" s="721"/>
      <c r="P90" s="721"/>
      <c r="Q90" s="718"/>
      <c r="R90" s="719"/>
      <c r="S90" s="719"/>
      <c r="T90" s="720"/>
      <c r="U90" s="718"/>
      <c r="V90" s="719"/>
      <c r="W90" s="719"/>
      <c r="X90" s="720"/>
      <c r="Y90" s="718"/>
      <c r="Z90" s="719"/>
      <c r="AA90" s="719"/>
      <c r="AB90" s="720"/>
      <c r="AC90" s="718"/>
      <c r="AD90" s="719"/>
      <c r="AE90" s="719"/>
      <c r="AF90" s="720"/>
      <c r="AG90" s="718"/>
      <c r="AH90" s="719"/>
      <c r="AI90" s="719"/>
      <c r="AJ90" s="720"/>
      <c r="AK90" s="85"/>
    </row>
    <row r="91" spans="2:37" ht="30" customHeight="1" thickBot="1">
      <c r="B91" s="146"/>
      <c r="C91" s="141"/>
      <c r="D91" s="729"/>
      <c r="E91" s="712" t="s">
        <v>147</v>
      </c>
      <c r="F91" s="713"/>
      <c r="G91" s="713"/>
      <c r="H91" s="713"/>
      <c r="I91" s="713"/>
      <c r="J91" s="713"/>
      <c r="K91" s="713"/>
      <c r="L91" s="713"/>
      <c r="M91" s="713"/>
      <c r="N91" s="713"/>
      <c r="O91" s="713"/>
      <c r="P91" s="714"/>
      <c r="Q91" s="715"/>
      <c r="R91" s="716"/>
      <c r="S91" s="716"/>
      <c r="T91" s="717"/>
      <c r="U91" s="715"/>
      <c r="V91" s="716"/>
      <c r="W91" s="716"/>
      <c r="X91" s="717"/>
      <c r="Y91" s="715"/>
      <c r="Z91" s="716"/>
      <c r="AA91" s="716"/>
      <c r="AB91" s="717"/>
      <c r="AC91" s="715"/>
      <c r="AD91" s="716"/>
      <c r="AE91" s="716"/>
      <c r="AF91" s="717"/>
      <c r="AG91" s="715"/>
      <c r="AH91" s="716"/>
      <c r="AI91" s="716"/>
      <c r="AJ91" s="717"/>
      <c r="AK91" s="85"/>
    </row>
    <row r="92" spans="2:37" ht="30" customHeight="1" thickTop="1">
      <c r="B92" s="146"/>
      <c r="C92" s="141"/>
      <c r="D92" s="706" t="s">
        <v>101</v>
      </c>
      <c r="E92" s="707"/>
      <c r="F92" s="707"/>
      <c r="G92" s="707"/>
      <c r="H92" s="707"/>
      <c r="I92" s="707"/>
      <c r="J92" s="707"/>
      <c r="K92" s="707"/>
      <c r="L92" s="707"/>
      <c r="M92" s="707"/>
      <c r="N92" s="707"/>
      <c r="O92" s="707"/>
      <c r="P92" s="708"/>
      <c r="Q92" s="709" t="str">
        <f>IF(COUNT(Q$81,Q$85:T$91)=0,"",SUM(Q$81,Q$85:T$91))</f>
        <v/>
      </c>
      <c r="R92" s="710"/>
      <c r="S92" s="710"/>
      <c r="T92" s="711"/>
      <c r="U92" s="709" t="str">
        <f t="shared" ref="U92" si="7">IF(COUNT(U$81,U$85:X$91)=0,"",SUM(U$81,U$85:X$91))</f>
        <v/>
      </c>
      <c r="V92" s="710"/>
      <c r="W92" s="710"/>
      <c r="X92" s="711"/>
      <c r="Y92" s="709" t="str">
        <f t="shared" ref="Y92" si="8">IF(COUNT(Y$81,Y$85:AB$91)=0,"",SUM(Y$81,Y$85:AB$91))</f>
        <v/>
      </c>
      <c r="Z92" s="710"/>
      <c r="AA92" s="710"/>
      <c r="AB92" s="711"/>
      <c r="AC92" s="709" t="str">
        <f t="shared" ref="AC92" si="9">IF(COUNT(AC$81,AC$85:AF$91)=0,"",SUM(AC$81,AC$85:AF$91))</f>
        <v/>
      </c>
      <c r="AD92" s="710"/>
      <c r="AE92" s="710"/>
      <c r="AF92" s="711"/>
      <c r="AG92" s="709" t="str">
        <f t="shared" ref="AG92" si="10">IF(COUNT(AG$81,AG$85:AJ$91)=0,"",SUM(AG$81,AG$85:AJ$91))</f>
        <v/>
      </c>
      <c r="AH92" s="710"/>
      <c r="AI92" s="710"/>
      <c r="AJ92" s="711"/>
      <c r="AK92" s="85"/>
    </row>
    <row r="93" spans="2:37" ht="9" customHeight="1">
      <c r="B93" s="146"/>
      <c r="C93" s="141"/>
      <c r="D93" s="141"/>
      <c r="E93" s="141"/>
      <c r="F93" s="141"/>
      <c r="G93" s="141"/>
      <c r="H93" s="141"/>
      <c r="I93" s="141"/>
      <c r="J93" s="141"/>
      <c r="K93" s="141"/>
      <c r="L93" s="141"/>
      <c r="M93" s="141"/>
      <c r="N93" s="141"/>
      <c r="O93" s="159"/>
      <c r="P93" s="34"/>
      <c r="Q93" s="34"/>
      <c r="R93" s="34"/>
      <c r="S93" s="34"/>
      <c r="T93" s="34"/>
      <c r="U93" s="34"/>
      <c r="V93" s="34"/>
      <c r="W93" s="34"/>
      <c r="X93" s="34"/>
      <c r="Y93" s="34"/>
      <c r="Z93" s="34"/>
      <c r="AA93" s="34"/>
      <c r="AB93" s="34"/>
      <c r="AC93" s="34"/>
      <c r="AD93" s="34"/>
      <c r="AE93" s="34"/>
      <c r="AF93" s="34"/>
      <c r="AG93" s="34"/>
      <c r="AH93" s="34"/>
      <c r="AI93" s="34"/>
      <c r="AJ93" s="34"/>
      <c r="AK93" s="85"/>
    </row>
    <row r="94" spans="2:37" ht="13.5" customHeight="1">
      <c r="B94" s="146"/>
      <c r="C94" s="141" t="s">
        <v>473</v>
      </c>
      <c r="D94" s="141"/>
      <c r="E94" s="141"/>
      <c r="F94" s="141"/>
      <c r="G94" s="141"/>
      <c r="H94" s="141"/>
      <c r="I94" s="141"/>
      <c r="J94" s="141"/>
      <c r="K94" s="141"/>
      <c r="L94" s="141"/>
      <c r="M94" s="141"/>
      <c r="N94" s="141"/>
      <c r="O94" s="141"/>
      <c r="P94" s="34"/>
      <c r="Q94" s="34"/>
      <c r="R94" s="34"/>
      <c r="S94" s="34"/>
      <c r="T94" s="34"/>
      <c r="U94" s="34"/>
      <c r="V94" s="34"/>
      <c r="W94" s="34"/>
      <c r="X94" s="34"/>
      <c r="Y94" s="34"/>
      <c r="Z94" s="34"/>
      <c r="AA94" s="34"/>
      <c r="AB94" s="34"/>
      <c r="AC94" s="34"/>
      <c r="AD94" s="34"/>
      <c r="AE94" s="34"/>
      <c r="AF94" s="34"/>
      <c r="AG94" s="34"/>
      <c r="AH94" s="34"/>
      <c r="AI94" s="34"/>
      <c r="AJ94" s="34"/>
      <c r="AK94" s="85"/>
    </row>
    <row r="95" spans="2:37" ht="13.5" customHeight="1">
      <c r="B95" s="146"/>
      <c r="C95" s="141"/>
      <c r="D95" s="141"/>
      <c r="E95" s="141"/>
      <c r="F95" s="141"/>
      <c r="G95" s="141"/>
      <c r="H95" s="141"/>
      <c r="I95" s="141"/>
      <c r="J95" s="141"/>
      <c r="K95" s="141"/>
      <c r="L95" s="160"/>
      <c r="M95" s="34"/>
      <c r="N95" s="34"/>
      <c r="O95" s="141"/>
      <c r="P95" s="34"/>
      <c r="Q95" s="34"/>
      <c r="R95" s="34"/>
      <c r="S95" s="34"/>
      <c r="T95" s="34"/>
      <c r="U95" s="34"/>
      <c r="V95" s="34"/>
      <c r="W95" s="34"/>
      <c r="X95" s="34"/>
      <c r="Y95" s="34"/>
      <c r="Z95" s="34"/>
      <c r="AA95" s="34"/>
      <c r="AB95" s="34"/>
      <c r="AC95" s="688" t="s">
        <v>523</v>
      </c>
      <c r="AD95" s="688"/>
      <c r="AE95" s="688"/>
      <c r="AF95" s="688"/>
      <c r="AG95" s="688"/>
      <c r="AH95" s="688"/>
      <c r="AI95" s="688"/>
      <c r="AJ95" s="688"/>
      <c r="AK95" s="85"/>
    </row>
    <row r="96" spans="2:37" ht="18" customHeight="1">
      <c r="B96" s="146"/>
      <c r="C96" s="141"/>
      <c r="D96" s="689"/>
      <c r="E96" s="690"/>
      <c r="F96" s="690"/>
      <c r="G96" s="690"/>
      <c r="H96" s="690"/>
      <c r="I96" s="690"/>
      <c r="J96" s="690"/>
      <c r="K96" s="690"/>
      <c r="L96" s="690"/>
      <c r="M96" s="97"/>
      <c r="N96" s="155"/>
      <c r="O96" s="155"/>
      <c r="P96" s="156"/>
      <c r="Q96" s="696" t="s">
        <v>436</v>
      </c>
      <c r="R96" s="697"/>
      <c r="S96" s="697"/>
      <c r="T96" s="697"/>
      <c r="U96" s="697"/>
      <c r="V96" s="697"/>
      <c r="W96" s="697"/>
      <c r="X96" s="697"/>
      <c r="Y96" s="697"/>
      <c r="Z96" s="697"/>
      <c r="AA96" s="697"/>
      <c r="AB96" s="697"/>
      <c r="AC96" s="697"/>
      <c r="AD96" s="697"/>
      <c r="AE96" s="697"/>
      <c r="AF96" s="697"/>
      <c r="AG96" s="697"/>
      <c r="AH96" s="697"/>
      <c r="AI96" s="697"/>
      <c r="AJ96" s="698"/>
      <c r="AK96" s="85"/>
    </row>
    <row r="97" spans="2:48" ht="15" customHeight="1">
      <c r="B97" s="146"/>
      <c r="C97" s="141"/>
      <c r="D97" s="691"/>
      <c r="E97" s="692"/>
      <c r="F97" s="692"/>
      <c r="G97" s="692"/>
      <c r="H97" s="692"/>
      <c r="I97" s="692"/>
      <c r="J97" s="692"/>
      <c r="K97" s="692"/>
      <c r="L97" s="693"/>
      <c r="M97" s="699" t="s">
        <v>142</v>
      </c>
      <c r="N97" s="699"/>
      <c r="O97" s="699"/>
      <c r="P97" s="699"/>
      <c r="Q97" s="700" t="str">
        <f>Tbl!$Q$2</f>
        <v>令和７年度
(2025年度)</v>
      </c>
      <c r="R97" s="701"/>
      <c r="S97" s="701"/>
      <c r="T97" s="702"/>
      <c r="U97" s="700" t="str">
        <f>Tbl!$Q$3</f>
        <v>令和８年度
(2026年度)</v>
      </c>
      <c r="V97" s="701"/>
      <c r="W97" s="701"/>
      <c r="X97" s="702"/>
      <c r="Y97" s="700" t="str">
        <f>Tbl!$Q$4</f>
        <v>令和９年度
(2027年度)</v>
      </c>
      <c r="Z97" s="701"/>
      <c r="AA97" s="701"/>
      <c r="AB97" s="702"/>
      <c r="AC97" s="700" t="str">
        <f>Tbl!$Q$5</f>
        <v>令和10年度
(2028年度)</v>
      </c>
      <c r="AD97" s="701"/>
      <c r="AE97" s="701"/>
      <c r="AF97" s="702"/>
      <c r="AG97" s="700" t="str">
        <f>Tbl!$Q$6</f>
        <v>令和11年度
(2029年度)</v>
      </c>
      <c r="AH97" s="701"/>
      <c r="AI97" s="701"/>
      <c r="AJ97" s="702"/>
      <c r="AK97" s="85"/>
    </row>
    <row r="98" spans="2:48" ht="15" customHeight="1">
      <c r="B98" s="146"/>
      <c r="C98" s="141"/>
      <c r="D98" s="694"/>
      <c r="E98" s="688"/>
      <c r="F98" s="688"/>
      <c r="G98" s="688"/>
      <c r="H98" s="688"/>
      <c r="I98" s="688"/>
      <c r="J98" s="688"/>
      <c r="K98" s="688"/>
      <c r="L98" s="695"/>
      <c r="M98" s="699"/>
      <c r="N98" s="699"/>
      <c r="O98" s="699"/>
      <c r="P98" s="699"/>
      <c r="Q98" s="703"/>
      <c r="R98" s="704"/>
      <c r="S98" s="704"/>
      <c r="T98" s="705"/>
      <c r="U98" s="703"/>
      <c r="V98" s="704"/>
      <c r="W98" s="704"/>
      <c r="X98" s="705"/>
      <c r="Y98" s="703"/>
      <c r="Z98" s="704"/>
      <c r="AA98" s="704"/>
      <c r="AB98" s="705"/>
      <c r="AC98" s="703"/>
      <c r="AD98" s="704"/>
      <c r="AE98" s="704"/>
      <c r="AF98" s="705"/>
      <c r="AG98" s="703"/>
      <c r="AH98" s="704"/>
      <c r="AI98" s="704"/>
      <c r="AJ98" s="705"/>
      <c r="AK98" s="85"/>
    </row>
    <row r="99" spans="2:48" ht="30" customHeight="1">
      <c r="B99" s="146"/>
      <c r="C99" s="141"/>
      <c r="D99" s="674" t="s">
        <v>471</v>
      </c>
      <c r="E99" s="667"/>
      <c r="F99" s="667"/>
      <c r="G99" s="667"/>
      <c r="H99" s="667"/>
      <c r="I99" s="667"/>
      <c r="J99" s="667"/>
      <c r="K99" s="667"/>
      <c r="L99" s="668"/>
      <c r="M99" s="675" t="str">
        <f>IF($AD$24="","",$AD$24)</f>
        <v/>
      </c>
      <c r="N99" s="676"/>
      <c r="O99" s="676"/>
      <c r="P99" s="677"/>
      <c r="Q99" s="678" t="str">
        <f>IFERROR(IF(Q$81="","",Q$81/Q$102),"")</f>
        <v/>
      </c>
      <c r="R99" s="679"/>
      <c r="S99" s="679"/>
      <c r="T99" s="680"/>
      <c r="U99" s="678" t="str">
        <f t="shared" ref="U99" si="11">IFERROR(IF(U$81="","",U$81/U$102),"")</f>
        <v/>
      </c>
      <c r="V99" s="679"/>
      <c r="W99" s="679"/>
      <c r="X99" s="680"/>
      <c r="Y99" s="678" t="str">
        <f t="shared" ref="Y99" si="12">IFERROR(IF(Y$81="","",Y$81/Y$102),"")</f>
        <v/>
      </c>
      <c r="Z99" s="679"/>
      <c r="AA99" s="679"/>
      <c r="AB99" s="680"/>
      <c r="AC99" s="678" t="str">
        <f t="shared" ref="AC99" si="13">IFERROR(IF(AC$81="","",AC$81/AC$102),"")</f>
        <v/>
      </c>
      <c r="AD99" s="679"/>
      <c r="AE99" s="679"/>
      <c r="AF99" s="680"/>
      <c r="AG99" s="678" t="str">
        <f t="shared" ref="AG99" si="14">IFERROR(IF(AG$81="","",AG$81/AG$102),"")</f>
        <v/>
      </c>
      <c r="AH99" s="679"/>
      <c r="AI99" s="679"/>
      <c r="AJ99" s="680"/>
      <c r="AK99" s="85"/>
    </row>
    <row r="100" spans="2:48" ht="30" customHeight="1">
      <c r="B100" s="146"/>
      <c r="C100" s="141"/>
      <c r="D100" s="161"/>
      <c r="E100" s="685" t="s">
        <v>645</v>
      </c>
      <c r="F100" s="685"/>
      <c r="G100" s="685"/>
      <c r="H100" s="685"/>
      <c r="I100" s="685"/>
      <c r="J100" s="685"/>
      <c r="K100" s="685"/>
      <c r="L100" s="685"/>
      <c r="M100" s="685"/>
      <c r="N100" s="685"/>
      <c r="O100" s="685"/>
      <c r="P100" s="685"/>
      <c r="Q100" s="686" t="s">
        <v>170</v>
      </c>
      <c r="R100" s="687"/>
      <c r="S100" s="687"/>
      <c r="T100" s="687"/>
      <c r="U100" s="684" t="str">
        <f>IFERROR(IF(U99="","",(U99-Q99)/Q99*100),"")</f>
        <v/>
      </c>
      <c r="V100" s="684"/>
      <c r="W100" s="684"/>
      <c r="X100" s="684"/>
      <c r="Y100" s="684" t="str">
        <f t="shared" ref="Y100" si="15">IFERROR(IF(Y99="","",(Y99-U99)/U99*100),"")</f>
        <v/>
      </c>
      <c r="Z100" s="684"/>
      <c r="AA100" s="684"/>
      <c r="AB100" s="684"/>
      <c r="AC100" s="684" t="str">
        <f t="shared" ref="AC100" si="16">IFERROR(IF(AC99="","",(AC99-Y99)/Y99*100),"")</f>
        <v/>
      </c>
      <c r="AD100" s="684"/>
      <c r="AE100" s="684"/>
      <c r="AF100" s="684"/>
      <c r="AG100" s="684" t="str">
        <f t="shared" ref="AG100" si="17">IFERROR(IF(AG99="","",(AG99-AC99)/AC99*100),"")</f>
        <v/>
      </c>
      <c r="AH100" s="684"/>
      <c r="AI100" s="684"/>
      <c r="AJ100" s="684"/>
      <c r="AK100" s="85"/>
    </row>
    <row r="101" spans="2:48" ht="30" customHeight="1">
      <c r="B101" s="146"/>
      <c r="C101" s="141"/>
      <c r="D101" s="162"/>
      <c r="E101" s="681" t="s">
        <v>148</v>
      </c>
      <c r="F101" s="682"/>
      <c r="G101" s="682"/>
      <c r="H101" s="682"/>
      <c r="I101" s="682"/>
      <c r="J101" s="682"/>
      <c r="K101" s="682"/>
      <c r="L101" s="682"/>
      <c r="M101" s="682"/>
      <c r="N101" s="682"/>
      <c r="O101" s="682"/>
      <c r="P101" s="683"/>
      <c r="Q101" s="684" t="str">
        <f>IFERROR(IF(Q99="","",($M$99-Q99)/$M$99)*100,"")</f>
        <v/>
      </c>
      <c r="R101" s="684"/>
      <c r="S101" s="684"/>
      <c r="T101" s="684"/>
      <c r="U101" s="684" t="str">
        <f t="shared" ref="U101" si="18">IFERROR(IF(U99="","",($M$99-U99)/$M$99)*100,"")</f>
        <v/>
      </c>
      <c r="V101" s="684"/>
      <c r="W101" s="684"/>
      <c r="X101" s="684"/>
      <c r="Y101" s="684" t="str">
        <f t="shared" ref="Y101" si="19">IFERROR(IF(Y99="","",($M$99-Y99)/$M$99)*100,"")</f>
        <v/>
      </c>
      <c r="Z101" s="684"/>
      <c r="AA101" s="684"/>
      <c r="AB101" s="684"/>
      <c r="AC101" s="684" t="str">
        <f t="shared" ref="AC101" si="20">IFERROR(IF(AC99="","",($M$99-AC99)/$M$99)*100,"")</f>
        <v/>
      </c>
      <c r="AD101" s="684"/>
      <c r="AE101" s="684"/>
      <c r="AF101" s="684"/>
      <c r="AG101" s="684" t="str">
        <f t="shared" ref="AG101" si="21">IFERROR(IF(AG99="","",($M$99-AG99)/$M$99)*100,"")</f>
        <v/>
      </c>
      <c r="AH101" s="684"/>
      <c r="AI101" s="684"/>
      <c r="AJ101" s="684"/>
      <c r="AK101" s="85"/>
    </row>
    <row r="102" spans="2:48" ht="15" customHeight="1">
      <c r="B102" s="146"/>
      <c r="C102" s="141"/>
      <c r="D102" s="672" t="s">
        <v>149</v>
      </c>
      <c r="E102" s="672"/>
      <c r="F102" s="672"/>
      <c r="G102" s="672"/>
      <c r="H102" s="672"/>
      <c r="I102" s="672"/>
      <c r="J102" s="672"/>
      <c r="K102" s="672"/>
      <c r="L102" s="672"/>
      <c r="M102" s="673" t="s">
        <v>150</v>
      </c>
      <c r="N102" s="673"/>
      <c r="O102" s="673"/>
      <c r="P102" s="673"/>
      <c r="Q102" s="658"/>
      <c r="R102" s="659"/>
      <c r="S102" s="659"/>
      <c r="T102" s="660"/>
      <c r="U102" s="658"/>
      <c r="V102" s="659"/>
      <c r="W102" s="659"/>
      <c r="X102" s="660"/>
      <c r="Y102" s="658"/>
      <c r="Z102" s="659"/>
      <c r="AA102" s="659"/>
      <c r="AB102" s="660"/>
      <c r="AC102" s="658"/>
      <c r="AD102" s="659"/>
      <c r="AE102" s="659"/>
      <c r="AF102" s="660"/>
      <c r="AG102" s="658"/>
      <c r="AH102" s="659"/>
      <c r="AI102" s="659"/>
      <c r="AJ102" s="660"/>
      <c r="AK102" s="85"/>
    </row>
    <row r="103" spans="2:48" ht="17.100000000000001" customHeight="1">
      <c r="B103" s="146"/>
      <c r="C103" s="141"/>
      <c r="D103" s="664"/>
      <c r="E103" s="664"/>
      <c r="F103" s="664"/>
      <c r="G103" s="664"/>
      <c r="H103" s="664"/>
      <c r="I103" s="664"/>
      <c r="J103" s="664"/>
      <c r="K103" s="664"/>
      <c r="L103" s="664"/>
      <c r="M103" s="665"/>
      <c r="N103" s="665"/>
      <c r="O103" s="665"/>
      <c r="P103" s="665"/>
      <c r="Q103" s="661"/>
      <c r="R103" s="662"/>
      <c r="S103" s="662"/>
      <c r="T103" s="663"/>
      <c r="U103" s="661"/>
      <c r="V103" s="662"/>
      <c r="W103" s="662"/>
      <c r="X103" s="663"/>
      <c r="Y103" s="661"/>
      <c r="Z103" s="662"/>
      <c r="AA103" s="662"/>
      <c r="AB103" s="663"/>
      <c r="AC103" s="661"/>
      <c r="AD103" s="662"/>
      <c r="AE103" s="662"/>
      <c r="AF103" s="663"/>
      <c r="AG103" s="661"/>
      <c r="AH103" s="662"/>
      <c r="AI103" s="662"/>
      <c r="AJ103" s="663"/>
      <c r="AK103" s="163"/>
      <c r="AL103" s="32" t="str">
        <f>IF(OR($D$103="",$M$103=""),"← 指標と単位を入力してください。","")</f>
        <v>← 指標と単位を入力してください。</v>
      </c>
      <c r="AM103" s="11"/>
    </row>
    <row r="104" spans="2:48" ht="12" customHeight="1">
      <c r="B104" s="225"/>
      <c r="C104" s="142"/>
      <c r="D104" s="228"/>
      <c r="E104" s="228"/>
      <c r="F104" s="228"/>
      <c r="G104" s="228"/>
      <c r="H104" s="228"/>
      <c r="I104" s="228"/>
      <c r="J104" s="228"/>
      <c r="K104" s="228"/>
      <c r="L104" s="228"/>
      <c r="M104" s="229"/>
      <c r="N104" s="229"/>
      <c r="O104" s="229"/>
      <c r="P104" s="229"/>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112"/>
    </row>
    <row r="105" spans="2:48" ht="21" customHeight="1">
      <c r="B105" s="141"/>
      <c r="C105" s="141"/>
      <c r="D105" s="164"/>
      <c r="E105" s="164"/>
      <c r="F105" s="164"/>
      <c r="G105" s="165"/>
      <c r="H105" s="165"/>
      <c r="I105" s="166"/>
      <c r="J105" s="166"/>
      <c r="K105" s="166"/>
      <c r="L105" s="166"/>
      <c r="M105" s="167"/>
      <c r="N105" s="167"/>
      <c r="O105" s="167"/>
      <c r="P105" s="167"/>
      <c r="Q105" s="168"/>
      <c r="R105" s="168"/>
      <c r="S105" s="168"/>
      <c r="T105" s="168"/>
      <c r="U105" s="168"/>
      <c r="V105" s="168"/>
      <c r="W105" s="168"/>
      <c r="X105" s="168"/>
      <c r="Y105" s="168"/>
      <c r="Z105" s="168"/>
      <c r="AA105" s="168"/>
      <c r="AB105" s="168"/>
      <c r="AC105" s="168"/>
      <c r="AD105" s="169"/>
      <c r="AE105" s="168"/>
      <c r="AF105" s="168"/>
      <c r="AG105" s="168"/>
      <c r="AH105" s="168"/>
      <c r="AI105" s="168"/>
      <c r="AJ105" s="34"/>
      <c r="AK105" s="58" t="s">
        <v>38</v>
      </c>
    </row>
    <row r="106" spans="2:48">
      <c r="B106" s="141"/>
      <c r="C106" s="141"/>
      <c r="D106" s="141"/>
      <c r="E106" s="141"/>
      <c r="F106" s="141"/>
      <c r="G106" s="141"/>
      <c r="H106" s="141"/>
      <c r="I106" s="141"/>
      <c r="J106" s="141"/>
      <c r="K106" s="141"/>
      <c r="L106" s="141"/>
      <c r="M106" s="34"/>
      <c r="N106" s="34"/>
      <c r="O106" s="141"/>
      <c r="P106" s="34"/>
      <c r="Q106" s="34"/>
      <c r="R106" s="34"/>
      <c r="S106" s="34"/>
      <c r="T106" s="34"/>
      <c r="U106" s="34"/>
      <c r="V106" s="34"/>
      <c r="W106" s="34"/>
      <c r="X106" s="34"/>
      <c r="Y106" s="666" t="s">
        <v>78</v>
      </c>
      <c r="Z106" s="667"/>
      <c r="AA106" s="667"/>
      <c r="AB106" s="668"/>
      <c r="AC106" s="669" t="str">
        <f>IF($AC$4="","",$AC$4)</f>
        <v/>
      </c>
      <c r="AD106" s="670"/>
      <c r="AE106" s="670"/>
      <c r="AF106" s="670"/>
      <c r="AG106" s="670"/>
      <c r="AH106" s="670"/>
      <c r="AI106" s="670"/>
      <c r="AJ106" s="671"/>
      <c r="AK106" s="34"/>
    </row>
    <row r="107" spans="2:48" ht="21" customHeight="1">
      <c r="B107" s="142"/>
      <c r="C107" s="142" t="s">
        <v>121</v>
      </c>
      <c r="D107" s="142"/>
      <c r="E107" s="142"/>
      <c r="F107" s="142"/>
      <c r="G107" s="142"/>
      <c r="H107" s="142"/>
      <c r="I107" s="142"/>
      <c r="J107" s="142"/>
      <c r="K107" s="142"/>
      <c r="L107" s="142"/>
      <c r="M107" s="142"/>
      <c r="N107" s="142"/>
      <c r="O107" s="142"/>
      <c r="P107" s="142"/>
      <c r="Q107" s="142"/>
      <c r="R107" s="142"/>
      <c r="S107" s="142"/>
      <c r="T107" s="142"/>
      <c r="U107" s="142"/>
      <c r="V107" s="142"/>
      <c r="W107" s="111"/>
      <c r="X107" s="111"/>
      <c r="Y107" s="111"/>
      <c r="Z107" s="111"/>
      <c r="AA107" s="111"/>
      <c r="AB107" s="111"/>
      <c r="AC107" s="111"/>
      <c r="AD107" s="111"/>
      <c r="AE107" s="143" t="str">
        <f>IF($E$10="A","Ａ事業所（３）",IF($E$10="Bテナント等","Bテナント等事業所（３）",""))</f>
        <v/>
      </c>
      <c r="AF107" s="34"/>
      <c r="AG107" s="111"/>
      <c r="AH107" s="111"/>
      <c r="AI107" s="111"/>
      <c r="AJ107" s="111"/>
      <c r="AK107" s="111"/>
    </row>
    <row r="108" spans="2:48">
      <c r="B108" s="144"/>
      <c r="C108" s="159"/>
      <c r="D108" s="170"/>
      <c r="E108" s="170"/>
      <c r="F108" s="170"/>
      <c r="G108" s="170"/>
      <c r="H108" s="171"/>
      <c r="I108" s="172"/>
      <c r="J108" s="173"/>
      <c r="K108" s="173"/>
      <c r="L108" s="173"/>
      <c r="M108" s="173"/>
      <c r="N108" s="173"/>
      <c r="O108" s="159"/>
      <c r="P108" s="97"/>
      <c r="Q108" s="97"/>
      <c r="R108" s="97"/>
      <c r="S108" s="97"/>
      <c r="T108" s="97"/>
      <c r="U108" s="97"/>
      <c r="V108" s="97"/>
      <c r="W108" s="97"/>
      <c r="X108" s="97"/>
      <c r="Y108" s="97"/>
      <c r="Z108" s="97"/>
      <c r="AA108" s="97"/>
      <c r="AB108" s="97"/>
      <c r="AC108" s="97"/>
      <c r="AD108" s="173"/>
      <c r="AE108" s="97"/>
      <c r="AF108" s="97"/>
      <c r="AG108" s="97"/>
      <c r="AH108" s="97"/>
      <c r="AI108" s="97"/>
      <c r="AJ108" s="97"/>
      <c r="AK108" s="98"/>
    </row>
    <row r="109" spans="2:48">
      <c r="B109" s="146"/>
      <c r="C109" s="141" t="s">
        <v>467</v>
      </c>
      <c r="D109" s="174"/>
      <c r="E109" s="174"/>
      <c r="F109" s="174"/>
      <c r="G109" s="174"/>
      <c r="H109" s="175"/>
      <c r="I109" s="176"/>
      <c r="J109" s="169"/>
      <c r="K109" s="169"/>
      <c r="L109" s="169"/>
      <c r="M109" s="169"/>
      <c r="N109" s="169"/>
      <c r="O109" s="141"/>
      <c r="P109" s="34"/>
      <c r="Q109" s="34"/>
      <c r="R109" s="34"/>
      <c r="S109" s="34"/>
      <c r="T109" s="34"/>
      <c r="U109" s="34"/>
      <c r="V109" s="34"/>
      <c r="W109" s="34"/>
      <c r="X109" s="34"/>
      <c r="Y109" s="34"/>
      <c r="Z109" s="34"/>
      <c r="AA109" s="34"/>
      <c r="AB109" s="34"/>
      <c r="AC109" s="34"/>
      <c r="AD109" s="169"/>
      <c r="AE109" s="34"/>
      <c r="AF109" s="34"/>
      <c r="AG109" s="34"/>
      <c r="AH109" s="34"/>
      <c r="AI109" s="34"/>
      <c r="AJ109" s="34"/>
      <c r="AK109" s="85"/>
    </row>
    <row r="110" spans="2:48" ht="18" customHeight="1">
      <c r="B110" s="146"/>
      <c r="C110" s="141"/>
      <c r="D110" s="656" t="str">
        <f>Tbl!$Q$2</f>
        <v>令和７年度
(2025年度)</v>
      </c>
      <c r="E110" s="656"/>
      <c r="F110" s="656"/>
      <c r="G110" s="656"/>
      <c r="H110" s="657"/>
      <c r="I110" s="657"/>
      <c r="J110" s="657"/>
      <c r="K110" s="657"/>
      <c r="L110" s="657"/>
      <c r="M110" s="657"/>
      <c r="N110" s="657"/>
      <c r="O110" s="657"/>
      <c r="P110" s="657"/>
      <c r="Q110" s="657"/>
      <c r="R110" s="657"/>
      <c r="S110" s="657"/>
      <c r="T110" s="657"/>
      <c r="U110" s="657"/>
      <c r="V110" s="657"/>
      <c r="W110" s="657"/>
      <c r="X110" s="657"/>
      <c r="Y110" s="657"/>
      <c r="Z110" s="657"/>
      <c r="AA110" s="657"/>
      <c r="AB110" s="657"/>
      <c r="AC110" s="657"/>
      <c r="AD110" s="657"/>
      <c r="AE110" s="657"/>
      <c r="AF110" s="657"/>
      <c r="AG110" s="657"/>
      <c r="AH110" s="657"/>
      <c r="AI110" s="657"/>
      <c r="AJ110" s="657"/>
      <c r="AK110" s="85"/>
      <c r="AL110" s="835" t="str">
        <f>IF(AND($H110="",VALUE(MID($D110,3,1))&lt;様式１号!$D$16),"← ＣＯ2排出量の前年度に対する増減要因を分析
　  して入力してください。 (例)削減対策の実施
　 状況、生産量・営業時間等の増減など","")</f>
        <v>← ＣＯ2排出量の前年度に対する増減要因を分析
　  して入力してください。 (例)削減対策の実施
　 状況、生産量・営業時間等の増減など</v>
      </c>
      <c r="AM110" s="836"/>
      <c r="AN110" s="836"/>
      <c r="AO110" s="836"/>
      <c r="AP110" s="836"/>
      <c r="AQ110" s="836"/>
      <c r="AR110" s="836"/>
      <c r="AS110" s="836"/>
      <c r="AT110" s="836"/>
      <c r="AU110" s="836"/>
      <c r="AV110" s="836"/>
    </row>
    <row r="111" spans="2:48" ht="18" customHeight="1">
      <c r="B111" s="146"/>
      <c r="C111" s="141"/>
      <c r="D111" s="656"/>
      <c r="E111" s="656"/>
      <c r="F111" s="656"/>
      <c r="G111" s="656"/>
      <c r="H111" s="657"/>
      <c r="I111" s="657"/>
      <c r="J111" s="657"/>
      <c r="K111" s="657"/>
      <c r="L111" s="657"/>
      <c r="M111" s="657"/>
      <c r="N111" s="657"/>
      <c r="O111" s="657"/>
      <c r="P111" s="657"/>
      <c r="Q111" s="657"/>
      <c r="R111" s="657"/>
      <c r="S111" s="657"/>
      <c r="T111" s="657"/>
      <c r="U111" s="657"/>
      <c r="V111" s="657"/>
      <c r="W111" s="657"/>
      <c r="X111" s="657"/>
      <c r="Y111" s="657"/>
      <c r="Z111" s="657"/>
      <c r="AA111" s="657"/>
      <c r="AB111" s="657"/>
      <c r="AC111" s="657"/>
      <c r="AD111" s="657"/>
      <c r="AE111" s="657"/>
      <c r="AF111" s="657"/>
      <c r="AG111" s="657"/>
      <c r="AH111" s="657"/>
      <c r="AI111" s="657"/>
      <c r="AJ111" s="657"/>
      <c r="AK111" s="85"/>
      <c r="AL111" s="835"/>
      <c r="AM111" s="836"/>
      <c r="AN111" s="836"/>
      <c r="AO111" s="836"/>
      <c r="AP111" s="836"/>
      <c r="AQ111" s="836"/>
      <c r="AR111" s="836"/>
      <c r="AS111" s="836"/>
      <c r="AT111" s="836"/>
      <c r="AU111" s="836"/>
      <c r="AV111" s="836"/>
    </row>
    <row r="112" spans="2:48" ht="18" customHeight="1">
      <c r="B112" s="146"/>
      <c r="C112" s="141"/>
      <c r="D112" s="656"/>
      <c r="E112" s="656"/>
      <c r="F112" s="656"/>
      <c r="G112" s="656"/>
      <c r="H112" s="657"/>
      <c r="I112" s="657"/>
      <c r="J112" s="657"/>
      <c r="K112" s="657"/>
      <c r="L112" s="657"/>
      <c r="M112" s="657"/>
      <c r="N112" s="657"/>
      <c r="O112" s="657"/>
      <c r="P112" s="657"/>
      <c r="Q112" s="657"/>
      <c r="R112" s="657"/>
      <c r="S112" s="657"/>
      <c r="T112" s="657"/>
      <c r="U112" s="657"/>
      <c r="V112" s="657"/>
      <c r="W112" s="657"/>
      <c r="X112" s="657"/>
      <c r="Y112" s="657"/>
      <c r="Z112" s="657"/>
      <c r="AA112" s="657"/>
      <c r="AB112" s="657"/>
      <c r="AC112" s="657"/>
      <c r="AD112" s="657"/>
      <c r="AE112" s="657"/>
      <c r="AF112" s="657"/>
      <c r="AG112" s="657"/>
      <c r="AH112" s="657"/>
      <c r="AI112" s="657"/>
      <c r="AJ112" s="657"/>
      <c r="AK112" s="85"/>
      <c r="AL112" s="835"/>
      <c r="AM112" s="836"/>
      <c r="AN112" s="836"/>
      <c r="AO112" s="836"/>
      <c r="AP112" s="836"/>
      <c r="AQ112" s="836"/>
      <c r="AR112" s="836"/>
      <c r="AS112" s="836"/>
      <c r="AT112" s="836"/>
      <c r="AU112" s="836"/>
      <c r="AV112" s="836"/>
    </row>
    <row r="113" spans="2:48" ht="18" customHeight="1">
      <c r="B113" s="146"/>
      <c r="C113" s="141"/>
      <c r="D113" s="656"/>
      <c r="E113" s="656"/>
      <c r="F113" s="656"/>
      <c r="G113" s="656"/>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85"/>
      <c r="AL113" s="835"/>
      <c r="AM113" s="836"/>
      <c r="AN113" s="836"/>
      <c r="AO113" s="836"/>
      <c r="AP113" s="836"/>
      <c r="AQ113" s="836"/>
      <c r="AR113" s="836"/>
      <c r="AS113" s="836"/>
      <c r="AT113" s="836"/>
      <c r="AU113" s="836"/>
      <c r="AV113" s="836"/>
    </row>
    <row r="114" spans="2:48" ht="18" customHeight="1">
      <c r="B114" s="146"/>
      <c r="C114" s="141"/>
      <c r="D114" s="656"/>
      <c r="E114" s="656"/>
      <c r="F114" s="656"/>
      <c r="G114" s="656"/>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85"/>
      <c r="AL114" s="835"/>
      <c r="AM114" s="836"/>
      <c r="AN114" s="836"/>
      <c r="AO114" s="836"/>
      <c r="AP114" s="836"/>
      <c r="AQ114" s="836"/>
      <c r="AR114" s="836"/>
      <c r="AS114" s="836"/>
      <c r="AT114" s="836"/>
      <c r="AU114" s="836"/>
      <c r="AV114" s="836"/>
    </row>
    <row r="115" spans="2:48" ht="18" customHeight="1">
      <c r="B115" s="146"/>
      <c r="C115" s="141"/>
      <c r="D115" s="656"/>
      <c r="E115" s="656"/>
      <c r="F115" s="656"/>
      <c r="G115" s="656"/>
      <c r="H115" s="657"/>
      <c r="I115" s="657"/>
      <c r="J115" s="657"/>
      <c r="K115" s="657"/>
      <c r="L115" s="657"/>
      <c r="M115" s="657"/>
      <c r="N115" s="657"/>
      <c r="O115" s="657"/>
      <c r="P115" s="657"/>
      <c r="Q115" s="657"/>
      <c r="R115" s="657"/>
      <c r="S115" s="657"/>
      <c r="T115" s="657"/>
      <c r="U115" s="657"/>
      <c r="V115" s="657"/>
      <c r="W115" s="657"/>
      <c r="X115" s="657"/>
      <c r="Y115" s="657"/>
      <c r="Z115" s="657"/>
      <c r="AA115" s="657"/>
      <c r="AB115" s="657"/>
      <c r="AC115" s="657"/>
      <c r="AD115" s="657"/>
      <c r="AE115" s="657"/>
      <c r="AF115" s="657"/>
      <c r="AG115" s="657"/>
      <c r="AH115" s="657"/>
      <c r="AI115" s="657"/>
      <c r="AJ115" s="657"/>
      <c r="AK115" s="85"/>
      <c r="AL115" s="835"/>
      <c r="AM115" s="836"/>
      <c r="AN115" s="836"/>
      <c r="AO115" s="836"/>
      <c r="AP115" s="836"/>
      <c r="AQ115" s="836"/>
      <c r="AR115" s="836"/>
      <c r="AS115" s="836"/>
      <c r="AT115" s="836"/>
      <c r="AU115" s="836"/>
      <c r="AV115" s="836"/>
    </row>
    <row r="116" spans="2:48" ht="18" customHeight="1">
      <c r="B116" s="146"/>
      <c r="C116" s="141"/>
      <c r="D116" s="656"/>
      <c r="E116" s="656"/>
      <c r="F116" s="656"/>
      <c r="G116" s="656"/>
      <c r="H116" s="657"/>
      <c r="I116" s="657"/>
      <c r="J116" s="657"/>
      <c r="K116" s="657"/>
      <c r="L116" s="657"/>
      <c r="M116" s="657"/>
      <c r="N116" s="657"/>
      <c r="O116" s="657"/>
      <c r="P116" s="657"/>
      <c r="Q116" s="657"/>
      <c r="R116" s="657"/>
      <c r="S116" s="657"/>
      <c r="T116" s="657"/>
      <c r="U116" s="657"/>
      <c r="V116" s="657"/>
      <c r="W116" s="657"/>
      <c r="X116" s="657"/>
      <c r="Y116" s="657"/>
      <c r="Z116" s="657"/>
      <c r="AA116" s="657"/>
      <c r="AB116" s="657"/>
      <c r="AC116" s="657"/>
      <c r="AD116" s="657"/>
      <c r="AE116" s="657"/>
      <c r="AF116" s="657"/>
      <c r="AG116" s="657"/>
      <c r="AH116" s="657"/>
      <c r="AI116" s="657"/>
      <c r="AJ116" s="657"/>
      <c r="AK116" s="85"/>
      <c r="AL116" s="835"/>
      <c r="AM116" s="836"/>
      <c r="AN116" s="836"/>
      <c r="AO116" s="836"/>
      <c r="AP116" s="836"/>
      <c r="AQ116" s="836"/>
      <c r="AR116" s="836"/>
      <c r="AS116" s="836"/>
      <c r="AT116" s="836"/>
      <c r="AU116" s="836"/>
      <c r="AV116" s="836"/>
    </row>
    <row r="117" spans="2:48" ht="18" customHeight="1">
      <c r="B117" s="146"/>
      <c r="C117" s="141"/>
      <c r="D117" s="656"/>
      <c r="E117" s="656"/>
      <c r="F117" s="656"/>
      <c r="G117" s="656"/>
      <c r="H117" s="657"/>
      <c r="I117" s="657"/>
      <c r="J117" s="657"/>
      <c r="K117" s="657"/>
      <c r="L117" s="657"/>
      <c r="M117" s="657"/>
      <c r="N117" s="657"/>
      <c r="O117" s="657"/>
      <c r="P117" s="657"/>
      <c r="Q117" s="657"/>
      <c r="R117" s="657"/>
      <c r="S117" s="657"/>
      <c r="T117" s="657"/>
      <c r="U117" s="657"/>
      <c r="V117" s="657"/>
      <c r="W117" s="657"/>
      <c r="X117" s="657"/>
      <c r="Y117" s="657"/>
      <c r="Z117" s="657"/>
      <c r="AA117" s="657"/>
      <c r="AB117" s="657"/>
      <c r="AC117" s="657"/>
      <c r="AD117" s="657"/>
      <c r="AE117" s="657"/>
      <c r="AF117" s="657"/>
      <c r="AG117" s="657"/>
      <c r="AH117" s="657"/>
      <c r="AI117" s="657"/>
      <c r="AJ117" s="657"/>
      <c r="AK117" s="85"/>
      <c r="AL117" s="835"/>
      <c r="AM117" s="836"/>
      <c r="AN117" s="836"/>
      <c r="AO117" s="836"/>
      <c r="AP117" s="836"/>
      <c r="AQ117" s="836"/>
      <c r="AR117" s="836"/>
      <c r="AS117" s="836"/>
      <c r="AT117" s="836"/>
      <c r="AU117" s="836"/>
      <c r="AV117" s="836"/>
    </row>
    <row r="118" spans="2:48" ht="18" customHeight="1">
      <c r="B118" s="146"/>
      <c r="C118" s="141"/>
      <c r="D118" s="656" t="str">
        <f>Tbl!$Q$3</f>
        <v>令和８年度
(2026年度)</v>
      </c>
      <c r="E118" s="656"/>
      <c r="F118" s="656"/>
      <c r="G118" s="656"/>
      <c r="H118" s="657"/>
      <c r="I118" s="657"/>
      <c r="J118" s="657"/>
      <c r="K118" s="657"/>
      <c r="L118" s="657"/>
      <c r="M118" s="657"/>
      <c r="N118" s="657"/>
      <c r="O118" s="657"/>
      <c r="P118" s="657"/>
      <c r="Q118" s="657"/>
      <c r="R118" s="657"/>
      <c r="S118" s="657"/>
      <c r="T118" s="657"/>
      <c r="U118" s="657"/>
      <c r="V118" s="657"/>
      <c r="W118" s="657"/>
      <c r="X118" s="657"/>
      <c r="Y118" s="657"/>
      <c r="Z118" s="657"/>
      <c r="AA118" s="657"/>
      <c r="AB118" s="657"/>
      <c r="AC118" s="657"/>
      <c r="AD118" s="657"/>
      <c r="AE118" s="657"/>
      <c r="AF118" s="657"/>
      <c r="AG118" s="657"/>
      <c r="AH118" s="657"/>
      <c r="AI118" s="657"/>
      <c r="AJ118" s="657"/>
      <c r="AK118" s="85"/>
      <c r="AL118" s="835" t="str">
        <f>IF(AND($H118="",VALUE(MID($D118,3,1))&lt;様式１号!$D$16),"← ＣＯ2排出量の前年度に対する増減要因を分析
　  して入力してください。 (例)削減対策の実施
　 状況、生産量・営業時間等の増減など","")</f>
        <v/>
      </c>
      <c r="AM118" s="836"/>
      <c r="AN118" s="836"/>
      <c r="AO118" s="836"/>
      <c r="AP118" s="836"/>
      <c r="AQ118" s="836"/>
      <c r="AR118" s="836"/>
      <c r="AS118" s="836"/>
      <c r="AT118" s="836"/>
      <c r="AU118" s="836"/>
      <c r="AV118" s="836"/>
    </row>
    <row r="119" spans="2:48" ht="18" customHeight="1">
      <c r="B119" s="146"/>
      <c r="C119" s="141"/>
      <c r="D119" s="656"/>
      <c r="E119" s="656"/>
      <c r="F119" s="656"/>
      <c r="G119" s="656"/>
      <c r="H119" s="657"/>
      <c r="I119" s="657"/>
      <c r="J119" s="657"/>
      <c r="K119" s="657"/>
      <c r="L119" s="657"/>
      <c r="M119" s="657"/>
      <c r="N119" s="657"/>
      <c r="O119" s="657"/>
      <c r="P119" s="657"/>
      <c r="Q119" s="657"/>
      <c r="R119" s="657"/>
      <c r="S119" s="657"/>
      <c r="T119" s="657"/>
      <c r="U119" s="657"/>
      <c r="V119" s="657"/>
      <c r="W119" s="657"/>
      <c r="X119" s="657"/>
      <c r="Y119" s="657"/>
      <c r="Z119" s="657"/>
      <c r="AA119" s="657"/>
      <c r="AB119" s="657"/>
      <c r="AC119" s="657"/>
      <c r="AD119" s="657"/>
      <c r="AE119" s="657"/>
      <c r="AF119" s="657"/>
      <c r="AG119" s="657"/>
      <c r="AH119" s="657"/>
      <c r="AI119" s="657"/>
      <c r="AJ119" s="657"/>
      <c r="AK119" s="85"/>
      <c r="AL119" s="835"/>
      <c r="AM119" s="836"/>
      <c r="AN119" s="836"/>
      <c r="AO119" s="836"/>
      <c r="AP119" s="836"/>
      <c r="AQ119" s="836"/>
      <c r="AR119" s="836"/>
      <c r="AS119" s="836"/>
      <c r="AT119" s="836"/>
      <c r="AU119" s="836"/>
      <c r="AV119" s="836"/>
    </row>
    <row r="120" spans="2:48" ht="18" customHeight="1">
      <c r="B120" s="146"/>
      <c r="C120" s="141"/>
      <c r="D120" s="656"/>
      <c r="E120" s="656"/>
      <c r="F120" s="656"/>
      <c r="G120" s="656"/>
      <c r="H120" s="657"/>
      <c r="I120" s="657"/>
      <c r="J120" s="657"/>
      <c r="K120" s="657"/>
      <c r="L120" s="657"/>
      <c r="M120" s="657"/>
      <c r="N120" s="657"/>
      <c r="O120" s="657"/>
      <c r="P120" s="657"/>
      <c r="Q120" s="657"/>
      <c r="R120" s="657"/>
      <c r="S120" s="657"/>
      <c r="T120" s="657"/>
      <c r="U120" s="657"/>
      <c r="V120" s="657"/>
      <c r="W120" s="657"/>
      <c r="X120" s="657"/>
      <c r="Y120" s="657"/>
      <c r="Z120" s="657"/>
      <c r="AA120" s="657"/>
      <c r="AB120" s="657"/>
      <c r="AC120" s="657"/>
      <c r="AD120" s="657"/>
      <c r="AE120" s="657"/>
      <c r="AF120" s="657"/>
      <c r="AG120" s="657"/>
      <c r="AH120" s="657"/>
      <c r="AI120" s="657"/>
      <c r="AJ120" s="657"/>
      <c r="AK120" s="85"/>
      <c r="AL120" s="835"/>
      <c r="AM120" s="836"/>
      <c r="AN120" s="836"/>
      <c r="AO120" s="836"/>
      <c r="AP120" s="836"/>
      <c r="AQ120" s="836"/>
      <c r="AR120" s="836"/>
      <c r="AS120" s="836"/>
      <c r="AT120" s="836"/>
      <c r="AU120" s="836"/>
      <c r="AV120" s="836"/>
    </row>
    <row r="121" spans="2:48" ht="18" customHeight="1">
      <c r="B121" s="146"/>
      <c r="C121" s="141"/>
      <c r="D121" s="656"/>
      <c r="E121" s="656"/>
      <c r="F121" s="656"/>
      <c r="G121" s="656"/>
      <c r="H121" s="657"/>
      <c r="I121" s="657"/>
      <c r="J121" s="657"/>
      <c r="K121" s="657"/>
      <c r="L121" s="657"/>
      <c r="M121" s="657"/>
      <c r="N121" s="657"/>
      <c r="O121" s="657"/>
      <c r="P121" s="657"/>
      <c r="Q121" s="657"/>
      <c r="R121" s="657"/>
      <c r="S121" s="657"/>
      <c r="T121" s="657"/>
      <c r="U121" s="657"/>
      <c r="V121" s="657"/>
      <c r="W121" s="657"/>
      <c r="X121" s="657"/>
      <c r="Y121" s="657"/>
      <c r="Z121" s="657"/>
      <c r="AA121" s="657"/>
      <c r="AB121" s="657"/>
      <c r="AC121" s="657"/>
      <c r="AD121" s="657"/>
      <c r="AE121" s="657"/>
      <c r="AF121" s="657"/>
      <c r="AG121" s="657"/>
      <c r="AH121" s="657"/>
      <c r="AI121" s="657"/>
      <c r="AJ121" s="657"/>
      <c r="AK121" s="85"/>
      <c r="AL121" s="835"/>
      <c r="AM121" s="836"/>
      <c r="AN121" s="836"/>
      <c r="AO121" s="836"/>
      <c r="AP121" s="836"/>
      <c r="AQ121" s="836"/>
      <c r="AR121" s="836"/>
      <c r="AS121" s="836"/>
      <c r="AT121" s="836"/>
      <c r="AU121" s="836"/>
      <c r="AV121" s="836"/>
    </row>
    <row r="122" spans="2:48" ht="18" customHeight="1">
      <c r="B122" s="146"/>
      <c r="C122" s="141"/>
      <c r="D122" s="656"/>
      <c r="E122" s="656"/>
      <c r="F122" s="656"/>
      <c r="G122" s="656"/>
      <c r="H122" s="657"/>
      <c r="I122" s="657"/>
      <c r="J122" s="657"/>
      <c r="K122" s="657"/>
      <c r="L122" s="657"/>
      <c r="M122" s="657"/>
      <c r="N122" s="657"/>
      <c r="O122" s="657"/>
      <c r="P122" s="657"/>
      <c r="Q122" s="657"/>
      <c r="R122" s="657"/>
      <c r="S122" s="657"/>
      <c r="T122" s="657"/>
      <c r="U122" s="657"/>
      <c r="V122" s="657"/>
      <c r="W122" s="657"/>
      <c r="X122" s="657"/>
      <c r="Y122" s="657"/>
      <c r="Z122" s="657"/>
      <c r="AA122" s="657"/>
      <c r="AB122" s="657"/>
      <c r="AC122" s="657"/>
      <c r="AD122" s="657"/>
      <c r="AE122" s="657"/>
      <c r="AF122" s="657"/>
      <c r="AG122" s="657"/>
      <c r="AH122" s="657"/>
      <c r="AI122" s="657"/>
      <c r="AJ122" s="657"/>
      <c r="AK122" s="85"/>
      <c r="AL122" s="835"/>
      <c r="AM122" s="836"/>
      <c r="AN122" s="836"/>
      <c r="AO122" s="836"/>
      <c r="AP122" s="836"/>
      <c r="AQ122" s="836"/>
      <c r="AR122" s="836"/>
      <c r="AS122" s="836"/>
      <c r="AT122" s="836"/>
      <c r="AU122" s="836"/>
      <c r="AV122" s="836"/>
    </row>
    <row r="123" spans="2:48" ht="18" customHeight="1">
      <c r="B123" s="146"/>
      <c r="C123" s="141"/>
      <c r="D123" s="656"/>
      <c r="E123" s="656"/>
      <c r="F123" s="656"/>
      <c r="G123" s="656"/>
      <c r="H123" s="657"/>
      <c r="I123" s="657"/>
      <c r="J123" s="657"/>
      <c r="K123" s="657"/>
      <c r="L123" s="657"/>
      <c r="M123" s="657"/>
      <c r="N123" s="657"/>
      <c r="O123" s="657"/>
      <c r="P123" s="657"/>
      <c r="Q123" s="657"/>
      <c r="R123" s="657"/>
      <c r="S123" s="657"/>
      <c r="T123" s="657"/>
      <c r="U123" s="657"/>
      <c r="V123" s="657"/>
      <c r="W123" s="657"/>
      <c r="X123" s="657"/>
      <c r="Y123" s="657"/>
      <c r="Z123" s="657"/>
      <c r="AA123" s="657"/>
      <c r="AB123" s="657"/>
      <c r="AC123" s="657"/>
      <c r="AD123" s="657"/>
      <c r="AE123" s="657"/>
      <c r="AF123" s="657"/>
      <c r="AG123" s="657"/>
      <c r="AH123" s="657"/>
      <c r="AI123" s="657"/>
      <c r="AJ123" s="657"/>
      <c r="AK123" s="85"/>
      <c r="AL123" s="835"/>
      <c r="AM123" s="836"/>
      <c r="AN123" s="836"/>
      <c r="AO123" s="836"/>
      <c r="AP123" s="836"/>
      <c r="AQ123" s="836"/>
      <c r="AR123" s="836"/>
      <c r="AS123" s="836"/>
      <c r="AT123" s="836"/>
      <c r="AU123" s="836"/>
      <c r="AV123" s="836"/>
    </row>
    <row r="124" spans="2:48" ht="18" customHeight="1">
      <c r="B124" s="146"/>
      <c r="C124" s="141"/>
      <c r="D124" s="656"/>
      <c r="E124" s="656"/>
      <c r="F124" s="656"/>
      <c r="G124" s="656"/>
      <c r="H124" s="657"/>
      <c r="I124" s="657"/>
      <c r="J124" s="657"/>
      <c r="K124" s="657"/>
      <c r="L124" s="657"/>
      <c r="M124" s="657"/>
      <c r="N124" s="657"/>
      <c r="O124" s="657"/>
      <c r="P124" s="657"/>
      <c r="Q124" s="657"/>
      <c r="R124" s="657"/>
      <c r="S124" s="657"/>
      <c r="T124" s="657"/>
      <c r="U124" s="657"/>
      <c r="V124" s="657"/>
      <c r="W124" s="657"/>
      <c r="X124" s="657"/>
      <c r="Y124" s="657"/>
      <c r="Z124" s="657"/>
      <c r="AA124" s="657"/>
      <c r="AB124" s="657"/>
      <c r="AC124" s="657"/>
      <c r="AD124" s="657"/>
      <c r="AE124" s="657"/>
      <c r="AF124" s="657"/>
      <c r="AG124" s="657"/>
      <c r="AH124" s="657"/>
      <c r="AI124" s="657"/>
      <c r="AJ124" s="657"/>
      <c r="AK124" s="85"/>
      <c r="AL124" s="835"/>
      <c r="AM124" s="836"/>
      <c r="AN124" s="836"/>
      <c r="AO124" s="836"/>
      <c r="AP124" s="836"/>
      <c r="AQ124" s="836"/>
      <c r="AR124" s="836"/>
      <c r="AS124" s="836"/>
      <c r="AT124" s="836"/>
      <c r="AU124" s="836"/>
      <c r="AV124" s="836"/>
    </row>
    <row r="125" spans="2:48" ht="18" customHeight="1">
      <c r="B125" s="146"/>
      <c r="C125" s="141"/>
      <c r="D125" s="656"/>
      <c r="E125" s="656"/>
      <c r="F125" s="656"/>
      <c r="G125" s="656"/>
      <c r="H125" s="657"/>
      <c r="I125" s="657"/>
      <c r="J125" s="657"/>
      <c r="K125" s="657"/>
      <c r="L125" s="657"/>
      <c r="M125" s="657"/>
      <c r="N125" s="657"/>
      <c r="O125" s="657"/>
      <c r="P125" s="657"/>
      <c r="Q125" s="657"/>
      <c r="R125" s="657"/>
      <c r="S125" s="657"/>
      <c r="T125" s="657"/>
      <c r="U125" s="657"/>
      <c r="V125" s="657"/>
      <c r="W125" s="657"/>
      <c r="X125" s="657"/>
      <c r="Y125" s="657"/>
      <c r="Z125" s="657"/>
      <c r="AA125" s="657"/>
      <c r="AB125" s="657"/>
      <c r="AC125" s="657"/>
      <c r="AD125" s="657"/>
      <c r="AE125" s="657"/>
      <c r="AF125" s="657"/>
      <c r="AG125" s="657"/>
      <c r="AH125" s="657"/>
      <c r="AI125" s="657"/>
      <c r="AJ125" s="657"/>
      <c r="AK125" s="85"/>
      <c r="AL125" s="835"/>
      <c r="AM125" s="836"/>
      <c r="AN125" s="836"/>
      <c r="AO125" s="836"/>
      <c r="AP125" s="836"/>
      <c r="AQ125" s="836"/>
      <c r="AR125" s="836"/>
      <c r="AS125" s="836"/>
      <c r="AT125" s="836"/>
      <c r="AU125" s="836"/>
      <c r="AV125" s="836"/>
    </row>
    <row r="126" spans="2:48" ht="18" customHeight="1">
      <c r="B126" s="146"/>
      <c r="C126" s="141"/>
      <c r="D126" s="656" t="str">
        <f>Tbl!$Q$4</f>
        <v>令和９年度
(2027年度)</v>
      </c>
      <c r="E126" s="656"/>
      <c r="F126" s="656"/>
      <c r="G126" s="656"/>
      <c r="H126" s="657"/>
      <c r="I126" s="657"/>
      <c r="J126" s="657"/>
      <c r="K126" s="657"/>
      <c r="L126" s="657"/>
      <c r="M126" s="657"/>
      <c r="N126" s="657"/>
      <c r="O126" s="657"/>
      <c r="P126" s="657"/>
      <c r="Q126" s="657"/>
      <c r="R126" s="657"/>
      <c r="S126" s="657"/>
      <c r="T126" s="657"/>
      <c r="U126" s="657"/>
      <c r="V126" s="657"/>
      <c r="W126" s="657"/>
      <c r="X126" s="657"/>
      <c r="Y126" s="657"/>
      <c r="Z126" s="657"/>
      <c r="AA126" s="657"/>
      <c r="AB126" s="657"/>
      <c r="AC126" s="657"/>
      <c r="AD126" s="657"/>
      <c r="AE126" s="657"/>
      <c r="AF126" s="657"/>
      <c r="AG126" s="657"/>
      <c r="AH126" s="657"/>
      <c r="AI126" s="657"/>
      <c r="AJ126" s="657"/>
      <c r="AK126" s="85"/>
      <c r="AL126" s="835" t="str">
        <f>IF(AND($H126="",VALUE(MID($D126,3,1))&lt;様式１号!$D$16),"← ＣＯ2排出量の前年度に対する増減要因を分析
　  して入力してください。 (例)削減対策の実施
　 状況、生産量・営業時間等の増減など","")</f>
        <v/>
      </c>
      <c r="AM126" s="836"/>
      <c r="AN126" s="836"/>
      <c r="AO126" s="836"/>
      <c r="AP126" s="836"/>
      <c r="AQ126" s="836"/>
      <c r="AR126" s="836"/>
      <c r="AS126" s="836"/>
      <c r="AT126" s="836"/>
      <c r="AU126" s="836"/>
      <c r="AV126" s="836"/>
    </row>
    <row r="127" spans="2:48" ht="18" customHeight="1">
      <c r="B127" s="146"/>
      <c r="C127" s="141"/>
      <c r="D127" s="656"/>
      <c r="E127" s="656"/>
      <c r="F127" s="656"/>
      <c r="G127" s="656"/>
      <c r="H127" s="657"/>
      <c r="I127" s="657"/>
      <c r="J127" s="657"/>
      <c r="K127" s="657"/>
      <c r="L127" s="657"/>
      <c r="M127" s="657"/>
      <c r="N127" s="657"/>
      <c r="O127" s="657"/>
      <c r="P127" s="657"/>
      <c r="Q127" s="657"/>
      <c r="R127" s="657"/>
      <c r="S127" s="657"/>
      <c r="T127" s="657"/>
      <c r="U127" s="657"/>
      <c r="V127" s="657"/>
      <c r="W127" s="657"/>
      <c r="X127" s="657"/>
      <c r="Y127" s="657"/>
      <c r="Z127" s="657"/>
      <c r="AA127" s="657"/>
      <c r="AB127" s="657"/>
      <c r="AC127" s="657"/>
      <c r="AD127" s="657"/>
      <c r="AE127" s="657"/>
      <c r="AF127" s="657"/>
      <c r="AG127" s="657"/>
      <c r="AH127" s="657"/>
      <c r="AI127" s="657"/>
      <c r="AJ127" s="657"/>
      <c r="AK127" s="85"/>
      <c r="AL127" s="835"/>
      <c r="AM127" s="836"/>
      <c r="AN127" s="836"/>
      <c r="AO127" s="836"/>
      <c r="AP127" s="836"/>
      <c r="AQ127" s="836"/>
      <c r="AR127" s="836"/>
      <c r="AS127" s="836"/>
      <c r="AT127" s="836"/>
      <c r="AU127" s="836"/>
      <c r="AV127" s="836"/>
    </row>
    <row r="128" spans="2:48" ht="18" customHeight="1">
      <c r="B128" s="146"/>
      <c r="C128" s="141"/>
      <c r="D128" s="656"/>
      <c r="E128" s="656"/>
      <c r="F128" s="656"/>
      <c r="G128" s="656"/>
      <c r="H128" s="657"/>
      <c r="I128" s="657"/>
      <c r="J128" s="657"/>
      <c r="K128" s="657"/>
      <c r="L128" s="657"/>
      <c r="M128" s="657"/>
      <c r="N128" s="657"/>
      <c r="O128" s="657"/>
      <c r="P128" s="657"/>
      <c r="Q128" s="657"/>
      <c r="R128" s="657"/>
      <c r="S128" s="657"/>
      <c r="T128" s="657"/>
      <c r="U128" s="657"/>
      <c r="V128" s="657"/>
      <c r="W128" s="657"/>
      <c r="X128" s="657"/>
      <c r="Y128" s="657"/>
      <c r="Z128" s="657"/>
      <c r="AA128" s="657"/>
      <c r="AB128" s="657"/>
      <c r="AC128" s="657"/>
      <c r="AD128" s="657"/>
      <c r="AE128" s="657"/>
      <c r="AF128" s="657"/>
      <c r="AG128" s="657"/>
      <c r="AH128" s="657"/>
      <c r="AI128" s="657"/>
      <c r="AJ128" s="657"/>
      <c r="AK128" s="85"/>
      <c r="AL128" s="835"/>
      <c r="AM128" s="836"/>
      <c r="AN128" s="836"/>
      <c r="AO128" s="836"/>
      <c r="AP128" s="836"/>
      <c r="AQ128" s="836"/>
      <c r="AR128" s="836"/>
      <c r="AS128" s="836"/>
      <c r="AT128" s="836"/>
      <c r="AU128" s="836"/>
      <c r="AV128" s="836"/>
    </row>
    <row r="129" spans="2:48" ht="18" customHeight="1">
      <c r="B129" s="146"/>
      <c r="C129" s="141"/>
      <c r="D129" s="656"/>
      <c r="E129" s="656"/>
      <c r="F129" s="656"/>
      <c r="G129" s="656"/>
      <c r="H129" s="657"/>
      <c r="I129" s="657"/>
      <c r="J129" s="657"/>
      <c r="K129" s="657"/>
      <c r="L129" s="657"/>
      <c r="M129" s="657"/>
      <c r="N129" s="657"/>
      <c r="O129" s="657"/>
      <c r="P129" s="657"/>
      <c r="Q129" s="657"/>
      <c r="R129" s="657"/>
      <c r="S129" s="657"/>
      <c r="T129" s="657"/>
      <c r="U129" s="657"/>
      <c r="V129" s="657"/>
      <c r="W129" s="657"/>
      <c r="X129" s="657"/>
      <c r="Y129" s="657"/>
      <c r="Z129" s="657"/>
      <c r="AA129" s="657"/>
      <c r="AB129" s="657"/>
      <c r="AC129" s="657"/>
      <c r="AD129" s="657"/>
      <c r="AE129" s="657"/>
      <c r="AF129" s="657"/>
      <c r="AG129" s="657"/>
      <c r="AH129" s="657"/>
      <c r="AI129" s="657"/>
      <c r="AJ129" s="657"/>
      <c r="AK129" s="85"/>
      <c r="AL129" s="835"/>
      <c r="AM129" s="836"/>
      <c r="AN129" s="836"/>
      <c r="AO129" s="836"/>
      <c r="AP129" s="836"/>
      <c r="AQ129" s="836"/>
      <c r="AR129" s="836"/>
      <c r="AS129" s="836"/>
      <c r="AT129" s="836"/>
      <c r="AU129" s="836"/>
      <c r="AV129" s="836"/>
    </row>
    <row r="130" spans="2:48" ht="18" customHeight="1">
      <c r="B130" s="146"/>
      <c r="C130" s="141"/>
      <c r="D130" s="656"/>
      <c r="E130" s="656"/>
      <c r="F130" s="656"/>
      <c r="G130" s="656"/>
      <c r="H130" s="657"/>
      <c r="I130" s="657"/>
      <c r="J130" s="657"/>
      <c r="K130" s="657"/>
      <c r="L130" s="657"/>
      <c r="M130" s="657"/>
      <c r="N130" s="657"/>
      <c r="O130" s="657"/>
      <c r="P130" s="657"/>
      <c r="Q130" s="657"/>
      <c r="R130" s="657"/>
      <c r="S130" s="657"/>
      <c r="T130" s="657"/>
      <c r="U130" s="657"/>
      <c r="V130" s="657"/>
      <c r="W130" s="657"/>
      <c r="X130" s="657"/>
      <c r="Y130" s="657"/>
      <c r="Z130" s="657"/>
      <c r="AA130" s="657"/>
      <c r="AB130" s="657"/>
      <c r="AC130" s="657"/>
      <c r="AD130" s="657"/>
      <c r="AE130" s="657"/>
      <c r="AF130" s="657"/>
      <c r="AG130" s="657"/>
      <c r="AH130" s="657"/>
      <c r="AI130" s="657"/>
      <c r="AJ130" s="657"/>
      <c r="AK130" s="85"/>
      <c r="AL130" s="835"/>
      <c r="AM130" s="836"/>
      <c r="AN130" s="836"/>
      <c r="AO130" s="836"/>
      <c r="AP130" s="836"/>
      <c r="AQ130" s="836"/>
      <c r="AR130" s="836"/>
      <c r="AS130" s="836"/>
      <c r="AT130" s="836"/>
      <c r="AU130" s="836"/>
      <c r="AV130" s="836"/>
    </row>
    <row r="131" spans="2:48" ht="18" customHeight="1">
      <c r="B131" s="146"/>
      <c r="C131" s="141"/>
      <c r="D131" s="656"/>
      <c r="E131" s="656"/>
      <c r="F131" s="656"/>
      <c r="G131" s="656"/>
      <c r="H131" s="657"/>
      <c r="I131" s="657"/>
      <c r="J131" s="657"/>
      <c r="K131" s="657"/>
      <c r="L131" s="657"/>
      <c r="M131" s="657"/>
      <c r="N131" s="657"/>
      <c r="O131" s="657"/>
      <c r="P131" s="657"/>
      <c r="Q131" s="657"/>
      <c r="R131" s="657"/>
      <c r="S131" s="657"/>
      <c r="T131" s="657"/>
      <c r="U131" s="657"/>
      <c r="V131" s="657"/>
      <c r="W131" s="657"/>
      <c r="X131" s="657"/>
      <c r="Y131" s="657"/>
      <c r="Z131" s="657"/>
      <c r="AA131" s="657"/>
      <c r="AB131" s="657"/>
      <c r="AC131" s="657"/>
      <c r="AD131" s="657"/>
      <c r="AE131" s="657"/>
      <c r="AF131" s="657"/>
      <c r="AG131" s="657"/>
      <c r="AH131" s="657"/>
      <c r="AI131" s="657"/>
      <c r="AJ131" s="657"/>
      <c r="AK131" s="85"/>
      <c r="AL131" s="835"/>
      <c r="AM131" s="836"/>
      <c r="AN131" s="836"/>
      <c r="AO131" s="836"/>
      <c r="AP131" s="836"/>
      <c r="AQ131" s="836"/>
      <c r="AR131" s="836"/>
      <c r="AS131" s="836"/>
      <c r="AT131" s="836"/>
      <c r="AU131" s="836"/>
      <c r="AV131" s="836"/>
    </row>
    <row r="132" spans="2:48" ht="18" customHeight="1">
      <c r="B132" s="146"/>
      <c r="C132" s="141"/>
      <c r="D132" s="656"/>
      <c r="E132" s="656"/>
      <c r="F132" s="656"/>
      <c r="G132" s="656"/>
      <c r="H132" s="657"/>
      <c r="I132" s="657"/>
      <c r="J132" s="657"/>
      <c r="K132" s="657"/>
      <c r="L132" s="657"/>
      <c r="M132" s="657"/>
      <c r="N132" s="657"/>
      <c r="O132" s="657"/>
      <c r="P132" s="657"/>
      <c r="Q132" s="657"/>
      <c r="R132" s="657"/>
      <c r="S132" s="657"/>
      <c r="T132" s="657"/>
      <c r="U132" s="657"/>
      <c r="V132" s="657"/>
      <c r="W132" s="657"/>
      <c r="X132" s="657"/>
      <c r="Y132" s="657"/>
      <c r="Z132" s="657"/>
      <c r="AA132" s="657"/>
      <c r="AB132" s="657"/>
      <c r="AC132" s="657"/>
      <c r="AD132" s="657"/>
      <c r="AE132" s="657"/>
      <c r="AF132" s="657"/>
      <c r="AG132" s="657"/>
      <c r="AH132" s="657"/>
      <c r="AI132" s="657"/>
      <c r="AJ132" s="657"/>
      <c r="AK132" s="85"/>
      <c r="AL132" s="835"/>
      <c r="AM132" s="836"/>
      <c r="AN132" s="836"/>
      <c r="AO132" s="836"/>
      <c r="AP132" s="836"/>
      <c r="AQ132" s="836"/>
      <c r="AR132" s="836"/>
      <c r="AS132" s="836"/>
      <c r="AT132" s="836"/>
      <c r="AU132" s="836"/>
      <c r="AV132" s="836"/>
    </row>
    <row r="133" spans="2:48" ht="18" customHeight="1">
      <c r="B133" s="146"/>
      <c r="C133" s="141"/>
      <c r="D133" s="656"/>
      <c r="E133" s="656"/>
      <c r="F133" s="656"/>
      <c r="G133" s="656"/>
      <c r="H133" s="657"/>
      <c r="I133" s="657"/>
      <c r="J133" s="657"/>
      <c r="K133" s="657"/>
      <c r="L133" s="657"/>
      <c r="M133" s="657"/>
      <c r="N133" s="657"/>
      <c r="O133" s="657"/>
      <c r="P133" s="657"/>
      <c r="Q133" s="657"/>
      <c r="R133" s="657"/>
      <c r="S133" s="657"/>
      <c r="T133" s="657"/>
      <c r="U133" s="657"/>
      <c r="V133" s="657"/>
      <c r="W133" s="657"/>
      <c r="X133" s="657"/>
      <c r="Y133" s="657"/>
      <c r="Z133" s="657"/>
      <c r="AA133" s="657"/>
      <c r="AB133" s="657"/>
      <c r="AC133" s="657"/>
      <c r="AD133" s="657"/>
      <c r="AE133" s="657"/>
      <c r="AF133" s="657"/>
      <c r="AG133" s="657"/>
      <c r="AH133" s="657"/>
      <c r="AI133" s="657"/>
      <c r="AJ133" s="657"/>
      <c r="AK133" s="85"/>
      <c r="AL133" s="835"/>
      <c r="AM133" s="836"/>
      <c r="AN133" s="836"/>
      <c r="AO133" s="836"/>
      <c r="AP133" s="836"/>
      <c r="AQ133" s="836"/>
      <c r="AR133" s="836"/>
      <c r="AS133" s="836"/>
      <c r="AT133" s="836"/>
      <c r="AU133" s="836"/>
      <c r="AV133" s="836"/>
    </row>
    <row r="134" spans="2:48" ht="18" customHeight="1">
      <c r="B134" s="146"/>
      <c r="C134" s="141"/>
      <c r="D134" s="656" t="str">
        <f>Tbl!$Q$5</f>
        <v>令和10年度
(2028年度)</v>
      </c>
      <c r="E134" s="656"/>
      <c r="F134" s="656"/>
      <c r="G134" s="656"/>
      <c r="H134" s="657"/>
      <c r="I134" s="657"/>
      <c r="J134" s="657"/>
      <c r="K134" s="657"/>
      <c r="L134" s="657"/>
      <c r="M134" s="657"/>
      <c r="N134" s="657"/>
      <c r="O134" s="657"/>
      <c r="P134" s="657"/>
      <c r="Q134" s="657"/>
      <c r="R134" s="657"/>
      <c r="S134" s="657"/>
      <c r="T134" s="657"/>
      <c r="U134" s="657"/>
      <c r="V134" s="657"/>
      <c r="W134" s="657"/>
      <c r="X134" s="657"/>
      <c r="Y134" s="657"/>
      <c r="Z134" s="657"/>
      <c r="AA134" s="657"/>
      <c r="AB134" s="657"/>
      <c r="AC134" s="657"/>
      <c r="AD134" s="657"/>
      <c r="AE134" s="657"/>
      <c r="AF134" s="657"/>
      <c r="AG134" s="657"/>
      <c r="AH134" s="657"/>
      <c r="AI134" s="657"/>
      <c r="AJ134" s="657"/>
      <c r="AK134" s="85"/>
      <c r="AL134" s="835" t="str">
        <f>IF(AND($H134="",VALUE(MID($D134,3,2))&lt;様式１号!$D$16),"← ＣＯ2排出量の前年度に対する増減要因を分析
　  して入力してください。 (例)削減対策の実施
　 状況、生産量・営業時間等の増減など","")</f>
        <v/>
      </c>
      <c r="AM134" s="836"/>
      <c r="AN134" s="836"/>
      <c r="AO134" s="836"/>
      <c r="AP134" s="836"/>
      <c r="AQ134" s="836"/>
      <c r="AR134" s="836"/>
      <c r="AS134" s="836"/>
      <c r="AT134" s="836"/>
      <c r="AU134" s="836"/>
      <c r="AV134" s="836"/>
    </row>
    <row r="135" spans="2:48" ht="18" customHeight="1">
      <c r="B135" s="146"/>
      <c r="C135" s="141"/>
      <c r="D135" s="656"/>
      <c r="E135" s="656"/>
      <c r="F135" s="656"/>
      <c r="G135" s="656"/>
      <c r="H135" s="657"/>
      <c r="I135" s="657"/>
      <c r="J135" s="657"/>
      <c r="K135" s="657"/>
      <c r="L135" s="657"/>
      <c r="M135" s="657"/>
      <c r="N135" s="657"/>
      <c r="O135" s="657"/>
      <c r="P135" s="657"/>
      <c r="Q135" s="657"/>
      <c r="R135" s="657"/>
      <c r="S135" s="657"/>
      <c r="T135" s="657"/>
      <c r="U135" s="657"/>
      <c r="V135" s="657"/>
      <c r="W135" s="657"/>
      <c r="X135" s="657"/>
      <c r="Y135" s="657"/>
      <c r="Z135" s="657"/>
      <c r="AA135" s="657"/>
      <c r="AB135" s="657"/>
      <c r="AC135" s="657"/>
      <c r="AD135" s="657"/>
      <c r="AE135" s="657"/>
      <c r="AF135" s="657"/>
      <c r="AG135" s="657"/>
      <c r="AH135" s="657"/>
      <c r="AI135" s="657"/>
      <c r="AJ135" s="657"/>
      <c r="AK135" s="85"/>
      <c r="AL135" s="835"/>
      <c r="AM135" s="836"/>
      <c r="AN135" s="836"/>
      <c r="AO135" s="836"/>
      <c r="AP135" s="836"/>
      <c r="AQ135" s="836"/>
      <c r="AR135" s="836"/>
      <c r="AS135" s="836"/>
      <c r="AT135" s="836"/>
      <c r="AU135" s="836"/>
      <c r="AV135" s="836"/>
    </row>
    <row r="136" spans="2:48" ht="18" customHeight="1">
      <c r="B136" s="146"/>
      <c r="C136" s="141"/>
      <c r="D136" s="656"/>
      <c r="E136" s="656"/>
      <c r="F136" s="656"/>
      <c r="G136" s="656"/>
      <c r="H136" s="657"/>
      <c r="I136" s="657"/>
      <c r="J136" s="657"/>
      <c r="K136" s="657"/>
      <c r="L136" s="657"/>
      <c r="M136" s="657"/>
      <c r="N136" s="657"/>
      <c r="O136" s="657"/>
      <c r="P136" s="657"/>
      <c r="Q136" s="657"/>
      <c r="R136" s="657"/>
      <c r="S136" s="657"/>
      <c r="T136" s="657"/>
      <c r="U136" s="657"/>
      <c r="V136" s="657"/>
      <c r="W136" s="657"/>
      <c r="X136" s="657"/>
      <c r="Y136" s="657"/>
      <c r="Z136" s="657"/>
      <c r="AA136" s="657"/>
      <c r="AB136" s="657"/>
      <c r="AC136" s="657"/>
      <c r="AD136" s="657"/>
      <c r="AE136" s="657"/>
      <c r="AF136" s="657"/>
      <c r="AG136" s="657"/>
      <c r="AH136" s="657"/>
      <c r="AI136" s="657"/>
      <c r="AJ136" s="657"/>
      <c r="AK136" s="85"/>
      <c r="AL136" s="835"/>
      <c r="AM136" s="836"/>
      <c r="AN136" s="836"/>
      <c r="AO136" s="836"/>
      <c r="AP136" s="836"/>
      <c r="AQ136" s="836"/>
      <c r="AR136" s="836"/>
      <c r="AS136" s="836"/>
      <c r="AT136" s="836"/>
      <c r="AU136" s="836"/>
      <c r="AV136" s="836"/>
    </row>
    <row r="137" spans="2:48" ht="18" customHeight="1">
      <c r="B137" s="146"/>
      <c r="C137" s="141"/>
      <c r="D137" s="656"/>
      <c r="E137" s="656"/>
      <c r="F137" s="656"/>
      <c r="G137" s="656"/>
      <c r="H137" s="657"/>
      <c r="I137" s="657"/>
      <c r="J137" s="657"/>
      <c r="K137" s="657"/>
      <c r="L137" s="657"/>
      <c r="M137" s="657"/>
      <c r="N137" s="657"/>
      <c r="O137" s="657"/>
      <c r="P137" s="657"/>
      <c r="Q137" s="657"/>
      <c r="R137" s="657"/>
      <c r="S137" s="657"/>
      <c r="T137" s="657"/>
      <c r="U137" s="657"/>
      <c r="V137" s="657"/>
      <c r="W137" s="657"/>
      <c r="X137" s="657"/>
      <c r="Y137" s="657"/>
      <c r="Z137" s="657"/>
      <c r="AA137" s="657"/>
      <c r="AB137" s="657"/>
      <c r="AC137" s="657"/>
      <c r="AD137" s="657"/>
      <c r="AE137" s="657"/>
      <c r="AF137" s="657"/>
      <c r="AG137" s="657"/>
      <c r="AH137" s="657"/>
      <c r="AI137" s="657"/>
      <c r="AJ137" s="657"/>
      <c r="AK137" s="85"/>
      <c r="AL137" s="835"/>
      <c r="AM137" s="836"/>
      <c r="AN137" s="836"/>
      <c r="AO137" s="836"/>
      <c r="AP137" s="836"/>
      <c r="AQ137" s="836"/>
      <c r="AR137" s="836"/>
      <c r="AS137" s="836"/>
      <c r="AT137" s="836"/>
      <c r="AU137" s="836"/>
      <c r="AV137" s="836"/>
    </row>
    <row r="138" spans="2:48" ht="18" customHeight="1">
      <c r="B138" s="146"/>
      <c r="C138" s="141"/>
      <c r="D138" s="656"/>
      <c r="E138" s="656"/>
      <c r="F138" s="656"/>
      <c r="G138" s="656"/>
      <c r="H138" s="657"/>
      <c r="I138" s="657"/>
      <c r="J138" s="657"/>
      <c r="K138" s="657"/>
      <c r="L138" s="657"/>
      <c r="M138" s="657"/>
      <c r="N138" s="657"/>
      <c r="O138" s="657"/>
      <c r="P138" s="657"/>
      <c r="Q138" s="657"/>
      <c r="R138" s="657"/>
      <c r="S138" s="657"/>
      <c r="T138" s="657"/>
      <c r="U138" s="657"/>
      <c r="V138" s="657"/>
      <c r="W138" s="657"/>
      <c r="X138" s="657"/>
      <c r="Y138" s="657"/>
      <c r="Z138" s="657"/>
      <c r="AA138" s="657"/>
      <c r="AB138" s="657"/>
      <c r="AC138" s="657"/>
      <c r="AD138" s="657"/>
      <c r="AE138" s="657"/>
      <c r="AF138" s="657"/>
      <c r="AG138" s="657"/>
      <c r="AH138" s="657"/>
      <c r="AI138" s="657"/>
      <c r="AJ138" s="657"/>
      <c r="AK138" s="85"/>
      <c r="AL138" s="835"/>
      <c r="AM138" s="836"/>
      <c r="AN138" s="836"/>
      <c r="AO138" s="836"/>
      <c r="AP138" s="836"/>
      <c r="AQ138" s="836"/>
      <c r="AR138" s="836"/>
      <c r="AS138" s="836"/>
      <c r="AT138" s="836"/>
      <c r="AU138" s="836"/>
      <c r="AV138" s="836"/>
    </row>
    <row r="139" spans="2:48" ht="18" customHeight="1">
      <c r="B139" s="146"/>
      <c r="C139" s="141"/>
      <c r="D139" s="656"/>
      <c r="E139" s="656"/>
      <c r="F139" s="656"/>
      <c r="G139" s="656"/>
      <c r="H139" s="657"/>
      <c r="I139" s="657"/>
      <c r="J139" s="657"/>
      <c r="K139" s="657"/>
      <c r="L139" s="657"/>
      <c r="M139" s="657"/>
      <c r="N139" s="657"/>
      <c r="O139" s="657"/>
      <c r="P139" s="657"/>
      <c r="Q139" s="657"/>
      <c r="R139" s="657"/>
      <c r="S139" s="657"/>
      <c r="T139" s="657"/>
      <c r="U139" s="657"/>
      <c r="V139" s="657"/>
      <c r="W139" s="657"/>
      <c r="X139" s="657"/>
      <c r="Y139" s="657"/>
      <c r="Z139" s="657"/>
      <c r="AA139" s="657"/>
      <c r="AB139" s="657"/>
      <c r="AC139" s="657"/>
      <c r="AD139" s="657"/>
      <c r="AE139" s="657"/>
      <c r="AF139" s="657"/>
      <c r="AG139" s="657"/>
      <c r="AH139" s="657"/>
      <c r="AI139" s="657"/>
      <c r="AJ139" s="657"/>
      <c r="AK139" s="85"/>
      <c r="AL139" s="835"/>
      <c r="AM139" s="836"/>
      <c r="AN139" s="836"/>
      <c r="AO139" s="836"/>
      <c r="AP139" s="836"/>
      <c r="AQ139" s="836"/>
      <c r="AR139" s="836"/>
      <c r="AS139" s="836"/>
      <c r="AT139" s="836"/>
      <c r="AU139" s="836"/>
      <c r="AV139" s="836"/>
    </row>
    <row r="140" spans="2:48" ht="18" customHeight="1">
      <c r="B140" s="146"/>
      <c r="C140" s="141"/>
      <c r="D140" s="656"/>
      <c r="E140" s="656"/>
      <c r="F140" s="656"/>
      <c r="G140" s="656"/>
      <c r="H140" s="657"/>
      <c r="I140" s="657"/>
      <c r="J140" s="657"/>
      <c r="K140" s="657"/>
      <c r="L140" s="657"/>
      <c r="M140" s="657"/>
      <c r="N140" s="657"/>
      <c r="O140" s="657"/>
      <c r="P140" s="657"/>
      <c r="Q140" s="657"/>
      <c r="R140" s="657"/>
      <c r="S140" s="657"/>
      <c r="T140" s="657"/>
      <c r="U140" s="657"/>
      <c r="V140" s="657"/>
      <c r="W140" s="657"/>
      <c r="X140" s="657"/>
      <c r="Y140" s="657"/>
      <c r="Z140" s="657"/>
      <c r="AA140" s="657"/>
      <c r="AB140" s="657"/>
      <c r="AC140" s="657"/>
      <c r="AD140" s="657"/>
      <c r="AE140" s="657"/>
      <c r="AF140" s="657"/>
      <c r="AG140" s="657"/>
      <c r="AH140" s="657"/>
      <c r="AI140" s="657"/>
      <c r="AJ140" s="657"/>
      <c r="AK140" s="85"/>
      <c r="AL140" s="835"/>
      <c r="AM140" s="836"/>
      <c r="AN140" s="836"/>
      <c r="AO140" s="836"/>
      <c r="AP140" s="836"/>
      <c r="AQ140" s="836"/>
      <c r="AR140" s="836"/>
      <c r="AS140" s="836"/>
      <c r="AT140" s="836"/>
      <c r="AU140" s="836"/>
      <c r="AV140" s="836"/>
    </row>
    <row r="141" spans="2:48" ht="18" customHeight="1">
      <c r="B141" s="146"/>
      <c r="C141" s="141"/>
      <c r="D141" s="656"/>
      <c r="E141" s="656"/>
      <c r="F141" s="656"/>
      <c r="G141" s="656"/>
      <c r="H141" s="657"/>
      <c r="I141" s="657"/>
      <c r="J141" s="657"/>
      <c r="K141" s="657"/>
      <c r="L141" s="657"/>
      <c r="M141" s="657"/>
      <c r="N141" s="657"/>
      <c r="O141" s="657"/>
      <c r="P141" s="657"/>
      <c r="Q141" s="657"/>
      <c r="R141" s="657"/>
      <c r="S141" s="657"/>
      <c r="T141" s="657"/>
      <c r="U141" s="657"/>
      <c r="V141" s="657"/>
      <c r="W141" s="657"/>
      <c r="X141" s="657"/>
      <c r="Y141" s="657"/>
      <c r="Z141" s="657"/>
      <c r="AA141" s="657"/>
      <c r="AB141" s="657"/>
      <c r="AC141" s="657"/>
      <c r="AD141" s="657"/>
      <c r="AE141" s="657"/>
      <c r="AF141" s="657"/>
      <c r="AG141" s="657"/>
      <c r="AH141" s="657"/>
      <c r="AI141" s="657"/>
      <c r="AJ141" s="657"/>
      <c r="AK141" s="85"/>
      <c r="AL141" s="835"/>
      <c r="AM141" s="836"/>
      <c r="AN141" s="836"/>
      <c r="AO141" s="836"/>
      <c r="AP141" s="836"/>
      <c r="AQ141" s="836"/>
      <c r="AR141" s="836"/>
      <c r="AS141" s="836"/>
      <c r="AT141" s="836"/>
      <c r="AU141" s="836"/>
      <c r="AV141" s="836"/>
    </row>
    <row r="142" spans="2:48" ht="18" customHeight="1">
      <c r="B142" s="146"/>
      <c r="C142" s="141"/>
      <c r="D142" s="656" t="str">
        <f>Tbl!$Q$6</f>
        <v>令和11年度
(2029年度)</v>
      </c>
      <c r="E142" s="656"/>
      <c r="F142" s="656"/>
      <c r="G142" s="656"/>
      <c r="H142" s="657"/>
      <c r="I142" s="657"/>
      <c r="J142" s="657"/>
      <c r="K142" s="657"/>
      <c r="L142" s="657"/>
      <c r="M142" s="657"/>
      <c r="N142" s="657"/>
      <c r="O142" s="657"/>
      <c r="P142" s="657"/>
      <c r="Q142" s="657"/>
      <c r="R142" s="657"/>
      <c r="S142" s="657"/>
      <c r="T142" s="657"/>
      <c r="U142" s="657"/>
      <c r="V142" s="657"/>
      <c r="W142" s="657"/>
      <c r="X142" s="657"/>
      <c r="Y142" s="657"/>
      <c r="Z142" s="657"/>
      <c r="AA142" s="657"/>
      <c r="AB142" s="657"/>
      <c r="AC142" s="657"/>
      <c r="AD142" s="657"/>
      <c r="AE142" s="657"/>
      <c r="AF142" s="657"/>
      <c r="AG142" s="657"/>
      <c r="AH142" s="657"/>
      <c r="AI142" s="657"/>
      <c r="AJ142" s="657"/>
      <c r="AK142" s="85"/>
      <c r="AL142" s="835" t="str">
        <f>IF(AND($H142="",VALUE(MID($D142,3,2))&lt;様式１号!$D$16),"← ＣＯ2排出量の前年度に対する増減要因を分析
　  して入力してください。 (例)削減対策の実施
　 状況、生産量・営業時間等の増減など","")</f>
        <v/>
      </c>
      <c r="AM142" s="836"/>
      <c r="AN142" s="836"/>
      <c r="AO142" s="836"/>
      <c r="AP142" s="836"/>
      <c r="AQ142" s="836"/>
      <c r="AR142" s="836"/>
      <c r="AS142" s="836"/>
      <c r="AT142" s="836"/>
      <c r="AU142" s="836"/>
      <c r="AV142" s="836"/>
    </row>
    <row r="143" spans="2:48" ht="18" customHeight="1">
      <c r="B143" s="146"/>
      <c r="C143" s="141"/>
      <c r="D143" s="656"/>
      <c r="E143" s="656"/>
      <c r="F143" s="656"/>
      <c r="G143" s="656"/>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c r="AJ143" s="657"/>
      <c r="AK143" s="85"/>
      <c r="AL143" s="835"/>
      <c r="AM143" s="836"/>
      <c r="AN143" s="836"/>
      <c r="AO143" s="836"/>
      <c r="AP143" s="836"/>
      <c r="AQ143" s="836"/>
      <c r="AR143" s="836"/>
      <c r="AS143" s="836"/>
      <c r="AT143" s="836"/>
      <c r="AU143" s="836"/>
      <c r="AV143" s="836"/>
    </row>
    <row r="144" spans="2:48" ht="18" customHeight="1">
      <c r="B144" s="146"/>
      <c r="C144" s="141"/>
      <c r="D144" s="656"/>
      <c r="E144" s="656"/>
      <c r="F144" s="656"/>
      <c r="G144" s="656"/>
      <c r="H144" s="657"/>
      <c r="I144" s="657"/>
      <c r="J144" s="657"/>
      <c r="K144" s="657"/>
      <c r="L144" s="657"/>
      <c r="M144" s="657"/>
      <c r="N144" s="657"/>
      <c r="O144" s="657"/>
      <c r="P144" s="657"/>
      <c r="Q144" s="657"/>
      <c r="R144" s="657"/>
      <c r="S144" s="657"/>
      <c r="T144" s="657"/>
      <c r="U144" s="657"/>
      <c r="V144" s="657"/>
      <c r="W144" s="657"/>
      <c r="X144" s="657"/>
      <c r="Y144" s="657"/>
      <c r="Z144" s="657"/>
      <c r="AA144" s="657"/>
      <c r="AB144" s="657"/>
      <c r="AC144" s="657"/>
      <c r="AD144" s="657"/>
      <c r="AE144" s="657"/>
      <c r="AF144" s="657"/>
      <c r="AG144" s="657"/>
      <c r="AH144" s="657"/>
      <c r="AI144" s="657"/>
      <c r="AJ144" s="657"/>
      <c r="AK144" s="85"/>
      <c r="AL144" s="835"/>
      <c r="AM144" s="836"/>
      <c r="AN144" s="836"/>
      <c r="AO144" s="836"/>
      <c r="AP144" s="836"/>
      <c r="AQ144" s="836"/>
      <c r="AR144" s="836"/>
      <c r="AS144" s="836"/>
      <c r="AT144" s="836"/>
      <c r="AU144" s="836"/>
      <c r="AV144" s="836"/>
    </row>
    <row r="145" spans="2:49" ht="18" customHeight="1">
      <c r="B145" s="146"/>
      <c r="C145" s="141"/>
      <c r="D145" s="656"/>
      <c r="E145" s="656"/>
      <c r="F145" s="656"/>
      <c r="G145" s="656"/>
      <c r="H145" s="657"/>
      <c r="I145" s="657"/>
      <c r="J145" s="657"/>
      <c r="K145" s="657"/>
      <c r="L145" s="657"/>
      <c r="M145" s="657"/>
      <c r="N145" s="657"/>
      <c r="O145" s="657"/>
      <c r="P145" s="657"/>
      <c r="Q145" s="657"/>
      <c r="R145" s="657"/>
      <c r="S145" s="657"/>
      <c r="T145" s="657"/>
      <c r="U145" s="657"/>
      <c r="V145" s="657"/>
      <c r="W145" s="657"/>
      <c r="X145" s="657"/>
      <c r="Y145" s="657"/>
      <c r="Z145" s="657"/>
      <c r="AA145" s="657"/>
      <c r="AB145" s="657"/>
      <c r="AC145" s="657"/>
      <c r="AD145" s="657"/>
      <c r="AE145" s="657"/>
      <c r="AF145" s="657"/>
      <c r="AG145" s="657"/>
      <c r="AH145" s="657"/>
      <c r="AI145" s="657"/>
      <c r="AJ145" s="657"/>
      <c r="AK145" s="85"/>
      <c r="AL145" s="835"/>
      <c r="AM145" s="836"/>
      <c r="AN145" s="836"/>
      <c r="AO145" s="836"/>
      <c r="AP145" s="836"/>
      <c r="AQ145" s="836"/>
      <c r="AR145" s="836"/>
      <c r="AS145" s="836"/>
      <c r="AT145" s="836"/>
      <c r="AU145" s="836"/>
      <c r="AV145" s="836"/>
    </row>
    <row r="146" spans="2:49" ht="18" customHeight="1">
      <c r="B146" s="146"/>
      <c r="C146" s="141"/>
      <c r="D146" s="656"/>
      <c r="E146" s="656"/>
      <c r="F146" s="656"/>
      <c r="G146" s="656"/>
      <c r="H146" s="657"/>
      <c r="I146" s="657"/>
      <c r="J146" s="657"/>
      <c r="K146" s="657"/>
      <c r="L146" s="657"/>
      <c r="M146" s="657"/>
      <c r="N146" s="657"/>
      <c r="O146" s="657"/>
      <c r="P146" s="657"/>
      <c r="Q146" s="657"/>
      <c r="R146" s="657"/>
      <c r="S146" s="657"/>
      <c r="T146" s="657"/>
      <c r="U146" s="657"/>
      <c r="V146" s="657"/>
      <c r="W146" s="657"/>
      <c r="X146" s="657"/>
      <c r="Y146" s="657"/>
      <c r="Z146" s="657"/>
      <c r="AA146" s="657"/>
      <c r="AB146" s="657"/>
      <c r="AC146" s="657"/>
      <c r="AD146" s="657"/>
      <c r="AE146" s="657"/>
      <c r="AF146" s="657"/>
      <c r="AG146" s="657"/>
      <c r="AH146" s="657"/>
      <c r="AI146" s="657"/>
      <c r="AJ146" s="657"/>
      <c r="AK146" s="85"/>
      <c r="AL146" s="835"/>
      <c r="AM146" s="836"/>
      <c r="AN146" s="836"/>
      <c r="AO146" s="836"/>
      <c r="AP146" s="836"/>
      <c r="AQ146" s="836"/>
      <c r="AR146" s="836"/>
      <c r="AS146" s="836"/>
      <c r="AT146" s="836"/>
      <c r="AU146" s="836"/>
      <c r="AV146" s="836"/>
    </row>
    <row r="147" spans="2:49" ht="18" customHeight="1">
      <c r="B147" s="146"/>
      <c r="C147" s="141"/>
      <c r="D147" s="656"/>
      <c r="E147" s="656"/>
      <c r="F147" s="656"/>
      <c r="G147" s="656"/>
      <c r="H147" s="657"/>
      <c r="I147" s="657"/>
      <c r="J147" s="657"/>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c r="AK147" s="85"/>
      <c r="AL147" s="835"/>
      <c r="AM147" s="836"/>
      <c r="AN147" s="836"/>
      <c r="AO147" s="836"/>
      <c r="AP147" s="836"/>
      <c r="AQ147" s="836"/>
      <c r="AR147" s="836"/>
      <c r="AS147" s="836"/>
      <c r="AT147" s="836"/>
      <c r="AU147" s="836"/>
      <c r="AV147" s="836"/>
    </row>
    <row r="148" spans="2:49" ht="18" customHeight="1">
      <c r="B148" s="146"/>
      <c r="C148" s="141"/>
      <c r="D148" s="656"/>
      <c r="E148" s="656"/>
      <c r="F148" s="656"/>
      <c r="G148" s="656"/>
      <c r="H148" s="657"/>
      <c r="I148" s="657"/>
      <c r="J148" s="657"/>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c r="AK148" s="85"/>
      <c r="AL148" s="835"/>
      <c r="AM148" s="836"/>
      <c r="AN148" s="836"/>
      <c r="AO148" s="836"/>
      <c r="AP148" s="836"/>
      <c r="AQ148" s="836"/>
      <c r="AR148" s="836"/>
      <c r="AS148" s="836"/>
      <c r="AT148" s="836"/>
      <c r="AU148" s="836"/>
      <c r="AV148" s="836"/>
    </row>
    <row r="149" spans="2:49" ht="18" customHeight="1">
      <c r="B149" s="146"/>
      <c r="C149" s="141"/>
      <c r="D149" s="656"/>
      <c r="E149" s="656"/>
      <c r="F149" s="656"/>
      <c r="G149" s="656"/>
      <c r="H149" s="657"/>
      <c r="I149" s="657"/>
      <c r="J149" s="657"/>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c r="AK149" s="85"/>
      <c r="AL149" s="835"/>
      <c r="AM149" s="836"/>
      <c r="AN149" s="836"/>
      <c r="AO149" s="836"/>
      <c r="AP149" s="836"/>
      <c r="AQ149" s="836"/>
      <c r="AR149" s="836"/>
      <c r="AS149" s="836"/>
      <c r="AT149" s="836"/>
      <c r="AU149" s="836"/>
      <c r="AV149" s="836"/>
    </row>
    <row r="150" spans="2:49" ht="15" customHeight="1">
      <c r="B150" s="225"/>
      <c r="C150" s="142"/>
      <c r="D150" s="226"/>
      <c r="E150" s="226"/>
      <c r="F150" s="226"/>
      <c r="G150" s="22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36"/>
      <c r="AI150" s="236"/>
      <c r="AJ150" s="236"/>
      <c r="AK150" s="112"/>
    </row>
    <row r="151" spans="2:49" ht="21" customHeight="1">
      <c r="B151" s="141"/>
      <c r="C151" s="141"/>
      <c r="D151" s="174"/>
      <c r="E151" s="174"/>
      <c r="F151" s="174"/>
      <c r="G151" s="174"/>
      <c r="H151" s="177"/>
      <c r="I151" s="178"/>
      <c r="J151" s="179"/>
      <c r="K151" s="179"/>
      <c r="L151" s="179"/>
      <c r="M151" s="179"/>
      <c r="N151" s="179"/>
      <c r="O151" s="180"/>
      <c r="P151" s="181"/>
      <c r="Q151" s="181"/>
      <c r="R151" s="181"/>
      <c r="S151" s="181"/>
      <c r="T151" s="181"/>
      <c r="U151" s="181"/>
      <c r="V151" s="181"/>
      <c r="W151" s="181"/>
      <c r="X151" s="181"/>
      <c r="Y151" s="181"/>
      <c r="Z151" s="181"/>
      <c r="AA151" s="181"/>
      <c r="AB151" s="181"/>
      <c r="AC151" s="181"/>
      <c r="AD151" s="179"/>
      <c r="AE151" s="181"/>
      <c r="AF151" s="181"/>
      <c r="AG151" s="181"/>
      <c r="AH151" s="181"/>
      <c r="AI151" s="181"/>
      <c r="AJ151" s="34"/>
      <c r="AK151" s="58" t="s">
        <v>38</v>
      </c>
      <c r="AM151" s="9"/>
      <c r="AN151" s="9"/>
      <c r="AO151" s="9"/>
      <c r="AP151" s="9"/>
      <c r="AQ151" s="9"/>
      <c r="AR151" s="9"/>
      <c r="AS151" s="9"/>
      <c r="AT151" s="9"/>
      <c r="AU151" s="9"/>
      <c r="AV151" s="9"/>
      <c r="AW151" s="9"/>
    </row>
    <row r="152" spans="2:49" s="9" customFormat="1">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613" t="s">
        <v>78</v>
      </c>
      <c r="Z152" s="613"/>
      <c r="AA152" s="613"/>
      <c r="AB152" s="613"/>
      <c r="AC152" s="614" t="str">
        <f>IF($AC$4="","",$AC$4)</f>
        <v/>
      </c>
      <c r="AD152" s="614"/>
      <c r="AE152" s="614"/>
      <c r="AF152" s="614"/>
      <c r="AG152" s="614"/>
      <c r="AH152" s="614"/>
      <c r="AI152" s="614"/>
      <c r="AJ152" s="614"/>
      <c r="AK152" s="34"/>
      <c r="AL152" s="8"/>
      <c r="AM152" s="8"/>
      <c r="AN152" s="8"/>
      <c r="AO152" s="8"/>
      <c r="AP152" s="8"/>
      <c r="AQ152" s="8"/>
      <c r="AR152" s="8"/>
      <c r="AS152" s="8"/>
      <c r="AT152" s="8"/>
      <c r="AU152" s="8"/>
      <c r="AV152" s="8"/>
      <c r="AW152" s="8"/>
    </row>
    <row r="153" spans="2:49">
      <c r="B153" s="141"/>
      <c r="C153" s="141" t="s">
        <v>472</v>
      </c>
      <c r="D153" s="141"/>
      <c r="E153" s="141"/>
      <c r="F153" s="141"/>
      <c r="G153" s="141"/>
      <c r="H153" s="141"/>
      <c r="I153" s="141"/>
      <c r="J153" s="141"/>
      <c r="K153" s="141"/>
      <c r="L153" s="141"/>
      <c r="M153" s="141"/>
      <c r="N153" s="141"/>
      <c r="O153" s="141"/>
      <c r="P153" s="141"/>
      <c r="Q153" s="141"/>
      <c r="R153" s="141"/>
      <c r="S153" s="141"/>
      <c r="T153" s="141"/>
      <c r="U153" s="141"/>
      <c r="V153" s="34"/>
      <c r="W153" s="34"/>
      <c r="X153" s="34"/>
      <c r="Y153" s="34"/>
      <c r="Z153" s="34"/>
      <c r="AA153" s="34"/>
      <c r="AB153" s="34"/>
      <c r="AC153" s="34"/>
      <c r="AD153" s="34"/>
      <c r="AE153" s="182" t="str">
        <f>IF($E$10="Bテナント等","Bテナント等事業所 （４）",IF($E$10="A","A事業所（４）",""))</f>
        <v/>
      </c>
      <c r="AF153" s="183"/>
      <c r="AG153" s="34"/>
      <c r="AH153" s="34"/>
      <c r="AI153" s="34"/>
      <c r="AJ153" s="34"/>
      <c r="AK153" s="34"/>
    </row>
    <row r="154" spans="2:49" ht="8.25" customHeight="1">
      <c r="B154" s="144"/>
      <c r="C154" s="145"/>
      <c r="D154" s="145"/>
      <c r="E154" s="145"/>
      <c r="F154" s="145"/>
      <c r="G154" s="145"/>
      <c r="H154" s="145"/>
      <c r="I154" s="145"/>
      <c r="J154" s="145"/>
      <c r="K154" s="145"/>
      <c r="L154" s="145"/>
      <c r="M154" s="145"/>
      <c r="N154" s="145"/>
      <c r="O154" s="145"/>
      <c r="P154" s="145"/>
      <c r="Q154" s="145"/>
      <c r="R154" s="145"/>
      <c r="S154" s="145"/>
      <c r="T154" s="145"/>
      <c r="U154" s="145"/>
      <c r="V154" s="97"/>
      <c r="W154" s="97"/>
      <c r="X154" s="97"/>
      <c r="Y154" s="97"/>
      <c r="Z154" s="97"/>
      <c r="AA154" s="97"/>
      <c r="AB154" s="97"/>
      <c r="AC154" s="97"/>
      <c r="AD154" s="97"/>
      <c r="AE154" s="97"/>
      <c r="AF154" s="97"/>
      <c r="AG154" s="97"/>
      <c r="AH154" s="97"/>
      <c r="AI154" s="97"/>
      <c r="AJ154" s="97"/>
      <c r="AK154" s="98"/>
      <c r="AM154" s="9"/>
      <c r="AN154" s="9"/>
      <c r="AO154" s="9"/>
      <c r="AP154" s="9"/>
      <c r="AQ154" s="9"/>
      <c r="AR154" s="9"/>
      <c r="AS154" s="9"/>
      <c r="AT154" s="9"/>
      <c r="AU154" s="9"/>
      <c r="AV154" s="9"/>
      <c r="AW154" s="9"/>
    </row>
    <row r="155" spans="2:49" s="9" customFormat="1" ht="21" customHeight="1">
      <c r="B155" s="109"/>
      <c r="C155" s="34" t="s">
        <v>152</v>
      </c>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85"/>
      <c r="AL155" s="8"/>
    </row>
    <row r="156" spans="2:49" s="9" customFormat="1">
      <c r="B156" s="109"/>
      <c r="C156" s="34"/>
      <c r="D156" s="34"/>
      <c r="E156" s="34"/>
      <c r="F156" s="34"/>
      <c r="G156" s="34"/>
      <c r="H156" s="638">
        <v>0</v>
      </c>
      <c r="I156" s="638"/>
      <c r="J156" s="638"/>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85"/>
      <c r="AL156" s="8"/>
    </row>
    <row r="157" spans="2:49" s="9" customFormat="1" ht="10.5" customHeight="1">
      <c r="B157" s="109"/>
      <c r="C157" s="639" t="s">
        <v>153</v>
      </c>
      <c r="D157" s="640"/>
      <c r="E157" s="645" t="s">
        <v>154</v>
      </c>
      <c r="F157" s="646"/>
      <c r="G157" s="646"/>
      <c r="H157" s="646"/>
      <c r="I157" s="646"/>
      <c r="J157" s="646"/>
      <c r="K157" s="646"/>
      <c r="L157" s="646"/>
      <c r="M157" s="646"/>
      <c r="N157" s="646"/>
      <c r="O157" s="646"/>
      <c r="P157" s="646"/>
      <c r="Q157" s="647"/>
      <c r="R157" s="639" t="s">
        <v>437</v>
      </c>
      <c r="S157" s="654"/>
      <c r="T157" s="654"/>
      <c r="U157" s="654"/>
      <c r="V157" s="654"/>
      <c r="W157" s="654"/>
      <c r="X157" s="654"/>
      <c r="Y157" s="654"/>
      <c r="Z157" s="654"/>
      <c r="AA157" s="654"/>
      <c r="AB157" s="654"/>
      <c r="AC157" s="640"/>
      <c r="AD157" s="627" t="s">
        <v>155</v>
      </c>
      <c r="AE157" s="627"/>
      <c r="AF157" s="627" t="s">
        <v>156</v>
      </c>
      <c r="AG157" s="627"/>
      <c r="AH157" s="628" t="s">
        <v>524</v>
      </c>
      <c r="AI157" s="628"/>
      <c r="AJ157" s="628"/>
      <c r="AK157" s="85"/>
      <c r="AL157" s="8"/>
    </row>
    <row r="158" spans="2:49" s="9" customFormat="1" ht="10.5" customHeight="1">
      <c r="B158" s="109"/>
      <c r="C158" s="641"/>
      <c r="D158" s="642"/>
      <c r="E158" s="648"/>
      <c r="F158" s="649"/>
      <c r="G158" s="649"/>
      <c r="H158" s="649"/>
      <c r="I158" s="649"/>
      <c r="J158" s="649"/>
      <c r="K158" s="649"/>
      <c r="L158" s="649"/>
      <c r="M158" s="649"/>
      <c r="N158" s="649"/>
      <c r="O158" s="649"/>
      <c r="P158" s="649"/>
      <c r="Q158" s="650"/>
      <c r="R158" s="641"/>
      <c r="S158" s="310"/>
      <c r="T158" s="310"/>
      <c r="U158" s="310"/>
      <c r="V158" s="310"/>
      <c r="W158" s="310"/>
      <c r="X158" s="310"/>
      <c r="Y158" s="310"/>
      <c r="Z158" s="310"/>
      <c r="AA158" s="310"/>
      <c r="AB158" s="310"/>
      <c r="AC158" s="642"/>
      <c r="AD158" s="627"/>
      <c r="AE158" s="627"/>
      <c r="AF158" s="627"/>
      <c r="AG158" s="627"/>
      <c r="AH158" s="628"/>
      <c r="AI158" s="628"/>
      <c r="AJ158" s="628"/>
      <c r="AK158" s="85"/>
      <c r="AL158" s="8"/>
    </row>
    <row r="159" spans="2:49" s="9" customFormat="1" ht="10.5" customHeight="1">
      <c r="B159" s="109"/>
      <c r="C159" s="641"/>
      <c r="D159" s="642"/>
      <c r="E159" s="651"/>
      <c r="F159" s="652"/>
      <c r="G159" s="652"/>
      <c r="H159" s="652"/>
      <c r="I159" s="652"/>
      <c r="J159" s="652"/>
      <c r="K159" s="652"/>
      <c r="L159" s="652"/>
      <c r="M159" s="652"/>
      <c r="N159" s="652"/>
      <c r="O159" s="652"/>
      <c r="P159" s="652"/>
      <c r="Q159" s="653"/>
      <c r="R159" s="641"/>
      <c r="S159" s="310"/>
      <c r="T159" s="310"/>
      <c r="U159" s="310"/>
      <c r="V159" s="310"/>
      <c r="W159" s="310"/>
      <c r="X159" s="310"/>
      <c r="Y159" s="310"/>
      <c r="Z159" s="310"/>
      <c r="AA159" s="310"/>
      <c r="AB159" s="310"/>
      <c r="AC159" s="642"/>
      <c r="AD159" s="627"/>
      <c r="AE159" s="627"/>
      <c r="AF159" s="627"/>
      <c r="AG159" s="627"/>
      <c r="AH159" s="628"/>
      <c r="AI159" s="628"/>
      <c r="AJ159" s="628"/>
      <c r="AK159" s="85"/>
      <c r="AL159" s="8"/>
    </row>
    <row r="160" spans="2:49" s="9" customFormat="1" ht="27.75" customHeight="1">
      <c r="B160" s="109"/>
      <c r="C160" s="641"/>
      <c r="D160" s="642"/>
      <c r="E160" s="629" t="s">
        <v>157</v>
      </c>
      <c r="F160" s="630"/>
      <c r="G160" s="631"/>
      <c r="H160" s="635" t="s">
        <v>158</v>
      </c>
      <c r="I160" s="636"/>
      <c r="J160" s="636"/>
      <c r="K160" s="636"/>
      <c r="L160" s="636"/>
      <c r="M160" s="636"/>
      <c r="N160" s="636"/>
      <c r="O160" s="636"/>
      <c r="P160" s="636"/>
      <c r="Q160" s="637"/>
      <c r="R160" s="641"/>
      <c r="S160" s="310"/>
      <c r="T160" s="310"/>
      <c r="U160" s="310"/>
      <c r="V160" s="310"/>
      <c r="W160" s="310"/>
      <c r="X160" s="310"/>
      <c r="Y160" s="310"/>
      <c r="Z160" s="310"/>
      <c r="AA160" s="310"/>
      <c r="AB160" s="310"/>
      <c r="AC160" s="642"/>
      <c r="AD160" s="627"/>
      <c r="AE160" s="627"/>
      <c r="AF160" s="627"/>
      <c r="AG160" s="627"/>
      <c r="AH160" s="628"/>
      <c r="AI160" s="628"/>
      <c r="AJ160" s="628"/>
      <c r="AK160" s="85"/>
      <c r="AL160" s="8"/>
    </row>
    <row r="161" spans="2:49" s="9" customFormat="1" ht="27.75" customHeight="1">
      <c r="B161" s="109"/>
      <c r="C161" s="643"/>
      <c r="D161" s="644"/>
      <c r="E161" s="632"/>
      <c r="F161" s="633"/>
      <c r="G161" s="634"/>
      <c r="H161" s="635" t="s">
        <v>159</v>
      </c>
      <c r="I161" s="636"/>
      <c r="J161" s="636"/>
      <c r="K161" s="637"/>
      <c r="L161" s="635" t="s">
        <v>160</v>
      </c>
      <c r="M161" s="636"/>
      <c r="N161" s="636"/>
      <c r="O161" s="636"/>
      <c r="P161" s="636"/>
      <c r="Q161" s="637"/>
      <c r="R161" s="643"/>
      <c r="S161" s="655"/>
      <c r="T161" s="655"/>
      <c r="U161" s="655"/>
      <c r="V161" s="655"/>
      <c r="W161" s="655"/>
      <c r="X161" s="655"/>
      <c r="Y161" s="655"/>
      <c r="Z161" s="655"/>
      <c r="AA161" s="655"/>
      <c r="AB161" s="655"/>
      <c r="AC161" s="644"/>
      <c r="AD161" s="627"/>
      <c r="AE161" s="627"/>
      <c r="AF161" s="627"/>
      <c r="AG161" s="627"/>
      <c r="AH161" s="628"/>
      <c r="AI161" s="628"/>
      <c r="AJ161" s="628"/>
      <c r="AK161" s="85"/>
      <c r="AL161" s="8"/>
    </row>
    <row r="162" spans="2:49" s="9" customFormat="1" ht="42" customHeight="1">
      <c r="B162" s="109"/>
      <c r="C162" s="615">
        <v>1</v>
      </c>
      <c r="D162" s="616"/>
      <c r="E162" s="496" t="str">
        <f ca="1">IFERROR(INDIRECT("Tbl!"&amp;ADDRESS(MATCH($L162,Tbl!$AC:$AC,0),27)),"")</f>
        <v/>
      </c>
      <c r="F162" s="497"/>
      <c r="G162" s="498"/>
      <c r="H162" s="617" t="str">
        <f ca="1">IFERROR(INDIRECT("Tbl!"&amp;ADDRESS(MATCH($L162,Tbl!$AC:$AC,0),28)),"")</f>
        <v/>
      </c>
      <c r="I162" s="618"/>
      <c r="J162" s="618"/>
      <c r="K162" s="619"/>
      <c r="L162" s="620"/>
      <c r="M162" s="621"/>
      <c r="N162" s="621"/>
      <c r="O162" s="621"/>
      <c r="P162" s="621"/>
      <c r="Q162" s="622"/>
      <c r="R162" s="625"/>
      <c r="S162" s="626"/>
      <c r="T162" s="626"/>
      <c r="U162" s="626"/>
      <c r="V162" s="626"/>
      <c r="W162" s="626"/>
      <c r="X162" s="626"/>
      <c r="Y162" s="626"/>
      <c r="Z162" s="626"/>
      <c r="AA162" s="626"/>
      <c r="AB162" s="626"/>
      <c r="AC162" s="626"/>
      <c r="AD162" s="608"/>
      <c r="AE162" s="608"/>
      <c r="AF162" s="608"/>
      <c r="AG162" s="608"/>
      <c r="AH162" s="609"/>
      <c r="AI162" s="610"/>
      <c r="AJ162" s="611"/>
      <c r="AK162" s="85"/>
      <c r="AL162" s="842" t="s">
        <v>631</v>
      </c>
      <c r="AM162" s="843"/>
      <c r="AN162" s="843"/>
      <c r="AO162" s="843"/>
      <c r="AP162" s="843"/>
      <c r="AQ162" s="843"/>
      <c r="AR162" s="843"/>
      <c r="AS162" s="843"/>
      <c r="AT162" s="843"/>
      <c r="AU162" s="843"/>
      <c r="AV162" s="843"/>
    </row>
    <row r="163" spans="2:49" s="9" customFormat="1" ht="42" customHeight="1">
      <c r="B163" s="109"/>
      <c r="C163" s="615">
        <v>2</v>
      </c>
      <c r="D163" s="616"/>
      <c r="E163" s="496" t="str" cm="1">
        <f t="array" aca="1" ref="E163" ca="1">IFERROR(INDIRECT("Tbl!"&amp;ADDRESS(MATCH($L163,Tbl!$AC:$AC,0),27)),"")</f>
        <v/>
      </c>
      <c r="F163" s="497"/>
      <c r="G163" s="498"/>
      <c r="H163" s="617" t="str" cm="1">
        <f t="array" aca="1" ref="H163" ca="1">IFERROR(INDIRECT("Tbl!"&amp;ADDRESS(MATCH($L163,Tbl!$AC:$AC,0),28)),"")</f>
        <v/>
      </c>
      <c r="I163" s="618"/>
      <c r="J163" s="618"/>
      <c r="K163" s="619"/>
      <c r="L163" s="620"/>
      <c r="M163" s="621"/>
      <c r="N163" s="621"/>
      <c r="O163" s="621"/>
      <c r="P163" s="621"/>
      <c r="Q163" s="622"/>
      <c r="R163" s="623"/>
      <c r="S163" s="624"/>
      <c r="T163" s="624"/>
      <c r="U163" s="624"/>
      <c r="V163" s="624"/>
      <c r="W163" s="624"/>
      <c r="X163" s="624"/>
      <c r="Y163" s="624"/>
      <c r="Z163" s="624"/>
      <c r="AA163" s="624"/>
      <c r="AB163" s="624"/>
      <c r="AC163" s="624"/>
      <c r="AD163" s="608"/>
      <c r="AE163" s="608"/>
      <c r="AF163" s="608"/>
      <c r="AG163" s="608"/>
      <c r="AH163" s="609"/>
      <c r="AI163" s="610"/>
      <c r="AJ163" s="611"/>
      <c r="AK163" s="85"/>
      <c r="AL163" s="8"/>
    </row>
    <row r="164" spans="2:49" s="9" customFormat="1" ht="42" customHeight="1">
      <c r="B164" s="109"/>
      <c r="C164" s="615">
        <v>3</v>
      </c>
      <c r="D164" s="616"/>
      <c r="E164" s="496" t="str" cm="1">
        <f t="array" aca="1" ref="E164" ca="1">IFERROR(INDIRECT("Tbl!"&amp;ADDRESS(MATCH($L164,Tbl!$AC:$AC,0),27)),"")</f>
        <v/>
      </c>
      <c r="F164" s="497"/>
      <c r="G164" s="498"/>
      <c r="H164" s="617" t="str" cm="1">
        <f t="array" aca="1" ref="H164" ca="1">IFERROR(INDIRECT("Tbl!"&amp;ADDRESS(MATCH($L164,Tbl!$AC:$AC,0),28)),"")</f>
        <v/>
      </c>
      <c r="I164" s="618"/>
      <c r="J164" s="618"/>
      <c r="K164" s="619"/>
      <c r="L164" s="620"/>
      <c r="M164" s="621"/>
      <c r="N164" s="621"/>
      <c r="O164" s="621"/>
      <c r="P164" s="621"/>
      <c r="Q164" s="622"/>
      <c r="R164" s="623"/>
      <c r="S164" s="624"/>
      <c r="T164" s="624"/>
      <c r="U164" s="624"/>
      <c r="V164" s="624"/>
      <c r="W164" s="624"/>
      <c r="X164" s="624"/>
      <c r="Y164" s="624"/>
      <c r="Z164" s="624"/>
      <c r="AA164" s="624"/>
      <c r="AB164" s="624"/>
      <c r="AC164" s="624"/>
      <c r="AD164" s="608"/>
      <c r="AE164" s="608"/>
      <c r="AF164" s="608"/>
      <c r="AG164" s="608"/>
      <c r="AH164" s="609"/>
      <c r="AI164" s="610"/>
      <c r="AJ164" s="611"/>
      <c r="AK164" s="85"/>
      <c r="AL164" s="8"/>
    </row>
    <row r="165" spans="2:49" s="9" customFormat="1" ht="42" customHeight="1">
      <c r="B165" s="109"/>
      <c r="C165" s="615">
        <v>4</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620"/>
      <c r="M165" s="621"/>
      <c r="N165" s="621"/>
      <c r="O165" s="621"/>
      <c r="P165" s="621"/>
      <c r="Q165" s="62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8"/>
    </row>
    <row r="166" spans="2:49" s="9" customFormat="1" ht="42" customHeight="1">
      <c r="B166" s="109"/>
      <c r="C166" s="615">
        <v>5</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620"/>
      <c r="M166" s="621"/>
      <c r="N166" s="621"/>
      <c r="O166" s="621"/>
      <c r="P166" s="621"/>
      <c r="Q166" s="62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8"/>
    </row>
    <row r="167" spans="2:49" s="9" customFormat="1" ht="42" customHeight="1">
      <c r="B167" s="109"/>
      <c r="C167" s="615">
        <v>6</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620"/>
      <c r="M167" s="621"/>
      <c r="N167" s="621"/>
      <c r="O167" s="621"/>
      <c r="P167" s="621"/>
      <c r="Q167" s="62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row>
    <row r="168" spans="2:49" s="9" customFormat="1" ht="42" customHeight="1">
      <c r="B168" s="109"/>
      <c r="C168" s="615">
        <v>7</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620"/>
      <c r="M168" s="621"/>
      <c r="N168" s="621"/>
      <c r="O168" s="621"/>
      <c r="P168" s="621"/>
      <c r="Q168" s="62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row>
    <row r="169" spans="2:49" s="9" customFormat="1" ht="42" customHeight="1">
      <c r="B169" s="109"/>
      <c r="C169" s="615">
        <v>8</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620"/>
      <c r="M169" s="621"/>
      <c r="N169" s="621"/>
      <c r="O169" s="621"/>
      <c r="P169" s="621"/>
      <c r="Q169" s="62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row>
    <row r="170" spans="2:49" s="9" customFormat="1" ht="42" customHeight="1">
      <c r="B170" s="109"/>
      <c r="C170" s="615">
        <v>9</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620"/>
      <c r="M170" s="621"/>
      <c r="N170" s="621"/>
      <c r="O170" s="621"/>
      <c r="P170" s="621"/>
      <c r="Q170" s="62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row>
    <row r="171" spans="2:49" s="9" customFormat="1" ht="42" customHeight="1">
      <c r="B171" s="109"/>
      <c r="C171" s="615">
        <v>10</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620"/>
      <c r="M171" s="621"/>
      <c r="N171" s="621"/>
      <c r="O171" s="621"/>
      <c r="P171" s="621"/>
      <c r="Q171" s="62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row>
    <row r="172" spans="2:49" s="9" customFormat="1" ht="42" customHeight="1">
      <c r="B172" s="109"/>
      <c r="C172" s="615">
        <v>11</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620"/>
      <c r="M172" s="621"/>
      <c r="N172" s="621"/>
      <c r="O172" s="621"/>
      <c r="P172" s="621"/>
      <c r="Q172" s="62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row>
    <row r="173" spans="2:49" s="9" customFormat="1" ht="42" customHeight="1">
      <c r="B173" s="109"/>
      <c r="C173" s="615">
        <v>12</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620"/>
      <c r="M173" s="621"/>
      <c r="N173" s="621"/>
      <c r="O173" s="621"/>
      <c r="P173" s="621"/>
      <c r="Q173" s="62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row>
    <row r="174" spans="2:49" s="9" customFormat="1" ht="42" customHeight="1">
      <c r="B174" s="109"/>
      <c r="C174" s="615">
        <v>13</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620"/>
      <c r="M174" s="621"/>
      <c r="N174" s="621"/>
      <c r="O174" s="621"/>
      <c r="P174" s="621"/>
      <c r="Q174" s="62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row>
    <row r="175" spans="2:49" s="9" customFormat="1" ht="42" customHeight="1">
      <c r="B175" s="109"/>
      <c r="C175" s="615">
        <v>14</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620"/>
      <c r="M175" s="621"/>
      <c r="N175" s="621"/>
      <c r="O175" s="621"/>
      <c r="P175" s="621"/>
      <c r="Q175" s="62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row>
    <row r="176" spans="2:49" s="9" customFormat="1" ht="42" customHeight="1">
      <c r="B176" s="109"/>
      <c r="C176" s="615">
        <v>15</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620"/>
      <c r="M176" s="621"/>
      <c r="N176" s="621"/>
      <c r="O176" s="621"/>
      <c r="P176" s="621"/>
      <c r="Q176" s="62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8"/>
      <c r="AN176" s="8"/>
      <c r="AO176" s="8"/>
      <c r="AP176" s="8"/>
      <c r="AQ176" s="8"/>
      <c r="AR176" s="8"/>
      <c r="AS176" s="8"/>
      <c r="AT176" s="8"/>
      <c r="AU176" s="8"/>
      <c r="AV176" s="8"/>
      <c r="AW176" s="8"/>
    </row>
    <row r="177" spans="2:49" s="9" customFormat="1" ht="13.5" customHeight="1">
      <c r="B177" s="110"/>
      <c r="C177" s="597" t="s">
        <v>662</v>
      </c>
      <c r="D177" s="597"/>
      <c r="E177" s="597"/>
      <c r="F177" s="597"/>
      <c r="G177" s="597"/>
      <c r="H177" s="597"/>
      <c r="I177" s="597"/>
      <c r="J177" s="597"/>
      <c r="K177" s="597"/>
      <c r="L177" s="597"/>
      <c r="M177" s="597"/>
      <c r="N177" s="597"/>
      <c r="O177" s="597"/>
      <c r="P177" s="597"/>
      <c r="Q177" s="597"/>
      <c r="R177" s="597"/>
      <c r="S177" s="597"/>
      <c r="T177" s="597"/>
      <c r="U177" s="597"/>
      <c r="V177" s="597"/>
      <c r="W177" s="597"/>
      <c r="X177" s="597"/>
      <c r="Y177" s="597"/>
      <c r="Z177" s="597"/>
      <c r="AA177" s="597"/>
      <c r="AB177" s="597"/>
      <c r="AC177" s="597"/>
      <c r="AD177" s="597"/>
      <c r="AE177" s="597"/>
      <c r="AF177" s="597"/>
      <c r="AG177" s="597"/>
      <c r="AH177" s="597"/>
      <c r="AI177" s="597"/>
      <c r="AJ177" s="597"/>
      <c r="AK177" s="112"/>
      <c r="AL177" s="8"/>
      <c r="AM177" s="8"/>
      <c r="AN177" s="8"/>
      <c r="AO177" s="8"/>
      <c r="AP177" s="8"/>
      <c r="AQ177" s="8"/>
      <c r="AR177" s="8"/>
      <c r="AS177" s="8"/>
      <c r="AT177" s="8"/>
      <c r="AU177" s="8"/>
      <c r="AV177" s="8"/>
      <c r="AW177" s="8"/>
    </row>
    <row r="178" spans="2:49">
      <c r="B178" s="34"/>
      <c r="C178" s="612"/>
      <c r="D178" s="612"/>
      <c r="E178" s="612"/>
      <c r="F178" s="612"/>
      <c r="G178" s="612"/>
      <c r="H178" s="612"/>
      <c r="I178" s="612"/>
      <c r="J178" s="612"/>
      <c r="K178" s="612"/>
      <c r="L178" s="612"/>
      <c r="M178" s="612"/>
      <c r="N178" s="612"/>
      <c r="O178" s="612"/>
      <c r="P178" s="612"/>
      <c r="Q178" s="612"/>
      <c r="R178" s="612"/>
      <c r="S178" s="612"/>
      <c r="T178" s="612"/>
      <c r="U178" s="612"/>
      <c r="V178" s="612"/>
      <c r="W178" s="612"/>
      <c r="X178" s="612"/>
      <c r="Y178" s="612"/>
      <c r="Z178" s="612"/>
      <c r="AA178" s="612"/>
      <c r="AB178" s="34"/>
      <c r="AC178" s="34"/>
      <c r="AD178" s="184"/>
      <c r="AE178" s="34"/>
      <c r="AF178" s="34"/>
      <c r="AG178" s="34"/>
      <c r="AH178" s="34"/>
      <c r="AI178" s="34"/>
      <c r="AJ178" s="34"/>
      <c r="AK178" s="58" t="s">
        <v>38</v>
      </c>
      <c r="AM178" s="9"/>
      <c r="AN178" s="9"/>
      <c r="AO178" s="9"/>
      <c r="AP178" s="9"/>
      <c r="AQ178" s="9"/>
      <c r="AR178" s="9"/>
      <c r="AS178" s="9"/>
      <c r="AT178" s="9"/>
      <c r="AU178" s="9"/>
      <c r="AV178" s="9"/>
      <c r="AW178" s="9"/>
    </row>
    <row r="179" spans="2:49" s="9" customFormat="1">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613" t="s">
        <v>78</v>
      </c>
      <c r="Z179" s="613"/>
      <c r="AA179" s="613"/>
      <c r="AB179" s="613"/>
      <c r="AC179" s="614" t="str">
        <f>IF($AC$4="","",$AC$4)</f>
        <v/>
      </c>
      <c r="AD179" s="614"/>
      <c r="AE179" s="614"/>
      <c r="AF179" s="614"/>
      <c r="AG179" s="614"/>
      <c r="AH179" s="614"/>
      <c r="AI179" s="614"/>
      <c r="AJ179" s="614"/>
      <c r="AK179" s="34"/>
      <c r="AL179" s="8"/>
      <c r="AM179" s="8"/>
      <c r="AN179" s="8"/>
      <c r="AO179" s="8"/>
      <c r="AP179" s="8"/>
      <c r="AQ179" s="8"/>
      <c r="AR179" s="8"/>
      <c r="AS179" s="8"/>
      <c r="AT179" s="8"/>
      <c r="AU179" s="8"/>
      <c r="AV179" s="8"/>
      <c r="AW179" s="8"/>
    </row>
    <row r="180" spans="2:49">
      <c r="B180" s="141"/>
      <c r="C180" s="141" t="s">
        <v>121</v>
      </c>
      <c r="D180" s="141"/>
      <c r="E180" s="141"/>
      <c r="F180" s="141"/>
      <c r="G180" s="141"/>
      <c r="H180" s="141"/>
      <c r="I180" s="141"/>
      <c r="J180" s="141"/>
      <c r="K180" s="141"/>
      <c r="L180" s="141"/>
      <c r="M180" s="141"/>
      <c r="N180" s="141"/>
      <c r="O180" s="141"/>
      <c r="P180" s="141"/>
      <c r="Q180" s="141"/>
      <c r="R180" s="141"/>
      <c r="S180" s="141"/>
      <c r="T180" s="141"/>
      <c r="U180" s="141"/>
      <c r="V180" s="34"/>
      <c r="W180" s="34"/>
      <c r="X180" s="34"/>
      <c r="Y180" s="34"/>
      <c r="Z180" s="34"/>
      <c r="AA180" s="34"/>
      <c r="AB180" s="34"/>
      <c r="AC180" s="34"/>
      <c r="AD180" s="34"/>
      <c r="AE180" s="184" t="str">
        <f>IF($E$10="Bテナント等","Bテナント等事業所 （５）",IF($E$10="A","A事業所（５）",""))</f>
        <v/>
      </c>
      <c r="AF180" s="34"/>
      <c r="AG180" s="34"/>
      <c r="AH180" s="34"/>
      <c r="AI180" s="34"/>
      <c r="AJ180" s="34"/>
      <c r="AK180" s="34"/>
    </row>
    <row r="181" spans="2:49" ht="8.25" customHeight="1">
      <c r="B181" s="144"/>
      <c r="C181" s="145"/>
      <c r="D181" s="145"/>
      <c r="E181" s="145"/>
      <c r="F181" s="145"/>
      <c r="G181" s="145"/>
      <c r="H181" s="145"/>
      <c r="I181" s="145"/>
      <c r="J181" s="145"/>
      <c r="K181" s="145"/>
      <c r="L181" s="145"/>
      <c r="M181" s="145"/>
      <c r="N181" s="145"/>
      <c r="O181" s="145"/>
      <c r="P181" s="145"/>
      <c r="Q181" s="145"/>
      <c r="R181" s="145"/>
      <c r="S181" s="145"/>
      <c r="T181" s="145"/>
      <c r="U181" s="145"/>
      <c r="V181" s="97"/>
      <c r="W181" s="97"/>
      <c r="X181" s="97"/>
      <c r="Y181" s="97"/>
      <c r="Z181" s="97"/>
      <c r="AA181" s="97"/>
      <c r="AB181" s="97"/>
      <c r="AC181" s="97"/>
      <c r="AD181" s="97"/>
      <c r="AE181" s="97"/>
      <c r="AF181" s="97"/>
      <c r="AG181" s="97"/>
      <c r="AH181" s="97"/>
      <c r="AI181" s="97"/>
      <c r="AJ181" s="97"/>
      <c r="AK181" s="98"/>
      <c r="AM181" s="9"/>
      <c r="AN181" s="9"/>
      <c r="AO181" s="9"/>
      <c r="AP181" s="9"/>
      <c r="AQ181" s="9"/>
      <c r="AR181" s="9"/>
      <c r="AS181" s="9"/>
      <c r="AT181" s="9"/>
      <c r="AU181" s="9"/>
      <c r="AV181" s="9"/>
      <c r="AW181" s="9"/>
    </row>
    <row r="182" spans="2:49" s="9" customFormat="1">
      <c r="B182" s="140"/>
      <c r="C182" s="34" t="s">
        <v>161</v>
      </c>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85"/>
      <c r="AL182" s="8"/>
    </row>
    <row r="183" spans="2:49" s="9" customFormat="1">
      <c r="B183" s="140"/>
      <c r="C183" s="284" t="s">
        <v>162</v>
      </c>
      <c r="D183" s="284"/>
      <c r="E183" s="284"/>
      <c r="F183" s="284"/>
      <c r="G183" s="284"/>
      <c r="H183" s="284"/>
      <c r="I183" s="284"/>
      <c r="J183" s="284"/>
      <c r="K183" s="284"/>
      <c r="L183" s="284"/>
      <c r="M183" s="28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85"/>
      <c r="AL183" s="8"/>
    </row>
    <row r="184" spans="2:49" s="9" customFormat="1">
      <c r="B184" s="109"/>
      <c r="C184" s="246"/>
      <c r="D184" s="246"/>
      <c r="E184" s="246"/>
      <c r="F184" s="246"/>
      <c r="G184" s="246"/>
      <c r="H184" s="246"/>
      <c r="I184" s="246"/>
      <c r="J184" s="246"/>
      <c r="K184" s="246"/>
      <c r="L184" s="246"/>
      <c r="M184" s="246"/>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85"/>
      <c r="AL184" s="8"/>
    </row>
    <row r="185" spans="2:49" s="9" customFormat="1" ht="18">
      <c r="B185" s="140"/>
      <c r="C185" s="34" t="s">
        <v>163</v>
      </c>
      <c r="D185" s="34"/>
      <c r="E185" s="34"/>
      <c r="F185" s="34"/>
      <c r="G185" s="34"/>
      <c r="H185" s="185"/>
      <c r="I185" s="34"/>
      <c r="J185" s="186"/>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11" t="s">
        <v>632</v>
      </c>
    </row>
    <row r="186" spans="2:49" s="9" customFormat="1" ht="13.5" customHeight="1">
      <c r="B186" s="140"/>
      <c r="C186" s="599"/>
      <c r="D186" s="600"/>
      <c r="E186" s="600"/>
      <c r="F186" s="600"/>
      <c r="G186" s="600"/>
      <c r="H186" s="600"/>
      <c r="I186" s="600"/>
      <c r="J186" s="600"/>
      <c r="K186" s="600"/>
      <c r="L186" s="600"/>
      <c r="M186" s="600"/>
      <c r="N186" s="600"/>
      <c r="O186" s="600"/>
      <c r="P186" s="600"/>
      <c r="Q186" s="600"/>
      <c r="R186" s="600"/>
      <c r="S186" s="600"/>
      <c r="T186" s="600"/>
      <c r="U186" s="600"/>
      <c r="V186" s="600"/>
      <c r="W186" s="600"/>
      <c r="X186" s="600"/>
      <c r="Y186" s="600"/>
      <c r="Z186" s="600"/>
      <c r="AA186" s="600"/>
      <c r="AB186" s="600"/>
      <c r="AC186" s="600"/>
      <c r="AD186" s="600"/>
      <c r="AE186" s="600"/>
      <c r="AF186" s="600"/>
      <c r="AG186" s="600"/>
      <c r="AH186" s="600"/>
      <c r="AI186" s="600"/>
      <c r="AJ186" s="601"/>
      <c r="AK186" s="85"/>
      <c r="AL186" s="8"/>
    </row>
    <row r="187" spans="2:49" s="9" customFormat="1" ht="13.5" customHeight="1">
      <c r="B187" s="140"/>
      <c r="C187" s="602"/>
      <c r="D187" s="603"/>
      <c r="E187" s="603"/>
      <c r="F187" s="603"/>
      <c r="G187" s="603"/>
      <c r="H187" s="603"/>
      <c r="I187" s="603"/>
      <c r="J187" s="603"/>
      <c r="K187" s="603"/>
      <c r="L187" s="603"/>
      <c r="M187" s="603"/>
      <c r="N187" s="603"/>
      <c r="O187" s="603"/>
      <c r="P187" s="603"/>
      <c r="Q187" s="603"/>
      <c r="R187" s="603"/>
      <c r="S187" s="603"/>
      <c r="T187" s="603"/>
      <c r="U187" s="603"/>
      <c r="V187" s="603"/>
      <c r="W187" s="603"/>
      <c r="X187" s="603"/>
      <c r="Y187" s="603"/>
      <c r="Z187" s="603"/>
      <c r="AA187" s="603"/>
      <c r="AB187" s="603"/>
      <c r="AC187" s="603"/>
      <c r="AD187" s="603"/>
      <c r="AE187" s="603"/>
      <c r="AF187" s="603"/>
      <c r="AG187" s="603"/>
      <c r="AH187" s="603"/>
      <c r="AI187" s="603"/>
      <c r="AJ187" s="604"/>
      <c r="AK187" s="85"/>
      <c r="AL187" s="8"/>
    </row>
    <row r="188" spans="2:49" s="9" customFormat="1" ht="13.5" customHeight="1">
      <c r="B188" s="140"/>
      <c r="C188" s="602"/>
      <c r="D188" s="603"/>
      <c r="E188" s="603"/>
      <c r="F188" s="603"/>
      <c r="G188" s="603"/>
      <c r="H188" s="603"/>
      <c r="I188" s="603"/>
      <c r="J188" s="603"/>
      <c r="K188" s="603"/>
      <c r="L188" s="603"/>
      <c r="M188" s="603"/>
      <c r="N188" s="603"/>
      <c r="O188" s="603"/>
      <c r="P188" s="603"/>
      <c r="Q188" s="603"/>
      <c r="R188" s="603"/>
      <c r="S188" s="603"/>
      <c r="T188" s="603"/>
      <c r="U188" s="603"/>
      <c r="V188" s="603"/>
      <c r="W188" s="603"/>
      <c r="X188" s="603"/>
      <c r="Y188" s="603"/>
      <c r="Z188" s="603"/>
      <c r="AA188" s="603"/>
      <c r="AB188" s="603"/>
      <c r="AC188" s="603"/>
      <c r="AD188" s="603"/>
      <c r="AE188" s="603"/>
      <c r="AF188" s="603"/>
      <c r="AG188" s="603"/>
      <c r="AH188" s="603"/>
      <c r="AI188" s="603"/>
      <c r="AJ188" s="604"/>
      <c r="AK188" s="85"/>
      <c r="AL188" s="8"/>
    </row>
    <row r="189" spans="2:49" s="9" customFormat="1" ht="13.5" customHeight="1">
      <c r="B189" s="140"/>
      <c r="C189" s="602"/>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603"/>
      <c r="AF189" s="603"/>
      <c r="AG189" s="603"/>
      <c r="AH189" s="603"/>
      <c r="AI189" s="603"/>
      <c r="AJ189" s="604"/>
      <c r="AK189" s="85"/>
      <c r="AL189" s="8"/>
    </row>
    <row r="190" spans="2:49" s="9" customFormat="1" ht="13.5" customHeight="1">
      <c r="B190" s="140"/>
      <c r="C190" s="602"/>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row>
    <row r="191" spans="2:49" s="9" customFormat="1" ht="13.5" customHeight="1">
      <c r="B191" s="140"/>
      <c r="C191" s="602"/>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row>
    <row r="192" spans="2:49" s="9" customFormat="1" ht="13.5" customHeight="1">
      <c r="B192" s="140"/>
      <c r="C192" s="602"/>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row>
    <row r="193" spans="2:38" s="9" customFormat="1" ht="13.5" customHeight="1">
      <c r="B193" s="140"/>
      <c r="C193" s="602"/>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row>
    <row r="194" spans="2:38" s="9" customFormat="1" ht="13.5" customHeight="1">
      <c r="B194" s="140"/>
      <c r="C194" s="602"/>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row>
    <row r="195" spans="2:38" s="9" customFormat="1" ht="13.5" customHeight="1">
      <c r="B195" s="140"/>
      <c r="C195" s="602"/>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row>
    <row r="196" spans="2:38" s="9" customFormat="1" ht="13.5" customHeight="1">
      <c r="B196" s="140"/>
      <c r="C196" s="602"/>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row>
    <row r="197" spans="2:38" s="9" customFormat="1" ht="13.5" customHeight="1">
      <c r="B197" s="140"/>
      <c r="C197" s="602"/>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row>
    <row r="198" spans="2:38" s="9" customFormat="1" ht="13.5" customHeight="1">
      <c r="B198" s="140"/>
      <c r="C198" s="602"/>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row>
    <row r="199" spans="2:38" s="9" customFormat="1" ht="13.5" customHeight="1">
      <c r="B199" s="140"/>
      <c r="C199" s="602"/>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row>
    <row r="200" spans="2:38" s="9" customFormat="1" ht="13.5" customHeight="1">
      <c r="B200" s="140"/>
      <c r="C200" s="602"/>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row>
    <row r="201" spans="2:38" s="9" customFormat="1" ht="13.5" customHeight="1">
      <c r="B201" s="140"/>
      <c r="C201" s="602"/>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row>
    <row r="202" spans="2:38" s="9" customFormat="1" ht="13.5" customHeight="1">
      <c r="B202" s="140"/>
      <c r="C202" s="602"/>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row>
    <row r="203" spans="2:38" s="9" customFormat="1" ht="13.5" customHeight="1">
      <c r="B203" s="140"/>
      <c r="C203" s="602"/>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row>
    <row r="204" spans="2:38" s="9" customFormat="1" ht="13.5" customHeight="1">
      <c r="B204" s="140"/>
      <c r="C204" s="602"/>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row>
    <row r="205" spans="2:38" s="9" customFormat="1" ht="13.5" customHeight="1">
      <c r="B205" s="140"/>
      <c r="C205" s="602"/>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row>
    <row r="206" spans="2:38" s="9" customFormat="1" ht="13.5" customHeight="1">
      <c r="B206" s="140"/>
      <c r="C206" s="602"/>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row>
    <row r="207" spans="2:38" s="9" customFormat="1" ht="13.5" customHeight="1">
      <c r="B207" s="140"/>
      <c r="C207" s="602"/>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row>
    <row r="208" spans="2:38" s="9" customFormat="1" ht="13.5" customHeight="1">
      <c r="B208" s="140"/>
      <c r="C208" s="602"/>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row>
    <row r="209" spans="2:38" s="9" customFormat="1" ht="13.5" customHeight="1">
      <c r="B209" s="140"/>
      <c r="C209" s="602"/>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row>
    <row r="210" spans="2:38" s="9" customFormat="1" ht="13.5" customHeight="1">
      <c r="B210" s="140"/>
      <c r="C210" s="602"/>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row>
    <row r="211" spans="2:38" s="9" customFormat="1" ht="13.5" customHeight="1">
      <c r="B211" s="140"/>
      <c r="C211" s="602"/>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row>
    <row r="212" spans="2:38" s="9" customFormat="1" ht="13.5" customHeight="1">
      <c r="B212" s="140"/>
      <c r="C212" s="602"/>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row>
    <row r="213" spans="2:38" s="9" customFormat="1" ht="13.5" customHeight="1">
      <c r="B213" s="140"/>
      <c r="C213" s="602"/>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row>
    <row r="214" spans="2:38" s="9" customFormat="1" ht="13.5" customHeight="1">
      <c r="B214" s="140"/>
      <c r="C214" s="602"/>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row>
    <row r="215" spans="2:38" s="9" customFormat="1" ht="13.5" customHeight="1">
      <c r="B215" s="140"/>
      <c r="C215" s="602"/>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row>
    <row r="216" spans="2:38" s="9" customFormat="1" ht="13.5" customHeight="1">
      <c r="B216" s="140"/>
      <c r="C216" s="602"/>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row>
    <row r="217" spans="2:38" s="9" customFormat="1" ht="13.5" customHeight="1">
      <c r="B217" s="140"/>
      <c r="C217" s="602"/>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row>
    <row r="218" spans="2:38" s="9" customFormat="1" ht="13.5" customHeight="1">
      <c r="B218" s="140"/>
      <c r="C218" s="602"/>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row>
    <row r="219" spans="2:38" s="9" customFormat="1" ht="13.5" customHeight="1">
      <c r="B219" s="140"/>
      <c r="C219" s="602"/>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row>
    <row r="220" spans="2:38" s="9" customFormat="1" ht="13.5" customHeight="1">
      <c r="B220" s="140"/>
      <c r="C220" s="602"/>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row>
    <row r="221" spans="2:38" s="9" customFormat="1" ht="13.5" customHeight="1">
      <c r="B221" s="140"/>
      <c r="C221" s="602"/>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row>
    <row r="222" spans="2:38" s="9" customFormat="1" ht="13.5" customHeight="1">
      <c r="B222" s="140"/>
      <c r="C222" s="602"/>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row>
    <row r="223" spans="2:38" s="9" customFormat="1" ht="13.5" customHeight="1">
      <c r="B223" s="140"/>
      <c r="C223" s="602"/>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row>
    <row r="224" spans="2:38" s="9" customFormat="1" ht="13.5" customHeight="1">
      <c r="B224" s="140"/>
      <c r="C224" s="602"/>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row>
    <row r="225" spans="2:49" s="9" customFormat="1" ht="13.5" customHeight="1">
      <c r="B225" s="140"/>
      <c r="C225" s="602"/>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row>
    <row r="226" spans="2:49" s="9" customFormat="1" ht="13.5" customHeight="1">
      <c r="B226" s="140"/>
      <c r="C226" s="602"/>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row>
    <row r="227" spans="2:49" s="9" customFormat="1" ht="13.5" customHeight="1">
      <c r="B227" s="140"/>
      <c r="C227" s="602"/>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row>
    <row r="228" spans="2:49" s="9" customFormat="1" ht="13.5" customHeight="1">
      <c r="B228" s="140"/>
      <c r="C228" s="602"/>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row>
    <row r="229" spans="2:49" s="9" customFormat="1" ht="13.5" customHeight="1">
      <c r="B229" s="140"/>
      <c r="C229" s="602"/>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row>
    <row r="230" spans="2:49" s="9" customFormat="1" ht="13.5" customHeight="1">
      <c r="B230" s="140"/>
      <c r="C230" s="602"/>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row>
    <row r="231" spans="2:49" s="9" customFormat="1" ht="13.5" customHeight="1">
      <c r="B231" s="140"/>
      <c r="C231" s="602"/>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row>
    <row r="232" spans="2:49" s="9" customFormat="1" ht="13.5" customHeight="1">
      <c r="B232" s="140"/>
      <c r="C232" s="602"/>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row>
    <row r="233" spans="2:49" s="9" customFormat="1" ht="13.5" customHeight="1">
      <c r="B233" s="140"/>
      <c r="C233" s="602"/>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row>
    <row r="234" spans="2:49" s="9" customFormat="1" ht="13.5" customHeight="1">
      <c r="B234" s="140"/>
      <c r="C234" s="602"/>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row>
    <row r="235" spans="2:49" s="9" customFormat="1" ht="13.5" customHeight="1">
      <c r="B235" s="140"/>
      <c r="C235" s="605"/>
      <c r="D235" s="606"/>
      <c r="E235" s="606"/>
      <c r="F235" s="606"/>
      <c r="G235" s="606"/>
      <c r="H235" s="606"/>
      <c r="I235" s="606"/>
      <c r="J235" s="606"/>
      <c r="K235" s="606"/>
      <c r="L235" s="606"/>
      <c r="M235" s="606"/>
      <c r="N235" s="606"/>
      <c r="O235" s="606"/>
      <c r="P235" s="606"/>
      <c r="Q235" s="606"/>
      <c r="R235" s="606"/>
      <c r="S235" s="606"/>
      <c r="T235" s="606"/>
      <c r="U235" s="606"/>
      <c r="V235" s="606"/>
      <c r="W235" s="606"/>
      <c r="X235" s="606"/>
      <c r="Y235" s="606"/>
      <c r="Z235" s="606"/>
      <c r="AA235" s="606"/>
      <c r="AB235" s="606"/>
      <c r="AC235" s="606"/>
      <c r="AD235" s="606"/>
      <c r="AE235" s="606"/>
      <c r="AF235" s="606"/>
      <c r="AG235" s="606"/>
      <c r="AH235" s="606"/>
      <c r="AI235" s="606"/>
      <c r="AJ235" s="607"/>
      <c r="AK235" s="85"/>
      <c r="AL235" s="8"/>
    </row>
    <row r="236" spans="2:49" s="9" customFormat="1" ht="6" customHeight="1">
      <c r="B236" s="110"/>
      <c r="C236" s="187"/>
      <c r="D236" s="187"/>
      <c r="E236" s="187"/>
      <c r="F236" s="187"/>
      <c r="G236" s="187"/>
      <c r="H236" s="187"/>
      <c r="I236" s="187"/>
      <c r="J236" s="187"/>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2"/>
      <c r="AL236" s="8"/>
    </row>
    <row r="237" spans="2:49" s="9" customFormat="1">
      <c r="B237" s="34"/>
      <c r="C237" s="34"/>
      <c r="D237" s="34"/>
      <c r="E237" s="34"/>
      <c r="F237" s="34"/>
      <c r="G237" s="34"/>
      <c r="H237" s="34"/>
      <c r="I237" s="182"/>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101"/>
      <c r="AI237" s="34"/>
      <c r="AJ237" s="34"/>
      <c r="AK237" s="58" t="s">
        <v>38</v>
      </c>
      <c r="AL237" s="8"/>
      <c r="AM237" s="8"/>
      <c r="AN237" s="8"/>
      <c r="AO237" s="8"/>
      <c r="AP237" s="8"/>
      <c r="AQ237" s="8"/>
      <c r="AR237" s="8"/>
      <c r="AS237" s="8"/>
      <c r="AT237" s="8"/>
      <c r="AU237" s="8"/>
      <c r="AV237" s="8"/>
      <c r="AW237" s="8"/>
    </row>
    <row r="239" spans="2:49" ht="17.25" customHeight="1"/>
  </sheetData>
  <sheetProtection algorithmName="SHA-512" hashValue="9CUyaNwgx5bfWn0ChvKL8yCE9PyiU7KyXY//6eAEJ1Gn7jbv9mggvS+VeXAKdFrMq4U1jpSOymTQ7Xy/0rU1AA==" saltValue="EtEG/5B8x5UKf2FMLl/Prg==" spinCount="100000" sheet="1" objects="1" scenarios="1"/>
  <mergeCells count="434">
    <mergeCell ref="C183:M183"/>
    <mergeCell ref="C186:AJ235"/>
    <mergeCell ref="AF176:AG176"/>
    <mergeCell ref="AH176:AJ176"/>
    <mergeCell ref="C177:AJ177"/>
    <mergeCell ref="C178:AA178"/>
    <mergeCell ref="Y179:AB179"/>
    <mergeCell ref="AC179:AJ179"/>
    <mergeCell ref="C176:D176"/>
    <mergeCell ref="E176:G176"/>
    <mergeCell ref="H176:K176"/>
    <mergeCell ref="L176:Q176"/>
    <mergeCell ref="R176:AC176"/>
    <mergeCell ref="AD176:AE176"/>
    <mergeCell ref="AF174:AG174"/>
    <mergeCell ref="AH174:AJ174"/>
    <mergeCell ref="C175:D175"/>
    <mergeCell ref="E175:G175"/>
    <mergeCell ref="H175:K175"/>
    <mergeCell ref="L175:Q175"/>
    <mergeCell ref="R175:AC175"/>
    <mergeCell ref="AD175:AE175"/>
    <mergeCell ref="AF175:AG175"/>
    <mergeCell ref="AH175:AJ175"/>
    <mergeCell ref="C174:D174"/>
    <mergeCell ref="E174:G174"/>
    <mergeCell ref="H174:K174"/>
    <mergeCell ref="L174:Q174"/>
    <mergeCell ref="R174:AC174"/>
    <mergeCell ref="AD174:AE174"/>
    <mergeCell ref="AF172:AG172"/>
    <mergeCell ref="AH172:AJ172"/>
    <mergeCell ref="C173:D173"/>
    <mergeCell ref="E173:G173"/>
    <mergeCell ref="H173:K173"/>
    <mergeCell ref="L173:Q173"/>
    <mergeCell ref="R173:AC173"/>
    <mergeCell ref="AD173:AE173"/>
    <mergeCell ref="AF173:AG173"/>
    <mergeCell ref="AH173:AJ173"/>
    <mergeCell ref="C172:D172"/>
    <mergeCell ref="E172:G172"/>
    <mergeCell ref="H172:K172"/>
    <mergeCell ref="L172:Q172"/>
    <mergeCell ref="R172:AC172"/>
    <mergeCell ref="AD172:AE172"/>
    <mergeCell ref="AF170:AG170"/>
    <mergeCell ref="AH170:AJ170"/>
    <mergeCell ref="C171:D171"/>
    <mergeCell ref="E171:G171"/>
    <mergeCell ref="H171:K171"/>
    <mergeCell ref="L171:Q171"/>
    <mergeCell ref="R171:AC171"/>
    <mergeCell ref="AD171:AE171"/>
    <mergeCell ref="AF171:AG171"/>
    <mergeCell ref="AH171:AJ171"/>
    <mergeCell ref="C170:D170"/>
    <mergeCell ref="E170:G170"/>
    <mergeCell ref="H170:K170"/>
    <mergeCell ref="L170:Q170"/>
    <mergeCell ref="R170:AC170"/>
    <mergeCell ref="AD170:AE170"/>
    <mergeCell ref="AF168:AG168"/>
    <mergeCell ref="AH168:AJ168"/>
    <mergeCell ref="C169:D169"/>
    <mergeCell ref="E169:G169"/>
    <mergeCell ref="H169:K169"/>
    <mergeCell ref="L169:Q169"/>
    <mergeCell ref="R169:AC169"/>
    <mergeCell ref="AD169:AE169"/>
    <mergeCell ref="AF169:AG169"/>
    <mergeCell ref="AH169:AJ169"/>
    <mergeCell ref="C168:D168"/>
    <mergeCell ref="E168:G168"/>
    <mergeCell ref="H168:K168"/>
    <mergeCell ref="L168:Q168"/>
    <mergeCell ref="R168:AC168"/>
    <mergeCell ref="AD168:AE168"/>
    <mergeCell ref="AF166:AG166"/>
    <mergeCell ref="AH166:AJ166"/>
    <mergeCell ref="C167:D167"/>
    <mergeCell ref="E167:G167"/>
    <mergeCell ref="H167:K167"/>
    <mergeCell ref="L167:Q167"/>
    <mergeCell ref="R167:AC167"/>
    <mergeCell ref="AD167:AE167"/>
    <mergeCell ref="AF167:AG167"/>
    <mergeCell ref="AH167:AJ167"/>
    <mergeCell ref="C166:D166"/>
    <mergeCell ref="E166:G166"/>
    <mergeCell ref="H166:K166"/>
    <mergeCell ref="L166:Q166"/>
    <mergeCell ref="R166:AC166"/>
    <mergeCell ref="AD166:AE166"/>
    <mergeCell ref="C164:D164"/>
    <mergeCell ref="E164:G164"/>
    <mergeCell ref="H164:K164"/>
    <mergeCell ref="L164:Q164"/>
    <mergeCell ref="R164:AC164"/>
    <mergeCell ref="AD164:AE164"/>
    <mergeCell ref="AF164:AG164"/>
    <mergeCell ref="AH164:AJ164"/>
    <mergeCell ref="C165:D165"/>
    <mergeCell ref="E165:G165"/>
    <mergeCell ref="H165:K165"/>
    <mergeCell ref="L165:Q165"/>
    <mergeCell ref="R165:AC165"/>
    <mergeCell ref="AD165:AE165"/>
    <mergeCell ref="AF165:AG165"/>
    <mergeCell ref="AH165:AJ165"/>
    <mergeCell ref="AL162:AV162"/>
    <mergeCell ref="C163:D163"/>
    <mergeCell ref="E163:G163"/>
    <mergeCell ref="H163:K163"/>
    <mergeCell ref="L163:Q163"/>
    <mergeCell ref="R163:AC163"/>
    <mergeCell ref="AD163:AE163"/>
    <mergeCell ref="AF163:AG163"/>
    <mergeCell ref="AH163:AJ163"/>
    <mergeCell ref="H160:Q160"/>
    <mergeCell ref="H161:K161"/>
    <mergeCell ref="L161:Q161"/>
    <mergeCell ref="C162:D162"/>
    <mergeCell ref="E162:G162"/>
    <mergeCell ref="H162:K162"/>
    <mergeCell ref="L162:Q162"/>
    <mergeCell ref="Y152:AB152"/>
    <mergeCell ref="AC152:AJ152"/>
    <mergeCell ref="H156:J156"/>
    <mergeCell ref="C157:D161"/>
    <mergeCell ref="E157:Q159"/>
    <mergeCell ref="R157:AC161"/>
    <mergeCell ref="AD157:AE161"/>
    <mergeCell ref="AF157:AG161"/>
    <mergeCell ref="AH157:AJ161"/>
    <mergeCell ref="E160:G161"/>
    <mergeCell ref="R162:AC162"/>
    <mergeCell ref="AD162:AE162"/>
    <mergeCell ref="AF162:AG162"/>
    <mergeCell ref="AH162:AJ162"/>
    <mergeCell ref="D134:G141"/>
    <mergeCell ref="H134:AJ141"/>
    <mergeCell ref="AL134:AV141"/>
    <mergeCell ref="D142:G149"/>
    <mergeCell ref="H142:AJ149"/>
    <mergeCell ref="AL142:AV149"/>
    <mergeCell ref="AL110:AV117"/>
    <mergeCell ref="D118:G125"/>
    <mergeCell ref="H118:AJ125"/>
    <mergeCell ref="AL118:AV125"/>
    <mergeCell ref="D126:G133"/>
    <mergeCell ref="H126:AJ133"/>
    <mergeCell ref="AL126:AV133"/>
    <mergeCell ref="AG102:AJ103"/>
    <mergeCell ref="D103:L103"/>
    <mergeCell ref="M103:P103"/>
    <mergeCell ref="Y106:AB106"/>
    <mergeCell ref="AC106:AJ106"/>
    <mergeCell ref="D110:G117"/>
    <mergeCell ref="H110:AJ117"/>
    <mergeCell ref="D102:L102"/>
    <mergeCell ref="M102:P102"/>
    <mergeCell ref="Q102:T103"/>
    <mergeCell ref="U102:X103"/>
    <mergeCell ref="Y102:AB103"/>
    <mergeCell ref="AC102:AF103"/>
    <mergeCell ref="E101:P101"/>
    <mergeCell ref="Q101:T101"/>
    <mergeCell ref="U101:X101"/>
    <mergeCell ref="Y101:AB101"/>
    <mergeCell ref="AC101:AF101"/>
    <mergeCell ref="AG101:AJ101"/>
    <mergeCell ref="AG99:AJ99"/>
    <mergeCell ref="E100:P100"/>
    <mergeCell ref="Q100:T100"/>
    <mergeCell ref="U100:X100"/>
    <mergeCell ref="Y100:AB100"/>
    <mergeCell ref="AC100:AF100"/>
    <mergeCell ref="AG100:AJ100"/>
    <mergeCell ref="D99:L99"/>
    <mergeCell ref="M99:P99"/>
    <mergeCell ref="Q99:T99"/>
    <mergeCell ref="U99:X99"/>
    <mergeCell ref="Y99:AB99"/>
    <mergeCell ref="AC99:AF99"/>
    <mergeCell ref="AC95:AJ95"/>
    <mergeCell ref="D96:L98"/>
    <mergeCell ref="Q96:AJ96"/>
    <mergeCell ref="M97:P98"/>
    <mergeCell ref="Q97:T98"/>
    <mergeCell ref="U97:X98"/>
    <mergeCell ref="Y97:AB98"/>
    <mergeCell ref="AC97:AF98"/>
    <mergeCell ref="AG97:AJ98"/>
    <mergeCell ref="D92:P92"/>
    <mergeCell ref="Q92:T92"/>
    <mergeCell ref="U92:X92"/>
    <mergeCell ref="Y92:AB92"/>
    <mergeCell ref="AC92:AF92"/>
    <mergeCell ref="AG92:AJ92"/>
    <mergeCell ref="E91:P91"/>
    <mergeCell ref="Q91:T91"/>
    <mergeCell ref="U91:X91"/>
    <mergeCell ref="Y91:AB91"/>
    <mergeCell ref="AC91:AF91"/>
    <mergeCell ref="AG91:AJ91"/>
    <mergeCell ref="AC86:AF86"/>
    <mergeCell ref="AG86:AJ86"/>
    <mergeCell ref="E87:P87"/>
    <mergeCell ref="Q87:T87"/>
    <mergeCell ref="U87:X87"/>
    <mergeCell ref="Y87:AB87"/>
    <mergeCell ref="AC87:AF87"/>
    <mergeCell ref="AG87:AJ87"/>
    <mergeCell ref="E90:P90"/>
    <mergeCell ref="Q90:T90"/>
    <mergeCell ref="U90:X90"/>
    <mergeCell ref="Y90:AB90"/>
    <mergeCell ref="AC90:AF90"/>
    <mergeCell ref="AG90:AJ90"/>
    <mergeCell ref="E89:P89"/>
    <mergeCell ref="Q89:T89"/>
    <mergeCell ref="U89:X89"/>
    <mergeCell ref="Y89:AB89"/>
    <mergeCell ref="AC89:AF89"/>
    <mergeCell ref="AG89:AJ89"/>
    <mergeCell ref="AG83:AJ84"/>
    <mergeCell ref="D85:D91"/>
    <mergeCell ref="E85:P85"/>
    <mergeCell ref="Q85:T85"/>
    <mergeCell ref="U85:X85"/>
    <mergeCell ref="Y85:AB85"/>
    <mergeCell ref="AC85:AF85"/>
    <mergeCell ref="AG85:AJ85"/>
    <mergeCell ref="E86:P86"/>
    <mergeCell ref="Q86:T86"/>
    <mergeCell ref="D83:D84"/>
    <mergeCell ref="E83:P84"/>
    <mergeCell ref="Q83:T84"/>
    <mergeCell ref="U83:X84"/>
    <mergeCell ref="Y83:AB84"/>
    <mergeCell ref="AC83:AF84"/>
    <mergeCell ref="E88:P88"/>
    <mergeCell ref="Q88:T88"/>
    <mergeCell ref="U88:X88"/>
    <mergeCell ref="Y88:AB88"/>
    <mergeCell ref="AC88:AF88"/>
    <mergeCell ref="AG88:AJ88"/>
    <mergeCell ref="U86:X86"/>
    <mergeCell ref="Y86:AB86"/>
    <mergeCell ref="AG81:AJ81"/>
    <mergeCell ref="E82:P82"/>
    <mergeCell ref="Q82:T82"/>
    <mergeCell ref="U82:X82"/>
    <mergeCell ref="Y82:AB82"/>
    <mergeCell ref="AC82:AF82"/>
    <mergeCell ref="AG82:AJ82"/>
    <mergeCell ref="D81:L81"/>
    <mergeCell ref="M81:P81"/>
    <mergeCell ref="Q81:T81"/>
    <mergeCell ref="U81:X81"/>
    <mergeCell ref="Y81:AB81"/>
    <mergeCell ref="AC81:AF81"/>
    <mergeCell ref="AC76:AJ77"/>
    <mergeCell ref="D78:L80"/>
    <mergeCell ref="Q78:AJ78"/>
    <mergeCell ref="M79:P80"/>
    <mergeCell ref="Q79:T80"/>
    <mergeCell ref="U79:X80"/>
    <mergeCell ref="Y79:AB80"/>
    <mergeCell ref="AC79:AF80"/>
    <mergeCell ref="AG79:AJ80"/>
    <mergeCell ref="D74:P74"/>
    <mergeCell ref="Q74:T74"/>
    <mergeCell ref="U74:X74"/>
    <mergeCell ref="Y74:AB74"/>
    <mergeCell ref="AC74:AF74"/>
    <mergeCell ref="AG74:AJ74"/>
    <mergeCell ref="D73:P73"/>
    <mergeCell ref="Q73:T73"/>
    <mergeCell ref="U73:X73"/>
    <mergeCell ref="Y73:AB73"/>
    <mergeCell ref="AC73:AF73"/>
    <mergeCell ref="AG73:AJ73"/>
    <mergeCell ref="C63:AJ63"/>
    <mergeCell ref="Y65:AB65"/>
    <mergeCell ref="AC65:AJ65"/>
    <mergeCell ref="Q71:AJ71"/>
    <mergeCell ref="Q72:T72"/>
    <mergeCell ref="U72:X72"/>
    <mergeCell ref="Y72:AB72"/>
    <mergeCell ref="AC72:AF72"/>
    <mergeCell ref="AG72:AJ72"/>
    <mergeCell ref="C61:E61"/>
    <mergeCell ref="F61:R61"/>
    <mergeCell ref="S61:AJ61"/>
    <mergeCell ref="C62:E62"/>
    <mergeCell ref="F62:R62"/>
    <mergeCell ref="S62:AJ62"/>
    <mergeCell ref="C59:E59"/>
    <mergeCell ref="F59:R59"/>
    <mergeCell ref="S59:AJ59"/>
    <mergeCell ref="C60:E60"/>
    <mergeCell ref="F60:R60"/>
    <mergeCell ref="S60:AJ60"/>
    <mergeCell ref="C57:E57"/>
    <mergeCell ref="F57:R57"/>
    <mergeCell ref="S57:AJ57"/>
    <mergeCell ref="C58:E58"/>
    <mergeCell ref="F58:R58"/>
    <mergeCell ref="S58:AJ58"/>
    <mergeCell ref="C55:E55"/>
    <mergeCell ref="F55:R55"/>
    <mergeCell ref="S55:AJ55"/>
    <mergeCell ref="C56:E56"/>
    <mergeCell ref="F56:R56"/>
    <mergeCell ref="S56:AJ56"/>
    <mergeCell ref="C53:E53"/>
    <mergeCell ref="F53:R53"/>
    <mergeCell ref="S53:AJ53"/>
    <mergeCell ref="C54:E54"/>
    <mergeCell ref="F54:R54"/>
    <mergeCell ref="S54:AJ54"/>
    <mergeCell ref="C51:E51"/>
    <mergeCell ref="F51:R51"/>
    <mergeCell ref="S51:AJ51"/>
    <mergeCell ref="C52:E52"/>
    <mergeCell ref="F52:R52"/>
    <mergeCell ref="S52:AJ52"/>
    <mergeCell ref="C49:E49"/>
    <mergeCell ref="F49:R49"/>
    <mergeCell ref="S49:AJ49"/>
    <mergeCell ref="C50:E50"/>
    <mergeCell ref="F50:R50"/>
    <mergeCell ref="S50:AJ50"/>
    <mergeCell ref="C47:E47"/>
    <mergeCell ref="F47:R47"/>
    <mergeCell ref="S47:AJ47"/>
    <mergeCell ref="C48:E48"/>
    <mergeCell ref="F48:R48"/>
    <mergeCell ref="S48:AJ48"/>
    <mergeCell ref="C45:E45"/>
    <mergeCell ref="F45:R45"/>
    <mergeCell ref="S45:AJ45"/>
    <mergeCell ref="C46:E46"/>
    <mergeCell ref="F46:R46"/>
    <mergeCell ref="S46:AJ46"/>
    <mergeCell ref="C43:E43"/>
    <mergeCell ref="F43:R43"/>
    <mergeCell ref="S43:AJ43"/>
    <mergeCell ref="C44:E44"/>
    <mergeCell ref="F44:R44"/>
    <mergeCell ref="S44:AJ44"/>
    <mergeCell ref="C41:E41"/>
    <mergeCell ref="F41:R41"/>
    <mergeCell ref="S41:AJ41"/>
    <mergeCell ref="C42:E42"/>
    <mergeCell ref="F42:R42"/>
    <mergeCell ref="S42:AJ42"/>
    <mergeCell ref="C39:E39"/>
    <mergeCell ref="F39:R39"/>
    <mergeCell ref="S39:AJ39"/>
    <mergeCell ref="AL39:AM40"/>
    <mergeCell ref="C40:E40"/>
    <mergeCell ref="F40:R40"/>
    <mergeCell ref="S40:AJ40"/>
    <mergeCell ref="E32:N32"/>
    <mergeCell ref="O32:AJ32"/>
    <mergeCell ref="C37:E37"/>
    <mergeCell ref="F37:R37"/>
    <mergeCell ref="S37:AJ37"/>
    <mergeCell ref="C38:E38"/>
    <mergeCell ref="F38:R38"/>
    <mergeCell ref="S38:AJ38"/>
    <mergeCell ref="D30:D32"/>
    <mergeCell ref="E30:N31"/>
    <mergeCell ref="O30:R30"/>
    <mergeCell ref="S30:V30"/>
    <mergeCell ref="W30:Y30"/>
    <mergeCell ref="Z30:AC30"/>
    <mergeCell ref="AD30:AG30"/>
    <mergeCell ref="AH30:AJ30"/>
    <mergeCell ref="O31:AJ31"/>
    <mergeCell ref="D28:S28"/>
    <mergeCell ref="D29:N29"/>
    <mergeCell ref="O29:R29"/>
    <mergeCell ref="S29:V29"/>
    <mergeCell ref="W29:Z29"/>
    <mergeCell ref="AA29:AD29"/>
    <mergeCell ref="AD24:AG24"/>
    <mergeCell ref="AH24:AJ24"/>
    <mergeCell ref="AL24:AW25"/>
    <mergeCell ref="O25:AJ25"/>
    <mergeCell ref="E26:N26"/>
    <mergeCell ref="O26:AJ26"/>
    <mergeCell ref="D24:D26"/>
    <mergeCell ref="E24:N25"/>
    <mergeCell ref="O24:R24"/>
    <mergeCell ref="S24:V24"/>
    <mergeCell ref="W24:Y24"/>
    <mergeCell ref="Z24:AC24"/>
    <mergeCell ref="AE29:AH29"/>
    <mergeCell ref="D23:N23"/>
    <mergeCell ref="O23:R23"/>
    <mergeCell ref="S23:V23"/>
    <mergeCell ref="W23:Z23"/>
    <mergeCell ref="AA23:AD23"/>
    <mergeCell ref="AE23:AH23"/>
    <mergeCell ref="E17:N17"/>
    <mergeCell ref="O17:AJ17"/>
    <mergeCell ref="E18:N18"/>
    <mergeCell ref="O18:AJ18"/>
    <mergeCell ref="E19:N19"/>
    <mergeCell ref="O19:AJ19"/>
    <mergeCell ref="E16:N16"/>
    <mergeCell ref="O16:AJ16"/>
    <mergeCell ref="E9:I9"/>
    <mergeCell ref="J9:AJ10"/>
    <mergeCell ref="E10:I10"/>
    <mergeCell ref="E13:N13"/>
    <mergeCell ref="O13:AB13"/>
    <mergeCell ref="AC13:AF13"/>
    <mergeCell ref="AG13:AJ13"/>
    <mergeCell ref="E4:G4"/>
    <mergeCell ref="S4:U4"/>
    <mergeCell ref="V4:Y4"/>
    <mergeCell ref="Z4:AB4"/>
    <mergeCell ref="AC4:AJ4"/>
    <mergeCell ref="C6:AH6"/>
    <mergeCell ref="E14:N15"/>
    <mergeCell ref="O14:R14"/>
    <mergeCell ref="S14:AJ14"/>
    <mergeCell ref="O15:R15"/>
    <mergeCell ref="S15:AJ15"/>
  </mergeCells>
  <phoneticPr fontId="2"/>
  <conditionalFormatting sqref="B35:AK62 B63:C63 AK63 B64:AK64">
    <cfRule type="expression" dxfId="213" priority="6">
      <formula>$E$10="Bテナント等"</formula>
    </cfRule>
  </conditionalFormatting>
  <conditionalFormatting sqref="C109">
    <cfRule type="expression" dxfId="212" priority="5">
      <formula>$E$10="B"</formula>
    </cfRule>
  </conditionalFormatting>
  <conditionalFormatting sqref="O16:AJ16">
    <cfRule type="expression" dxfId="211" priority="7" stopIfTrue="1">
      <formula>$E$10="A"</formula>
    </cfRule>
  </conditionalFormatting>
  <conditionalFormatting sqref="Q74:AJ74">
    <cfRule type="expression" dxfId="210" priority="1">
      <formula>$E$10="A"</formula>
    </cfRule>
  </conditionalFormatting>
  <conditionalFormatting sqref="AG13:AJ13">
    <cfRule type="expression" dxfId="209" priority="8" stopIfTrue="1">
      <formula>$E$10="Bテナント等"</formula>
    </cfRule>
    <cfRule type="expression" dxfId="208" priority="9" stopIfTrue="1">
      <formula>"$E$10=""Bテナント等"""</formula>
    </cfRule>
  </conditionalFormatting>
  <conditionalFormatting sqref="AK151">
    <cfRule type="expression" dxfId="207" priority="4">
      <formula>$E$10="Bテナント等"</formula>
    </cfRule>
  </conditionalFormatting>
  <conditionalFormatting sqref="AK178">
    <cfRule type="expression" dxfId="206" priority="3">
      <formula>$E$10="Bテナント等"</formula>
    </cfRule>
  </conditionalFormatting>
  <conditionalFormatting sqref="AK237">
    <cfRule type="expression" dxfId="205" priority="2">
      <formula>$E$10="Bテナント等"</formula>
    </cfRule>
  </conditionalFormatting>
  <dataValidations count="18">
    <dataValidation type="list" imeMode="disabled" allowBlank="1" showInputMessage="1" showErrorMessage="1" sqref="AD162:AG176" xr:uid="{57C117C9-6408-445D-B2FB-470425ADD616}">
      <formula1>pldn14</formula1>
    </dataValidation>
    <dataValidation type="list" imeMode="disabled" allowBlank="1" showInputMessage="1" showErrorMessage="1" sqref="L162:Q176" xr:uid="{253087EE-41F8-4905-B590-62C5FF30DA8C}">
      <formula1>pldn13</formula1>
    </dataValidation>
    <dataValidation type="whole" imeMode="disabled" operator="greaterThanOrEqual" allowBlank="1" showInputMessage="1" showErrorMessage="1" sqref="Q85:AJ91" xr:uid="{DA430B8E-AAB4-41EB-B035-B9630CFFA11B}">
      <formula1>0</formula1>
    </dataValidation>
    <dataValidation type="decimal" imeMode="disabled" operator="greaterThanOrEqual" allowBlank="1" showInputMessage="1" showErrorMessage="1" error="半角数字で少数点以下第4位まで有効です。" sqref="AD24:AG24 AD30:AG30" xr:uid="{6701622D-04EA-44DA-8EC9-BCBD12D26B61}">
      <formula1>0.0001</formula1>
    </dataValidation>
    <dataValidation type="whole" imeMode="disabled" operator="greaterThanOrEqual" allowBlank="1" showInputMessage="1" showErrorMessage="1" error="半角数字で入力してください。" sqref="S24:V24" xr:uid="{A7F9D689-9D44-488C-BF90-A19E4E11D800}">
      <formula1>1</formula1>
    </dataValidation>
    <dataValidation imeMode="on" allowBlank="1" showInputMessage="1" showErrorMessage="1" sqref="O16:AJ16 O19:AJ19 O25:AJ26 O31:AJ32 AJ110:AJ150 D103:L104 C186:AJ235 R162:AC162 H110:AI151 F39:AJ62" xr:uid="{855413F1-80CC-4102-97AC-0002BC4398DA}"/>
    <dataValidation type="whole" imeMode="disabled" operator="greaterThanOrEqual" allowBlank="1" showInputMessage="1" showErrorMessage="1" sqref="AG13:AJ13 S30:V30" xr:uid="{44439DE1-7477-4C86-9CC4-FAD409D17F81}">
      <formula1>1</formula1>
    </dataValidation>
    <dataValidation type="whole" imeMode="disabled" allowBlank="1" showInputMessage="1" showErrorMessage="1" sqref="AC4:AJ4" xr:uid="{2197F67B-175C-49B0-AE80-E18FB428EB57}">
      <formula1>1</formula1>
      <formula2>999999</formula2>
    </dataValidation>
    <dataValidation type="list" imeMode="disabled" allowBlank="1" showInputMessage="1" showErrorMessage="1" sqref="AA23:AD23 O23:R23" xr:uid="{49B72DE9-8A62-4158-8032-7BFAD72313FD}">
      <formula1>pldn11</formula1>
    </dataValidation>
    <dataValidation type="list" imeMode="disabled" allowBlank="1" showInputMessage="1" showErrorMessage="1" sqref="AA29:AD29 O29:R29" xr:uid="{BDA7AA6D-0DDD-450B-BE11-03104B21BCD0}">
      <formula1>pldn12</formula1>
    </dataValidation>
    <dataValidation type="list" imeMode="disabled" allowBlank="1" showInputMessage="1" showErrorMessage="1" sqref="O17:AJ17" xr:uid="{D6D740AD-A2DE-4278-BC82-04A2E36C890A}">
      <formula1>pldn4</formula1>
    </dataValidation>
    <dataValidation imeMode="disabled" allowBlank="1" showInputMessage="1" showErrorMessage="1" sqref="AC100:AC101 U100:U101 Y100:Y101 Q82:Q83 AG82:AG83 U82:U83 Y82:Y83 AE105:AI105 Q105:AC105 AG100:AG101 AC82:AC83 Q100:Q101" xr:uid="{503E7405-A856-46CA-AE11-F4ABA7C3E6E2}"/>
    <dataValidation type="list" imeMode="disabled" allowBlank="1" showInputMessage="1" showErrorMessage="1" sqref="E10:I10" xr:uid="{079C4A58-588F-4448-81C9-E3ED3792F5E2}">
      <formula1>pldn9</formula1>
    </dataValidation>
    <dataValidation type="custom" imeMode="disabled" operator="greaterThanOrEqual" allowBlank="1" showInputMessage="1" showErrorMessage="1" sqref="Q102:AJ104" xr:uid="{40D1074A-4D02-415E-9194-99D6231D09C0}">
      <formula1>OR(Q102="",ISNUMBER(Q102))</formula1>
    </dataValidation>
    <dataValidation type="list" allowBlank="1" showInputMessage="1" showErrorMessage="1" sqref="G105:H105" xr:uid="{DB0F42EB-CA4F-406B-B7B6-07FF985D9E8B}">
      <formula1>#REF!</formula1>
    </dataValidation>
    <dataValidation type="whole" operator="greaterThanOrEqual" allowBlank="1" showInputMessage="1" showErrorMessage="1" sqref="Q73:AJ74" xr:uid="{C652AEE8-6938-40A1-8AF4-081E50DABF03}">
      <formula1>0</formula1>
    </dataValidation>
    <dataValidation type="custom" allowBlank="1" showInputMessage="1" showErrorMessage="1" sqref="Q81:AJ81" xr:uid="{9E01A039-F63D-40DF-9241-2B200410BEF8}">
      <formula1>OR(Q81="",AND(ISNUMBER(Q81),INT(Q81)=Q81))</formula1>
    </dataValidation>
    <dataValidation type="custom" imeMode="disabled" allowBlank="1" showInputMessage="1" showErrorMessage="1" sqref="AH162:AJ176" xr:uid="{E417B6A5-6FBA-4510-8935-B1928B89F43C}">
      <formula1>OR(AH162="",ISNUMBER(AH162))</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4" max="16383" man="1"/>
    <brk id="64" max="16383" man="1"/>
    <brk id="105" min="1" max="36" man="1"/>
    <brk id="151" min="1" max="36" man="1"/>
    <brk id="178"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AC60B-66BE-4002-A3FD-6D1C4F1BBDC0}">
  <sheetPr>
    <tabColor rgb="FFFFD966"/>
    <pageSetUpPr fitToPage="1"/>
  </sheetPr>
  <dimension ref="B2:AW239"/>
  <sheetViews>
    <sheetView showGridLines="0" zoomScaleNormal="100" zoomScaleSheetLayoutView="100" workbookViewId="0"/>
  </sheetViews>
  <sheetFormatPr defaultColWidth="2.5" defaultRowHeight="18.75"/>
  <cols>
    <col min="1" max="1" width="2.5" style="8" customWidth="1"/>
    <col min="2" max="36" width="2.5" style="38" customWidth="1"/>
    <col min="37" max="37" width="1.5" style="38" customWidth="1"/>
    <col min="38" max="49" width="6.25" style="8" customWidth="1"/>
    <col min="50" max="16384" width="2.5" style="8"/>
  </cols>
  <sheetData>
    <row r="2" spans="2:37" ht="17.25" customHeight="1">
      <c r="B2" s="113"/>
      <c r="C2" s="113" t="s">
        <v>121</v>
      </c>
      <c r="D2" s="113"/>
      <c r="E2" s="113"/>
      <c r="F2" s="113"/>
      <c r="G2" s="113"/>
      <c r="H2" s="113"/>
      <c r="I2" s="113"/>
      <c r="J2" s="113"/>
      <c r="K2" s="113"/>
      <c r="L2" s="34"/>
      <c r="M2" s="114"/>
      <c r="N2" s="113"/>
      <c r="O2" s="34"/>
      <c r="P2" s="34"/>
      <c r="Q2" s="34"/>
      <c r="R2" s="34"/>
      <c r="S2" s="34"/>
      <c r="T2" s="34"/>
      <c r="U2" s="34"/>
      <c r="V2" s="34"/>
      <c r="W2" s="34"/>
      <c r="X2" s="34"/>
      <c r="Y2" s="34"/>
      <c r="Z2" s="34"/>
      <c r="AA2" s="34"/>
      <c r="AB2" s="34"/>
      <c r="AC2" s="34"/>
      <c r="AD2" s="34"/>
      <c r="AE2" s="115" t="str">
        <f>IF($E$10="Bテナント等","Bテナント等事業所 （１）",IF($E$10="A","A事業所（１）",""))</f>
        <v/>
      </c>
      <c r="AF2" s="34"/>
      <c r="AG2" s="34"/>
      <c r="AH2" s="34"/>
      <c r="AI2" s="34"/>
      <c r="AJ2" s="34"/>
      <c r="AK2" s="34"/>
    </row>
    <row r="3" spans="2:37" ht="8.4499999999999993" customHeight="1">
      <c r="B3" s="113"/>
      <c r="C3" s="113"/>
      <c r="D3" s="113"/>
      <c r="E3" s="113"/>
      <c r="F3" s="113"/>
      <c r="G3" s="113"/>
      <c r="H3" s="113"/>
      <c r="I3" s="113"/>
      <c r="J3" s="113"/>
      <c r="K3" s="113"/>
      <c r="L3" s="113"/>
      <c r="M3" s="113"/>
      <c r="N3" s="113"/>
      <c r="O3" s="34"/>
      <c r="P3" s="34"/>
      <c r="Q3" s="34"/>
      <c r="R3" s="34"/>
      <c r="S3" s="34"/>
      <c r="T3" s="34"/>
      <c r="U3" s="34"/>
      <c r="V3" s="34"/>
      <c r="W3" s="34"/>
      <c r="X3" s="34"/>
      <c r="Y3" s="34"/>
      <c r="Z3" s="34"/>
      <c r="AA3" s="34"/>
      <c r="AB3" s="34"/>
      <c r="AC3" s="34"/>
      <c r="AD3" s="34"/>
      <c r="AE3" s="34"/>
      <c r="AF3" s="34"/>
      <c r="AG3" s="34"/>
      <c r="AH3" s="34"/>
      <c r="AI3" s="34"/>
      <c r="AJ3" s="34"/>
      <c r="AK3" s="34"/>
    </row>
    <row r="4" spans="2:37" ht="23.25" customHeight="1">
      <c r="B4" s="113"/>
      <c r="C4" s="113" t="s">
        <v>11</v>
      </c>
      <c r="D4" s="113"/>
      <c r="E4" s="786">
        <f>IF(様式１号!$D$16="","",様式１号!$D$16)</f>
        <v>8</v>
      </c>
      <c r="F4" s="787"/>
      <c r="G4" s="788"/>
      <c r="H4" s="113" t="s">
        <v>122</v>
      </c>
      <c r="I4" s="34"/>
      <c r="J4" s="34"/>
      <c r="K4" s="34"/>
      <c r="L4" s="34"/>
      <c r="M4" s="34"/>
      <c r="N4" s="113"/>
      <c r="O4" s="34"/>
      <c r="P4" s="34"/>
      <c r="Q4" s="34"/>
      <c r="R4" s="34"/>
      <c r="S4" s="789" t="s">
        <v>65</v>
      </c>
      <c r="T4" s="790"/>
      <c r="U4" s="791"/>
      <c r="V4" s="792" t="str">
        <f>IF(事業者!$O$14="","",事業者!$O$14)</f>
        <v/>
      </c>
      <c r="W4" s="793"/>
      <c r="X4" s="793"/>
      <c r="Y4" s="794"/>
      <c r="Z4" s="789" t="s">
        <v>78</v>
      </c>
      <c r="AA4" s="790"/>
      <c r="AB4" s="791"/>
      <c r="AC4" s="795"/>
      <c r="AD4" s="796"/>
      <c r="AE4" s="796"/>
      <c r="AF4" s="796"/>
      <c r="AG4" s="796"/>
      <c r="AH4" s="796"/>
      <c r="AI4" s="796"/>
      <c r="AJ4" s="797"/>
      <c r="AK4" s="34"/>
    </row>
    <row r="5" spans="2:37" ht="9" customHeight="1">
      <c r="B5" s="113"/>
      <c r="C5" s="113"/>
      <c r="D5" s="113"/>
      <c r="E5" s="116"/>
      <c r="F5" s="113"/>
      <c r="G5" s="113"/>
      <c r="H5" s="117"/>
      <c r="I5" s="117"/>
      <c r="J5" s="117"/>
      <c r="K5" s="117"/>
      <c r="L5" s="117"/>
      <c r="M5" s="117"/>
      <c r="N5" s="113"/>
      <c r="O5" s="34"/>
      <c r="P5" s="34"/>
      <c r="Q5" s="34"/>
      <c r="R5" s="34"/>
      <c r="S5" s="34"/>
      <c r="T5" s="34"/>
      <c r="U5" s="34"/>
      <c r="V5" s="34"/>
      <c r="W5" s="34"/>
      <c r="X5" s="34"/>
      <c r="Y5" s="34"/>
      <c r="Z5" s="34"/>
      <c r="AA5" s="34"/>
      <c r="AB5" s="34"/>
      <c r="AC5" s="34"/>
      <c r="AD5" s="34"/>
      <c r="AE5" s="34"/>
      <c r="AF5" s="34"/>
      <c r="AG5" s="34"/>
      <c r="AH5" s="34"/>
      <c r="AI5" s="34"/>
      <c r="AJ5" s="34"/>
      <c r="AK5" s="34"/>
    </row>
    <row r="6" spans="2:37" s="14" customFormat="1" ht="26.25" customHeight="1">
      <c r="B6" s="118"/>
      <c r="C6" s="798" t="s">
        <v>123</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119"/>
      <c r="AJ6" s="119"/>
      <c r="AK6" s="120"/>
    </row>
    <row r="7" spans="2:37">
      <c r="B7" s="231"/>
      <c r="C7" s="113" t="s">
        <v>124</v>
      </c>
      <c r="D7" s="113"/>
      <c r="E7" s="113"/>
      <c r="F7" s="113"/>
      <c r="G7" s="113"/>
      <c r="H7" s="113"/>
      <c r="I7" s="113"/>
      <c r="J7" s="113"/>
      <c r="K7" s="113"/>
      <c r="L7" s="113"/>
      <c r="M7" s="113"/>
      <c r="N7" s="113"/>
      <c r="O7" s="34"/>
      <c r="P7" s="34"/>
      <c r="Q7" s="34"/>
      <c r="R7" s="34"/>
      <c r="S7" s="34"/>
      <c r="T7" s="34"/>
      <c r="U7" s="34"/>
      <c r="V7" s="34"/>
      <c r="W7" s="34"/>
      <c r="X7" s="34"/>
      <c r="Y7" s="34"/>
      <c r="Z7" s="34"/>
      <c r="AA7" s="34"/>
      <c r="AB7" s="34"/>
      <c r="AC7" s="34"/>
      <c r="AD7" s="34"/>
      <c r="AE7" s="34"/>
      <c r="AF7" s="34"/>
      <c r="AG7" s="34"/>
      <c r="AH7" s="34"/>
      <c r="AI7" s="34"/>
      <c r="AJ7" s="34"/>
      <c r="AK7" s="85"/>
    </row>
    <row r="8" spans="2:37">
      <c r="B8" s="231"/>
      <c r="C8" s="113"/>
      <c r="D8" s="122" t="s">
        <v>450</v>
      </c>
      <c r="E8" s="113"/>
      <c r="F8" s="113"/>
      <c r="G8" s="113"/>
      <c r="H8" s="113"/>
      <c r="I8" s="113"/>
      <c r="J8" s="113"/>
      <c r="K8" s="113"/>
      <c r="L8" s="113"/>
      <c r="M8" s="113"/>
      <c r="N8" s="123"/>
      <c r="O8" s="34"/>
      <c r="P8" s="34"/>
      <c r="Q8" s="34"/>
      <c r="R8" s="34"/>
      <c r="S8" s="34"/>
      <c r="T8" s="34"/>
      <c r="U8" s="34"/>
      <c r="V8" s="34"/>
      <c r="W8" s="34"/>
      <c r="X8" s="34"/>
      <c r="Y8" s="34"/>
      <c r="Z8" s="34"/>
      <c r="AA8" s="34"/>
      <c r="AB8" s="34"/>
      <c r="AC8" s="34"/>
      <c r="AD8" s="34"/>
      <c r="AE8" s="34"/>
      <c r="AF8" s="34"/>
      <c r="AG8" s="34"/>
      <c r="AH8" s="34"/>
      <c r="AI8" s="34"/>
      <c r="AJ8" s="34"/>
      <c r="AK8" s="85"/>
    </row>
    <row r="9" spans="2:37" ht="16.5" customHeight="1">
      <c r="B9" s="231"/>
      <c r="C9" s="113"/>
      <c r="D9" s="122"/>
      <c r="E9" s="808" t="s">
        <v>125</v>
      </c>
      <c r="F9" s="808"/>
      <c r="G9" s="808"/>
      <c r="H9" s="808"/>
      <c r="I9" s="808"/>
      <c r="J9" s="809" t="str">
        <f>IF($E$10="A","A … 規模判定エネルギー使用量が年間1,500kL未満の事業所（合算）",IF($E$10="Bテナント等","Bテナント等  … 規模判定エネルギー使用量が年間1,500kL以上であり、他の事業所の一部である事業所",""))</f>
        <v/>
      </c>
      <c r="K9" s="810"/>
      <c r="L9" s="810"/>
      <c r="M9" s="810"/>
      <c r="N9" s="810"/>
      <c r="O9" s="810"/>
      <c r="P9" s="810"/>
      <c r="Q9" s="810"/>
      <c r="R9" s="810"/>
      <c r="S9" s="810"/>
      <c r="T9" s="810"/>
      <c r="U9" s="810"/>
      <c r="V9" s="810"/>
      <c r="W9" s="810"/>
      <c r="X9" s="810"/>
      <c r="Y9" s="810"/>
      <c r="Z9" s="810"/>
      <c r="AA9" s="810"/>
      <c r="AB9" s="810"/>
      <c r="AC9" s="810"/>
      <c r="AD9" s="810"/>
      <c r="AE9" s="810"/>
      <c r="AF9" s="810"/>
      <c r="AG9" s="810"/>
      <c r="AH9" s="810"/>
      <c r="AI9" s="810"/>
      <c r="AJ9" s="811"/>
      <c r="AK9" s="85"/>
    </row>
    <row r="10" spans="2:37" ht="28.5" customHeight="1">
      <c r="B10" s="231"/>
      <c r="C10" s="113"/>
      <c r="D10" s="122"/>
      <c r="E10" s="815"/>
      <c r="F10" s="815"/>
      <c r="G10" s="815"/>
      <c r="H10" s="815"/>
      <c r="I10" s="815"/>
      <c r="J10" s="812"/>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4"/>
      <c r="AK10" s="85"/>
    </row>
    <row r="11" spans="2:37" ht="4.5" customHeight="1">
      <c r="B11" s="231"/>
      <c r="C11" s="113"/>
      <c r="D11" s="122"/>
      <c r="E11" s="124"/>
      <c r="F11" s="124"/>
      <c r="G11" s="125"/>
      <c r="H11" s="125"/>
      <c r="I11" s="125"/>
      <c r="J11" s="125"/>
      <c r="K11" s="125"/>
      <c r="L11" s="125"/>
      <c r="M11" s="125"/>
      <c r="N11" s="113"/>
      <c r="O11" s="97"/>
      <c r="P11" s="34"/>
      <c r="Q11" s="34"/>
      <c r="R11" s="34"/>
      <c r="S11" s="34"/>
      <c r="T11" s="34"/>
      <c r="U11" s="34"/>
      <c r="V11" s="34"/>
      <c r="W11" s="34"/>
      <c r="X11" s="34"/>
      <c r="Y11" s="34"/>
      <c r="Z11" s="34"/>
      <c r="AA11" s="34"/>
      <c r="AB11" s="34"/>
      <c r="AC11" s="34"/>
      <c r="AD11" s="34"/>
      <c r="AE11" s="34"/>
      <c r="AF11" s="34"/>
      <c r="AG11" s="34"/>
      <c r="AH11" s="34"/>
      <c r="AI11" s="34"/>
      <c r="AJ11" s="34"/>
      <c r="AK11" s="85"/>
    </row>
    <row r="12" spans="2:37">
      <c r="B12" s="231"/>
      <c r="C12" s="113"/>
      <c r="D12" s="113" t="s">
        <v>126</v>
      </c>
      <c r="E12" s="113"/>
      <c r="F12" s="113"/>
      <c r="G12" s="113"/>
      <c r="H12" s="113"/>
      <c r="I12" s="113"/>
      <c r="J12" s="113"/>
      <c r="K12" s="113"/>
      <c r="L12" s="113"/>
      <c r="M12" s="113"/>
      <c r="N12" s="123"/>
      <c r="O12" s="111"/>
      <c r="P12" s="34"/>
      <c r="Q12" s="34"/>
      <c r="R12" s="34"/>
      <c r="S12" s="34"/>
      <c r="T12" s="34"/>
      <c r="U12" s="34"/>
      <c r="V12" s="34"/>
      <c r="W12" s="34"/>
      <c r="X12" s="34"/>
      <c r="Y12" s="34"/>
      <c r="Z12" s="34"/>
      <c r="AA12" s="34"/>
      <c r="AB12" s="34"/>
      <c r="AC12" s="34"/>
      <c r="AD12" s="34"/>
      <c r="AE12" s="34"/>
      <c r="AF12" s="34"/>
      <c r="AG12" s="34"/>
      <c r="AH12" s="34"/>
      <c r="AI12" s="34"/>
      <c r="AJ12" s="34"/>
      <c r="AK12" s="85"/>
    </row>
    <row r="13" spans="2:37" ht="29.25" customHeight="1">
      <c r="B13" s="231"/>
      <c r="C13" s="113"/>
      <c r="D13" s="113"/>
      <c r="E13" s="816" t="str">
        <f>IF(E10="A","代表事業所名",IF(E10="Bテナント等","事業所名",""))</f>
        <v/>
      </c>
      <c r="F13" s="817"/>
      <c r="G13" s="817"/>
      <c r="H13" s="817"/>
      <c r="I13" s="817"/>
      <c r="J13" s="817"/>
      <c r="K13" s="817"/>
      <c r="L13" s="817"/>
      <c r="M13" s="817"/>
      <c r="N13" s="818"/>
      <c r="O13" s="763"/>
      <c r="P13" s="764"/>
      <c r="Q13" s="764"/>
      <c r="R13" s="764"/>
      <c r="S13" s="764"/>
      <c r="T13" s="764"/>
      <c r="U13" s="764"/>
      <c r="V13" s="764"/>
      <c r="W13" s="764"/>
      <c r="X13" s="764"/>
      <c r="Y13" s="764"/>
      <c r="Z13" s="764"/>
      <c r="AA13" s="764"/>
      <c r="AB13" s="765"/>
      <c r="AC13" s="819" t="str">
        <f>IFERROR(IF($E$10="A","前年度における事業所数",""),"")</f>
        <v/>
      </c>
      <c r="AD13" s="820"/>
      <c r="AE13" s="820"/>
      <c r="AF13" s="821"/>
      <c r="AG13" s="822"/>
      <c r="AH13" s="823"/>
      <c r="AI13" s="823"/>
      <c r="AJ13" s="824"/>
      <c r="AK13" s="85"/>
    </row>
    <row r="14" spans="2:37" ht="18.95" customHeight="1">
      <c r="B14" s="231"/>
      <c r="C14" s="113"/>
      <c r="D14" s="113"/>
      <c r="E14" s="799" t="str">
        <f>IF(E10="A","代表事業所所在地",IF(E10="Bテナント等","事業所所在地",""))</f>
        <v/>
      </c>
      <c r="F14" s="799"/>
      <c r="G14" s="799"/>
      <c r="H14" s="799"/>
      <c r="I14" s="799"/>
      <c r="J14" s="799"/>
      <c r="K14" s="799"/>
      <c r="L14" s="799"/>
      <c r="M14" s="799"/>
      <c r="N14" s="799"/>
      <c r="O14" s="800" t="s">
        <v>127</v>
      </c>
      <c r="P14" s="800"/>
      <c r="Q14" s="800"/>
      <c r="R14" s="800"/>
      <c r="S14" s="763"/>
      <c r="T14" s="764"/>
      <c r="U14" s="764"/>
      <c r="V14" s="764"/>
      <c r="W14" s="764"/>
      <c r="X14" s="764"/>
      <c r="Y14" s="764"/>
      <c r="Z14" s="764"/>
      <c r="AA14" s="764"/>
      <c r="AB14" s="764"/>
      <c r="AC14" s="764"/>
      <c r="AD14" s="764"/>
      <c r="AE14" s="764"/>
      <c r="AF14" s="764"/>
      <c r="AG14" s="764"/>
      <c r="AH14" s="764"/>
      <c r="AI14" s="764"/>
      <c r="AJ14" s="765"/>
      <c r="AK14" s="85"/>
    </row>
    <row r="15" spans="2:37" ht="18.95" customHeight="1">
      <c r="B15" s="231"/>
      <c r="C15" s="113"/>
      <c r="D15" s="113"/>
      <c r="E15" s="799"/>
      <c r="F15" s="799"/>
      <c r="G15" s="799"/>
      <c r="H15" s="799"/>
      <c r="I15" s="799"/>
      <c r="J15" s="799"/>
      <c r="K15" s="799"/>
      <c r="L15" s="799"/>
      <c r="M15" s="799"/>
      <c r="N15" s="799"/>
      <c r="O15" s="801" t="s">
        <v>128</v>
      </c>
      <c r="P15" s="801"/>
      <c r="Q15" s="801"/>
      <c r="R15" s="801"/>
      <c r="S15" s="802"/>
      <c r="T15" s="803"/>
      <c r="U15" s="803"/>
      <c r="V15" s="803"/>
      <c r="W15" s="803"/>
      <c r="X15" s="803"/>
      <c r="Y15" s="803"/>
      <c r="Z15" s="803"/>
      <c r="AA15" s="803"/>
      <c r="AB15" s="803"/>
      <c r="AC15" s="803"/>
      <c r="AD15" s="803"/>
      <c r="AE15" s="803"/>
      <c r="AF15" s="803"/>
      <c r="AG15" s="803"/>
      <c r="AH15" s="803"/>
      <c r="AI15" s="803"/>
      <c r="AJ15" s="804"/>
      <c r="AK15" s="85"/>
    </row>
    <row r="16" spans="2:37" ht="24" customHeight="1">
      <c r="B16" s="231"/>
      <c r="C16" s="113"/>
      <c r="D16" s="113"/>
      <c r="E16" s="805" t="s">
        <v>516</v>
      </c>
      <c r="F16" s="806"/>
      <c r="G16" s="806"/>
      <c r="H16" s="806"/>
      <c r="I16" s="806"/>
      <c r="J16" s="806"/>
      <c r="K16" s="806"/>
      <c r="L16" s="806"/>
      <c r="M16" s="806"/>
      <c r="N16" s="807"/>
      <c r="O16" s="763"/>
      <c r="P16" s="764"/>
      <c r="Q16" s="764"/>
      <c r="R16" s="764"/>
      <c r="S16" s="764"/>
      <c r="T16" s="764"/>
      <c r="U16" s="764"/>
      <c r="V16" s="764"/>
      <c r="W16" s="764"/>
      <c r="X16" s="764"/>
      <c r="Y16" s="764"/>
      <c r="Z16" s="764"/>
      <c r="AA16" s="764"/>
      <c r="AB16" s="764"/>
      <c r="AC16" s="764"/>
      <c r="AD16" s="764"/>
      <c r="AE16" s="764"/>
      <c r="AF16" s="764"/>
      <c r="AG16" s="764"/>
      <c r="AH16" s="764"/>
      <c r="AI16" s="764"/>
      <c r="AJ16" s="765"/>
      <c r="AK16" s="85"/>
    </row>
    <row r="17" spans="2:49" ht="18.95" customHeight="1">
      <c r="B17" s="231"/>
      <c r="C17" s="113"/>
      <c r="D17" s="113"/>
      <c r="E17" s="799" t="s">
        <v>129</v>
      </c>
      <c r="F17" s="799"/>
      <c r="G17" s="799"/>
      <c r="H17" s="799"/>
      <c r="I17" s="799"/>
      <c r="J17" s="799"/>
      <c r="K17" s="799"/>
      <c r="L17" s="799"/>
      <c r="M17" s="799"/>
      <c r="N17" s="799"/>
      <c r="O17" s="825"/>
      <c r="P17" s="826"/>
      <c r="Q17" s="826"/>
      <c r="R17" s="826"/>
      <c r="S17" s="826"/>
      <c r="T17" s="826"/>
      <c r="U17" s="826"/>
      <c r="V17" s="826"/>
      <c r="W17" s="826"/>
      <c r="X17" s="826"/>
      <c r="Y17" s="826"/>
      <c r="Z17" s="826"/>
      <c r="AA17" s="826"/>
      <c r="AB17" s="826"/>
      <c r="AC17" s="826"/>
      <c r="AD17" s="826"/>
      <c r="AE17" s="826"/>
      <c r="AF17" s="826"/>
      <c r="AG17" s="826"/>
      <c r="AH17" s="826"/>
      <c r="AI17" s="826"/>
      <c r="AJ17" s="827"/>
      <c r="AK17" s="85"/>
    </row>
    <row r="18" spans="2:49" ht="18.95" customHeight="1">
      <c r="B18" s="231"/>
      <c r="C18" s="113"/>
      <c r="D18" s="113"/>
      <c r="E18" s="799" t="s">
        <v>130</v>
      </c>
      <c r="F18" s="799"/>
      <c r="G18" s="799"/>
      <c r="H18" s="799"/>
      <c r="I18" s="799"/>
      <c r="J18" s="799"/>
      <c r="K18" s="799"/>
      <c r="L18" s="799"/>
      <c r="M18" s="799"/>
      <c r="N18" s="799"/>
      <c r="O18" s="789" t="str">
        <f>LEFT($O$17,2)</f>
        <v/>
      </c>
      <c r="P18" s="790"/>
      <c r="Q18" s="790"/>
      <c r="R18" s="790"/>
      <c r="S18" s="790"/>
      <c r="T18" s="790"/>
      <c r="U18" s="790"/>
      <c r="V18" s="790"/>
      <c r="W18" s="790"/>
      <c r="X18" s="790"/>
      <c r="Y18" s="790"/>
      <c r="Z18" s="790"/>
      <c r="AA18" s="790"/>
      <c r="AB18" s="790"/>
      <c r="AC18" s="790"/>
      <c r="AD18" s="790"/>
      <c r="AE18" s="790"/>
      <c r="AF18" s="790"/>
      <c r="AG18" s="790"/>
      <c r="AH18" s="790"/>
      <c r="AI18" s="790"/>
      <c r="AJ18" s="791"/>
      <c r="AK18" s="85"/>
    </row>
    <row r="19" spans="2:49" ht="53.1" customHeight="1">
      <c r="B19" s="231"/>
      <c r="C19" s="113"/>
      <c r="D19" s="113"/>
      <c r="E19" s="828" t="s">
        <v>131</v>
      </c>
      <c r="F19" s="828"/>
      <c r="G19" s="828"/>
      <c r="H19" s="828"/>
      <c r="I19" s="828"/>
      <c r="J19" s="828"/>
      <c r="K19" s="828"/>
      <c r="L19" s="828"/>
      <c r="M19" s="828"/>
      <c r="N19" s="828"/>
      <c r="O19" s="829"/>
      <c r="P19" s="830"/>
      <c r="Q19" s="830"/>
      <c r="R19" s="830"/>
      <c r="S19" s="830"/>
      <c r="T19" s="830"/>
      <c r="U19" s="830"/>
      <c r="V19" s="830"/>
      <c r="W19" s="830"/>
      <c r="X19" s="830"/>
      <c r="Y19" s="830"/>
      <c r="Z19" s="830"/>
      <c r="AA19" s="830"/>
      <c r="AB19" s="830"/>
      <c r="AC19" s="830"/>
      <c r="AD19" s="830"/>
      <c r="AE19" s="830"/>
      <c r="AF19" s="830"/>
      <c r="AG19" s="830"/>
      <c r="AH19" s="830"/>
      <c r="AI19" s="830"/>
      <c r="AJ19" s="831"/>
      <c r="AK19" s="85"/>
      <c r="AL19" s="59" t="s">
        <v>499</v>
      </c>
    </row>
    <row r="20" spans="2:49" ht="12" customHeight="1">
      <c r="B20" s="231"/>
      <c r="C20" s="113"/>
      <c r="D20" s="113"/>
      <c r="E20" s="126"/>
      <c r="F20" s="113"/>
      <c r="G20" s="113"/>
      <c r="H20" s="113"/>
      <c r="I20" s="113"/>
      <c r="J20" s="113"/>
      <c r="K20" s="113"/>
      <c r="L20" s="113"/>
      <c r="M20" s="113"/>
      <c r="N20" s="113"/>
      <c r="O20" s="97"/>
      <c r="P20" s="34"/>
      <c r="Q20" s="34"/>
      <c r="R20" s="34"/>
      <c r="S20" s="34"/>
      <c r="T20" s="34"/>
      <c r="U20" s="34"/>
      <c r="V20" s="34"/>
      <c r="W20" s="34"/>
      <c r="X20" s="34"/>
      <c r="Y20" s="34"/>
      <c r="Z20" s="34"/>
      <c r="AA20" s="34"/>
      <c r="AB20" s="34"/>
      <c r="AC20" s="34"/>
      <c r="AD20" s="34"/>
      <c r="AE20" s="34"/>
      <c r="AF20" s="34"/>
      <c r="AG20" s="34"/>
      <c r="AH20" s="34"/>
      <c r="AI20" s="34"/>
      <c r="AJ20" s="34"/>
      <c r="AK20" s="85"/>
    </row>
    <row r="21" spans="2:49">
      <c r="B21" s="231"/>
      <c r="C21" s="113" t="s">
        <v>132</v>
      </c>
      <c r="D21" s="113"/>
      <c r="E21" s="113"/>
      <c r="F21" s="113"/>
      <c r="G21" s="113"/>
      <c r="H21" s="113"/>
      <c r="I21" s="113"/>
      <c r="J21" s="113"/>
      <c r="K21" s="113"/>
      <c r="L21" s="113"/>
      <c r="M21" s="113"/>
      <c r="N21" s="113"/>
      <c r="O21" s="34"/>
      <c r="P21" s="34"/>
      <c r="Q21" s="34"/>
      <c r="R21" s="34"/>
      <c r="S21" s="34"/>
      <c r="T21" s="34"/>
      <c r="U21" s="34"/>
      <c r="V21" s="34"/>
      <c r="W21" s="34"/>
      <c r="X21" s="34"/>
      <c r="Y21" s="34"/>
      <c r="Z21" s="34"/>
      <c r="AA21" s="34"/>
      <c r="AB21" s="34"/>
      <c r="AC21" s="34"/>
      <c r="AD21" s="34"/>
      <c r="AE21" s="34"/>
      <c r="AF21" s="34"/>
      <c r="AG21" s="34"/>
      <c r="AH21" s="34"/>
      <c r="AI21" s="34"/>
      <c r="AJ21" s="34"/>
      <c r="AK21" s="85"/>
    </row>
    <row r="22" spans="2:49">
      <c r="B22" s="231"/>
      <c r="C22" s="113"/>
      <c r="D22" s="113" t="s">
        <v>651</v>
      </c>
      <c r="E22" s="113"/>
      <c r="F22" s="113"/>
      <c r="G22" s="113"/>
      <c r="H22" s="113"/>
      <c r="I22" s="113"/>
      <c r="J22" s="113"/>
      <c r="K22" s="113"/>
      <c r="L22" s="113"/>
      <c r="M22" s="113"/>
      <c r="N22" s="113"/>
      <c r="O22" s="34"/>
      <c r="P22" s="34"/>
      <c r="Q22" s="34"/>
      <c r="R22" s="34"/>
      <c r="S22" s="34"/>
      <c r="T22" s="34"/>
      <c r="U22" s="34"/>
      <c r="V22" s="34"/>
      <c r="W22" s="34"/>
      <c r="X22" s="34"/>
      <c r="Y22" s="34"/>
      <c r="Z22" s="34"/>
      <c r="AA22" s="34"/>
      <c r="AB22" s="34"/>
      <c r="AC22" s="34"/>
      <c r="AD22" s="34"/>
      <c r="AE22" s="34"/>
      <c r="AF22" s="34"/>
      <c r="AG22" s="34"/>
      <c r="AH22" s="34"/>
      <c r="AI22" s="34"/>
      <c r="AJ22" s="34"/>
      <c r="AK22" s="85"/>
    </row>
    <row r="23" spans="2:49" ht="24.75" customHeight="1">
      <c r="B23" s="231"/>
      <c r="C23" s="113"/>
      <c r="D23" s="832" t="s">
        <v>133</v>
      </c>
      <c r="E23" s="833"/>
      <c r="F23" s="833"/>
      <c r="G23" s="833"/>
      <c r="H23" s="833"/>
      <c r="I23" s="833"/>
      <c r="J23" s="833"/>
      <c r="K23" s="833"/>
      <c r="L23" s="833"/>
      <c r="M23" s="833"/>
      <c r="N23" s="834"/>
      <c r="O23" s="772">
        <v>7</v>
      </c>
      <c r="P23" s="773"/>
      <c r="Q23" s="773"/>
      <c r="R23" s="774"/>
      <c r="S23" s="775" t="s">
        <v>431</v>
      </c>
      <c r="T23" s="776"/>
      <c r="U23" s="776"/>
      <c r="V23" s="841"/>
      <c r="W23" s="615" t="s">
        <v>134</v>
      </c>
      <c r="X23" s="762"/>
      <c r="Y23" s="762"/>
      <c r="Z23" s="616"/>
      <c r="AA23" s="772">
        <v>11</v>
      </c>
      <c r="AB23" s="773"/>
      <c r="AC23" s="773"/>
      <c r="AD23" s="774"/>
      <c r="AE23" s="775" t="s">
        <v>432</v>
      </c>
      <c r="AF23" s="776"/>
      <c r="AG23" s="776"/>
      <c r="AH23" s="776"/>
      <c r="AI23" s="127"/>
      <c r="AJ23" s="128"/>
      <c r="AK23" s="85"/>
    </row>
    <row r="24" spans="2:49" ht="30" customHeight="1">
      <c r="B24" s="231"/>
      <c r="C24" s="113"/>
      <c r="D24" s="777" t="s">
        <v>430</v>
      </c>
      <c r="E24" s="778" t="s">
        <v>461</v>
      </c>
      <c r="F24" s="778"/>
      <c r="G24" s="778"/>
      <c r="H24" s="778"/>
      <c r="I24" s="778"/>
      <c r="J24" s="778"/>
      <c r="K24" s="778"/>
      <c r="L24" s="778"/>
      <c r="M24" s="778"/>
      <c r="N24" s="779"/>
      <c r="O24" s="782" t="s">
        <v>433</v>
      </c>
      <c r="P24" s="783"/>
      <c r="Q24" s="783"/>
      <c r="R24" s="783"/>
      <c r="S24" s="784"/>
      <c r="T24" s="784"/>
      <c r="U24" s="784"/>
      <c r="V24" s="784"/>
      <c r="W24" s="785" t="s">
        <v>136</v>
      </c>
      <c r="X24" s="785"/>
      <c r="Y24" s="785"/>
      <c r="Z24" s="782" t="s">
        <v>434</v>
      </c>
      <c r="AA24" s="783"/>
      <c r="AB24" s="783"/>
      <c r="AC24" s="783"/>
      <c r="AD24" s="837"/>
      <c r="AE24" s="837"/>
      <c r="AF24" s="837"/>
      <c r="AG24" s="837"/>
      <c r="AH24" s="785" t="str">
        <f>"t-CO2/"&amp;$M$103</f>
        <v>t-CO2/</v>
      </c>
      <c r="AI24" s="785"/>
      <c r="AJ24" s="785"/>
      <c r="AK24" s="85"/>
      <c r="AL24" s="844" t="str">
        <f>IF(AND($S$24="",$AD$24=""),"← 削減状況の評価時に基準となる排出量又は原単位について、過去の実績を参考に
　 設定し、入力してください(目標欄に記載する評価方法(排出量または原単位)に
　 応じて、いずれかを記入)。","")</f>
        <v>← 削減状況の評価時に基準となる排出量又は原単位について、過去の実績を参考に
　 設定し、入力してください(目標欄に記載する評価方法(排出量または原単位)に
　 応じて、いずれかを記入)。</v>
      </c>
      <c r="AM24" s="558"/>
      <c r="AN24" s="558"/>
      <c r="AO24" s="558"/>
      <c r="AP24" s="558"/>
      <c r="AQ24" s="558"/>
      <c r="AR24" s="558"/>
      <c r="AS24" s="558"/>
      <c r="AT24" s="558"/>
      <c r="AU24" s="558"/>
      <c r="AV24" s="558"/>
      <c r="AW24" s="558"/>
    </row>
    <row r="25" spans="2:49" ht="65.099999999999994" customHeight="1">
      <c r="B25" s="231"/>
      <c r="C25" s="113"/>
      <c r="D25" s="777"/>
      <c r="E25" s="780"/>
      <c r="F25" s="780"/>
      <c r="G25" s="780"/>
      <c r="H25" s="780"/>
      <c r="I25" s="780"/>
      <c r="J25" s="780"/>
      <c r="K25" s="780"/>
      <c r="L25" s="780"/>
      <c r="M25" s="780"/>
      <c r="N25" s="781"/>
      <c r="O25" s="829"/>
      <c r="P25" s="830"/>
      <c r="Q25" s="830"/>
      <c r="R25" s="830"/>
      <c r="S25" s="830"/>
      <c r="T25" s="830"/>
      <c r="U25" s="830"/>
      <c r="V25" s="830"/>
      <c r="W25" s="830"/>
      <c r="X25" s="830"/>
      <c r="Y25" s="830"/>
      <c r="Z25" s="830"/>
      <c r="AA25" s="830"/>
      <c r="AB25" s="830"/>
      <c r="AC25" s="830"/>
      <c r="AD25" s="830"/>
      <c r="AE25" s="830"/>
      <c r="AF25" s="830"/>
      <c r="AG25" s="830"/>
      <c r="AH25" s="830"/>
      <c r="AI25" s="830"/>
      <c r="AJ25" s="831"/>
      <c r="AK25" s="85"/>
      <c r="AL25" s="844"/>
      <c r="AM25" s="558"/>
      <c r="AN25" s="558"/>
      <c r="AO25" s="558"/>
      <c r="AP25" s="558"/>
      <c r="AQ25" s="558"/>
      <c r="AR25" s="558"/>
      <c r="AS25" s="558"/>
      <c r="AT25" s="558"/>
      <c r="AU25" s="558"/>
      <c r="AV25" s="558"/>
      <c r="AW25" s="558"/>
    </row>
    <row r="26" spans="2:49" ht="65.099999999999994" customHeight="1">
      <c r="B26" s="231"/>
      <c r="C26" s="113"/>
      <c r="D26" s="777"/>
      <c r="E26" s="838" t="s">
        <v>137</v>
      </c>
      <c r="F26" s="838"/>
      <c r="G26" s="838"/>
      <c r="H26" s="838"/>
      <c r="I26" s="838"/>
      <c r="J26" s="838"/>
      <c r="K26" s="838"/>
      <c r="L26" s="838"/>
      <c r="M26" s="838"/>
      <c r="N26" s="839"/>
      <c r="O26" s="829"/>
      <c r="P26" s="830"/>
      <c r="Q26" s="830"/>
      <c r="R26" s="830"/>
      <c r="S26" s="830"/>
      <c r="T26" s="830"/>
      <c r="U26" s="830"/>
      <c r="V26" s="830"/>
      <c r="W26" s="830"/>
      <c r="X26" s="830"/>
      <c r="Y26" s="830"/>
      <c r="Z26" s="830"/>
      <c r="AA26" s="830"/>
      <c r="AB26" s="830"/>
      <c r="AC26" s="830"/>
      <c r="AD26" s="830"/>
      <c r="AE26" s="830"/>
      <c r="AF26" s="830"/>
      <c r="AG26" s="830"/>
      <c r="AH26" s="830"/>
      <c r="AI26" s="830"/>
      <c r="AJ26" s="831"/>
      <c r="AK26" s="85"/>
    </row>
    <row r="27" spans="2:49" ht="4.5" customHeight="1">
      <c r="B27" s="231"/>
      <c r="C27" s="113"/>
      <c r="D27" s="129"/>
      <c r="E27" s="129"/>
      <c r="F27" s="130"/>
      <c r="G27" s="130"/>
      <c r="H27" s="131"/>
      <c r="I27" s="132"/>
      <c r="J27" s="133"/>
      <c r="K27" s="134"/>
      <c r="L27" s="132"/>
      <c r="M27" s="132"/>
      <c r="N27" s="113"/>
      <c r="O27" s="97"/>
      <c r="P27" s="34"/>
      <c r="Q27" s="34"/>
      <c r="R27" s="34"/>
      <c r="S27" s="34"/>
      <c r="T27" s="34"/>
      <c r="U27" s="34"/>
      <c r="V27" s="34"/>
      <c r="W27" s="34"/>
      <c r="X27" s="34"/>
      <c r="Y27" s="34"/>
      <c r="Z27" s="34"/>
      <c r="AA27" s="34"/>
      <c r="AB27" s="34"/>
      <c r="AC27" s="34"/>
      <c r="AD27" s="34"/>
      <c r="AE27" s="34"/>
      <c r="AF27" s="34"/>
      <c r="AG27" s="34"/>
      <c r="AH27" s="34"/>
      <c r="AI27" s="34"/>
      <c r="AJ27" s="34"/>
      <c r="AK27" s="85"/>
    </row>
    <row r="28" spans="2:49" ht="13.5" customHeight="1">
      <c r="B28" s="231"/>
      <c r="C28" s="113"/>
      <c r="D28" s="840" t="s">
        <v>462</v>
      </c>
      <c r="E28" s="840"/>
      <c r="F28" s="840"/>
      <c r="G28" s="840"/>
      <c r="H28" s="840"/>
      <c r="I28" s="840"/>
      <c r="J28" s="840"/>
      <c r="K28" s="840"/>
      <c r="L28" s="840"/>
      <c r="M28" s="840"/>
      <c r="N28" s="840"/>
      <c r="O28" s="840"/>
      <c r="P28" s="840"/>
      <c r="Q28" s="840"/>
      <c r="R28" s="840"/>
      <c r="S28" s="840"/>
      <c r="T28" s="34"/>
      <c r="U28" s="34"/>
      <c r="V28" s="34"/>
      <c r="W28" s="34"/>
      <c r="X28" s="34"/>
      <c r="Y28" s="34"/>
      <c r="Z28" s="34"/>
      <c r="AA28" s="34"/>
      <c r="AB28" s="34"/>
      <c r="AC28" s="34"/>
      <c r="AD28" s="34"/>
      <c r="AE28" s="34"/>
      <c r="AF28" s="34"/>
      <c r="AG28" s="34"/>
      <c r="AH28" s="34"/>
      <c r="AI28" s="34"/>
      <c r="AJ28" s="34"/>
      <c r="AK28" s="85"/>
    </row>
    <row r="29" spans="2:49" ht="24.75" customHeight="1">
      <c r="B29" s="231"/>
      <c r="C29" s="113"/>
      <c r="D29" s="832" t="s">
        <v>133</v>
      </c>
      <c r="E29" s="833"/>
      <c r="F29" s="833"/>
      <c r="G29" s="833"/>
      <c r="H29" s="833"/>
      <c r="I29" s="833"/>
      <c r="J29" s="833"/>
      <c r="K29" s="833"/>
      <c r="L29" s="833"/>
      <c r="M29" s="833"/>
      <c r="N29" s="834"/>
      <c r="O29" s="852">
        <v>12</v>
      </c>
      <c r="P29" s="852"/>
      <c r="Q29" s="852"/>
      <c r="R29" s="852"/>
      <c r="S29" s="775" t="s">
        <v>431</v>
      </c>
      <c r="T29" s="776"/>
      <c r="U29" s="776"/>
      <c r="V29" s="841"/>
      <c r="W29" s="808" t="s">
        <v>138</v>
      </c>
      <c r="X29" s="808"/>
      <c r="Y29" s="808"/>
      <c r="Z29" s="808"/>
      <c r="AA29" s="852">
        <v>16</v>
      </c>
      <c r="AB29" s="852"/>
      <c r="AC29" s="852"/>
      <c r="AD29" s="852"/>
      <c r="AE29" s="775" t="s">
        <v>431</v>
      </c>
      <c r="AF29" s="776"/>
      <c r="AG29" s="776"/>
      <c r="AH29" s="776"/>
      <c r="AI29" s="135"/>
      <c r="AJ29" s="136"/>
      <c r="AK29" s="85"/>
    </row>
    <row r="30" spans="2:49" ht="30" customHeight="1">
      <c r="B30" s="231"/>
      <c r="C30" s="113"/>
      <c r="D30" s="777" t="s">
        <v>135</v>
      </c>
      <c r="E30" s="778" t="s">
        <v>461</v>
      </c>
      <c r="F30" s="778"/>
      <c r="G30" s="778"/>
      <c r="H30" s="778"/>
      <c r="I30" s="778"/>
      <c r="J30" s="778"/>
      <c r="K30" s="778"/>
      <c r="L30" s="778"/>
      <c r="M30" s="778"/>
      <c r="N30" s="779"/>
      <c r="O30" s="782" t="s">
        <v>433</v>
      </c>
      <c r="P30" s="783"/>
      <c r="Q30" s="783"/>
      <c r="R30" s="783"/>
      <c r="S30" s="784"/>
      <c r="T30" s="784"/>
      <c r="U30" s="784"/>
      <c r="V30" s="784"/>
      <c r="W30" s="785" t="s">
        <v>136</v>
      </c>
      <c r="X30" s="785"/>
      <c r="Y30" s="785"/>
      <c r="Z30" s="782" t="s">
        <v>434</v>
      </c>
      <c r="AA30" s="783"/>
      <c r="AB30" s="783"/>
      <c r="AC30" s="783"/>
      <c r="AD30" s="837"/>
      <c r="AE30" s="837"/>
      <c r="AF30" s="837"/>
      <c r="AG30" s="837"/>
      <c r="AH30" s="785" t="str">
        <f>IF(AD30="","",AH24)</f>
        <v/>
      </c>
      <c r="AI30" s="785"/>
      <c r="AJ30" s="785"/>
      <c r="AK30" s="85"/>
    </row>
    <row r="31" spans="2:49" ht="65.099999999999994" customHeight="1">
      <c r="B31" s="231"/>
      <c r="C31" s="113"/>
      <c r="D31" s="777"/>
      <c r="E31" s="780"/>
      <c r="F31" s="780"/>
      <c r="G31" s="780"/>
      <c r="H31" s="780"/>
      <c r="I31" s="780"/>
      <c r="J31" s="780"/>
      <c r="K31" s="780"/>
      <c r="L31" s="780"/>
      <c r="M31" s="780"/>
      <c r="N31" s="781"/>
      <c r="O31" s="829"/>
      <c r="P31" s="830"/>
      <c r="Q31" s="830"/>
      <c r="R31" s="830"/>
      <c r="S31" s="830"/>
      <c r="T31" s="830"/>
      <c r="U31" s="830"/>
      <c r="V31" s="830"/>
      <c r="W31" s="830"/>
      <c r="X31" s="830"/>
      <c r="Y31" s="830"/>
      <c r="Z31" s="830"/>
      <c r="AA31" s="830"/>
      <c r="AB31" s="830"/>
      <c r="AC31" s="830"/>
      <c r="AD31" s="830"/>
      <c r="AE31" s="830"/>
      <c r="AF31" s="830"/>
      <c r="AG31" s="830"/>
      <c r="AH31" s="830"/>
      <c r="AI31" s="830"/>
      <c r="AJ31" s="831"/>
      <c r="AK31" s="85"/>
      <c r="AL31" s="59" t="str">
        <f>IF(様式１号!$D$16=11,"← 11年度提出の計画書には第５計画期間の削減目標を必ず入力してください。","← 計画がある場合は入力してください。")</f>
        <v>← 計画がある場合は入力してください。</v>
      </c>
    </row>
    <row r="32" spans="2:49" ht="65.099999999999994" customHeight="1">
      <c r="B32" s="231"/>
      <c r="C32" s="113"/>
      <c r="D32" s="777"/>
      <c r="E32" s="838" t="s">
        <v>137</v>
      </c>
      <c r="F32" s="838"/>
      <c r="G32" s="838"/>
      <c r="H32" s="838"/>
      <c r="I32" s="838"/>
      <c r="J32" s="838"/>
      <c r="K32" s="838"/>
      <c r="L32" s="838"/>
      <c r="M32" s="838"/>
      <c r="N32" s="839"/>
      <c r="O32" s="829"/>
      <c r="P32" s="830"/>
      <c r="Q32" s="830"/>
      <c r="R32" s="830"/>
      <c r="S32" s="830"/>
      <c r="T32" s="830"/>
      <c r="U32" s="830"/>
      <c r="V32" s="830"/>
      <c r="W32" s="830"/>
      <c r="X32" s="830"/>
      <c r="Y32" s="830"/>
      <c r="Z32" s="830"/>
      <c r="AA32" s="830"/>
      <c r="AB32" s="830"/>
      <c r="AC32" s="830"/>
      <c r="AD32" s="830"/>
      <c r="AE32" s="830"/>
      <c r="AF32" s="830"/>
      <c r="AG32" s="830"/>
      <c r="AH32" s="830"/>
      <c r="AI32" s="830"/>
      <c r="AJ32" s="831"/>
      <c r="AK32" s="85"/>
    </row>
    <row r="33" spans="2:39" ht="5.25" customHeight="1">
      <c r="B33" s="137"/>
      <c r="C33" s="123"/>
      <c r="D33" s="123"/>
      <c r="E33" s="123"/>
      <c r="F33" s="123"/>
      <c r="G33" s="123"/>
      <c r="H33" s="123"/>
      <c r="I33" s="123"/>
      <c r="J33" s="123"/>
      <c r="K33" s="123"/>
      <c r="L33" s="123"/>
      <c r="M33" s="123"/>
      <c r="N33" s="123"/>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2"/>
    </row>
    <row r="34" spans="2:39" ht="20.25" customHeight="1">
      <c r="B34" s="113"/>
      <c r="C34" s="113"/>
      <c r="D34" s="113"/>
      <c r="E34" s="34"/>
      <c r="F34" s="138"/>
      <c r="G34" s="113"/>
      <c r="H34" s="113"/>
      <c r="I34" s="113"/>
      <c r="J34" s="113"/>
      <c r="K34" s="113"/>
      <c r="L34" s="34"/>
      <c r="M34" s="113"/>
      <c r="N34" s="113"/>
      <c r="O34" s="34"/>
      <c r="P34" s="34"/>
      <c r="Q34" s="34"/>
      <c r="R34" s="34"/>
      <c r="S34" s="34"/>
      <c r="T34" s="34"/>
      <c r="U34" s="34"/>
      <c r="V34" s="34"/>
      <c r="W34" s="34"/>
      <c r="X34" s="34"/>
      <c r="Y34" s="34"/>
      <c r="Z34" s="34"/>
      <c r="AA34" s="34"/>
      <c r="AB34" s="34"/>
      <c r="AC34" s="34"/>
      <c r="AD34" s="126"/>
      <c r="AE34" s="34"/>
      <c r="AF34" s="34"/>
      <c r="AG34" s="34"/>
      <c r="AH34" s="34"/>
      <c r="AI34" s="34"/>
      <c r="AJ34" s="34"/>
      <c r="AK34" s="44" t="s">
        <v>38</v>
      </c>
    </row>
    <row r="35" spans="2:39" s="9" customFormat="1" ht="5.25" customHeight="1">
      <c r="B35" s="108"/>
      <c r="C35" s="139"/>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8"/>
      <c r="AL35" s="8"/>
    </row>
    <row r="36" spans="2:39" s="9" customFormat="1" ht="12.95" customHeight="1">
      <c r="B36" s="109"/>
      <c r="C36" s="34"/>
      <c r="D36" s="245" t="s">
        <v>652</v>
      </c>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34"/>
      <c r="AK36" s="85"/>
      <c r="AL36" s="8"/>
    </row>
    <row r="37" spans="2:39" s="9" customFormat="1" ht="29.25" customHeight="1">
      <c r="B37" s="109"/>
      <c r="C37" s="766" t="s">
        <v>139</v>
      </c>
      <c r="D37" s="767"/>
      <c r="E37" s="768"/>
      <c r="F37" s="766" t="s">
        <v>140</v>
      </c>
      <c r="G37" s="767"/>
      <c r="H37" s="767"/>
      <c r="I37" s="767"/>
      <c r="J37" s="767"/>
      <c r="K37" s="767"/>
      <c r="L37" s="767"/>
      <c r="M37" s="767"/>
      <c r="N37" s="767"/>
      <c r="O37" s="767"/>
      <c r="P37" s="767"/>
      <c r="Q37" s="767"/>
      <c r="R37" s="768"/>
      <c r="S37" s="766" t="s">
        <v>435</v>
      </c>
      <c r="T37" s="767"/>
      <c r="U37" s="767"/>
      <c r="V37" s="767"/>
      <c r="W37" s="767"/>
      <c r="X37" s="767"/>
      <c r="Y37" s="767"/>
      <c r="Z37" s="767"/>
      <c r="AA37" s="767"/>
      <c r="AB37" s="767"/>
      <c r="AC37" s="767"/>
      <c r="AD37" s="767"/>
      <c r="AE37" s="767"/>
      <c r="AF37" s="767"/>
      <c r="AG37" s="767"/>
      <c r="AH37" s="767"/>
      <c r="AI37" s="767"/>
      <c r="AJ37" s="768"/>
      <c r="AK37" s="85"/>
      <c r="AL37" s="8"/>
    </row>
    <row r="38" spans="2:39" s="9" customFormat="1" ht="29.25" customHeight="1">
      <c r="B38" s="109"/>
      <c r="C38" s="615">
        <v>1</v>
      </c>
      <c r="D38" s="762"/>
      <c r="E38" s="616"/>
      <c r="F38" s="769" t="str">
        <f>IF($O$13="","",$O$13)</f>
        <v/>
      </c>
      <c r="G38" s="770"/>
      <c r="H38" s="770"/>
      <c r="I38" s="770"/>
      <c r="J38" s="770"/>
      <c r="K38" s="770"/>
      <c r="L38" s="770"/>
      <c r="M38" s="770"/>
      <c r="N38" s="770"/>
      <c r="O38" s="770"/>
      <c r="P38" s="770"/>
      <c r="Q38" s="770"/>
      <c r="R38" s="771"/>
      <c r="S38" s="769" t="str">
        <f>$S$14&amp;$S$15</f>
        <v/>
      </c>
      <c r="T38" s="770"/>
      <c r="U38" s="770"/>
      <c r="V38" s="770"/>
      <c r="W38" s="770"/>
      <c r="X38" s="770"/>
      <c r="Y38" s="770"/>
      <c r="Z38" s="770"/>
      <c r="AA38" s="770"/>
      <c r="AB38" s="770"/>
      <c r="AC38" s="770"/>
      <c r="AD38" s="770"/>
      <c r="AE38" s="770"/>
      <c r="AF38" s="770"/>
      <c r="AG38" s="770"/>
      <c r="AH38" s="770"/>
      <c r="AI38" s="770"/>
      <c r="AJ38" s="771"/>
      <c r="AK38" s="85"/>
      <c r="AL38" s="8"/>
    </row>
    <row r="39" spans="2:39" s="9" customFormat="1" ht="29.25" customHeight="1">
      <c r="B39" s="109"/>
      <c r="C39" s="615">
        <v>2</v>
      </c>
      <c r="D39" s="762"/>
      <c r="E39" s="616"/>
      <c r="F39" s="763"/>
      <c r="G39" s="764"/>
      <c r="H39" s="764"/>
      <c r="I39" s="764"/>
      <c r="J39" s="764"/>
      <c r="K39" s="764"/>
      <c r="L39" s="764"/>
      <c r="M39" s="764"/>
      <c r="N39" s="764"/>
      <c r="O39" s="764"/>
      <c r="P39" s="764"/>
      <c r="Q39" s="764"/>
      <c r="R39" s="765"/>
      <c r="S39" s="763"/>
      <c r="T39" s="764"/>
      <c r="U39" s="764"/>
      <c r="V39" s="764"/>
      <c r="W39" s="764"/>
      <c r="X39" s="764"/>
      <c r="Y39" s="764"/>
      <c r="Z39" s="764"/>
      <c r="AA39" s="764"/>
      <c r="AB39" s="764"/>
      <c r="AC39" s="764"/>
      <c r="AD39" s="764"/>
      <c r="AE39" s="764"/>
      <c r="AF39" s="764"/>
      <c r="AG39" s="764"/>
      <c r="AH39" s="764"/>
      <c r="AI39" s="764"/>
      <c r="AJ39" s="765"/>
      <c r="AK39" s="85"/>
      <c r="AL39" s="598"/>
      <c r="AM39" s="598"/>
    </row>
    <row r="40" spans="2:39" s="9" customFormat="1" ht="29.25" customHeight="1">
      <c r="B40" s="109"/>
      <c r="C40" s="615">
        <v>3</v>
      </c>
      <c r="D40" s="762"/>
      <c r="E40" s="616"/>
      <c r="F40" s="763"/>
      <c r="G40" s="764"/>
      <c r="H40" s="764"/>
      <c r="I40" s="764"/>
      <c r="J40" s="764"/>
      <c r="K40" s="764"/>
      <c r="L40" s="764"/>
      <c r="M40" s="764"/>
      <c r="N40" s="764"/>
      <c r="O40" s="764"/>
      <c r="P40" s="764"/>
      <c r="Q40" s="764"/>
      <c r="R40" s="765"/>
      <c r="S40" s="763"/>
      <c r="T40" s="764"/>
      <c r="U40" s="764"/>
      <c r="V40" s="764"/>
      <c r="W40" s="764"/>
      <c r="X40" s="764"/>
      <c r="Y40" s="764"/>
      <c r="Z40" s="764"/>
      <c r="AA40" s="764"/>
      <c r="AB40" s="764"/>
      <c r="AC40" s="764"/>
      <c r="AD40" s="764"/>
      <c r="AE40" s="764"/>
      <c r="AF40" s="764"/>
      <c r="AG40" s="764"/>
      <c r="AH40" s="764"/>
      <c r="AI40" s="764"/>
      <c r="AJ40" s="765"/>
      <c r="AK40" s="85"/>
      <c r="AL40" s="598"/>
      <c r="AM40" s="598"/>
    </row>
    <row r="41" spans="2:39" s="9" customFormat="1" ht="29.25" customHeight="1">
      <c r="B41" s="109"/>
      <c r="C41" s="615">
        <v>4</v>
      </c>
      <c r="D41" s="762"/>
      <c r="E41" s="616"/>
      <c r="F41" s="763"/>
      <c r="G41" s="764"/>
      <c r="H41" s="764"/>
      <c r="I41" s="764"/>
      <c r="J41" s="764"/>
      <c r="K41" s="764"/>
      <c r="L41" s="764"/>
      <c r="M41" s="764"/>
      <c r="N41" s="764"/>
      <c r="O41" s="764"/>
      <c r="P41" s="764"/>
      <c r="Q41" s="764"/>
      <c r="R41" s="765"/>
      <c r="S41" s="763"/>
      <c r="T41" s="764"/>
      <c r="U41" s="764"/>
      <c r="V41" s="764"/>
      <c r="W41" s="764"/>
      <c r="X41" s="764"/>
      <c r="Y41" s="764"/>
      <c r="Z41" s="764"/>
      <c r="AA41" s="764"/>
      <c r="AB41" s="764"/>
      <c r="AC41" s="764"/>
      <c r="AD41" s="764"/>
      <c r="AE41" s="764"/>
      <c r="AF41" s="764"/>
      <c r="AG41" s="764"/>
      <c r="AH41" s="764"/>
      <c r="AI41" s="764"/>
      <c r="AJ41" s="765"/>
      <c r="AK41" s="85"/>
      <c r="AL41" s="8"/>
    </row>
    <row r="42" spans="2:39" s="9" customFormat="1" ht="29.25" customHeight="1">
      <c r="B42" s="109"/>
      <c r="C42" s="615">
        <v>5</v>
      </c>
      <c r="D42" s="762"/>
      <c r="E42" s="616"/>
      <c r="F42" s="763"/>
      <c r="G42" s="764"/>
      <c r="H42" s="764"/>
      <c r="I42" s="764"/>
      <c r="J42" s="764"/>
      <c r="K42" s="764"/>
      <c r="L42" s="764"/>
      <c r="M42" s="764"/>
      <c r="N42" s="764"/>
      <c r="O42" s="764"/>
      <c r="P42" s="764"/>
      <c r="Q42" s="764"/>
      <c r="R42" s="765"/>
      <c r="S42" s="763"/>
      <c r="T42" s="764"/>
      <c r="U42" s="764"/>
      <c r="V42" s="764"/>
      <c r="W42" s="764"/>
      <c r="X42" s="764"/>
      <c r="Y42" s="764"/>
      <c r="Z42" s="764"/>
      <c r="AA42" s="764"/>
      <c r="AB42" s="764"/>
      <c r="AC42" s="764"/>
      <c r="AD42" s="764"/>
      <c r="AE42" s="764"/>
      <c r="AF42" s="764"/>
      <c r="AG42" s="764"/>
      <c r="AH42" s="764"/>
      <c r="AI42" s="764"/>
      <c r="AJ42" s="765"/>
      <c r="AK42" s="85"/>
      <c r="AL42" s="8"/>
    </row>
    <row r="43" spans="2:39" s="9" customFormat="1" ht="29.25" customHeight="1">
      <c r="B43" s="109"/>
      <c r="C43" s="615">
        <v>6</v>
      </c>
      <c r="D43" s="762"/>
      <c r="E43" s="616"/>
      <c r="F43" s="763"/>
      <c r="G43" s="764"/>
      <c r="H43" s="764"/>
      <c r="I43" s="764"/>
      <c r="J43" s="764"/>
      <c r="K43" s="764"/>
      <c r="L43" s="764"/>
      <c r="M43" s="764"/>
      <c r="N43" s="764"/>
      <c r="O43" s="764"/>
      <c r="P43" s="764"/>
      <c r="Q43" s="764"/>
      <c r="R43" s="765"/>
      <c r="S43" s="763"/>
      <c r="T43" s="764"/>
      <c r="U43" s="764"/>
      <c r="V43" s="764"/>
      <c r="W43" s="764"/>
      <c r="X43" s="764"/>
      <c r="Y43" s="764"/>
      <c r="Z43" s="764"/>
      <c r="AA43" s="764"/>
      <c r="AB43" s="764"/>
      <c r="AC43" s="764"/>
      <c r="AD43" s="764"/>
      <c r="AE43" s="764"/>
      <c r="AF43" s="764"/>
      <c r="AG43" s="764"/>
      <c r="AH43" s="764"/>
      <c r="AI43" s="764"/>
      <c r="AJ43" s="765"/>
      <c r="AK43" s="85"/>
      <c r="AL43" s="8"/>
    </row>
    <row r="44" spans="2:39" s="9" customFormat="1" ht="29.25" customHeight="1">
      <c r="B44" s="109"/>
      <c r="C44" s="615">
        <v>7</v>
      </c>
      <c r="D44" s="762"/>
      <c r="E44" s="616"/>
      <c r="F44" s="763"/>
      <c r="G44" s="764"/>
      <c r="H44" s="764"/>
      <c r="I44" s="764"/>
      <c r="J44" s="764"/>
      <c r="K44" s="764"/>
      <c r="L44" s="764"/>
      <c r="M44" s="764"/>
      <c r="N44" s="764"/>
      <c r="O44" s="764"/>
      <c r="P44" s="764"/>
      <c r="Q44" s="764"/>
      <c r="R44" s="765"/>
      <c r="S44" s="763"/>
      <c r="T44" s="764"/>
      <c r="U44" s="764"/>
      <c r="V44" s="764"/>
      <c r="W44" s="764"/>
      <c r="X44" s="764"/>
      <c r="Y44" s="764"/>
      <c r="Z44" s="764"/>
      <c r="AA44" s="764"/>
      <c r="AB44" s="764"/>
      <c r="AC44" s="764"/>
      <c r="AD44" s="764"/>
      <c r="AE44" s="764"/>
      <c r="AF44" s="764"/>
      <c r="AG44" s="764"/>
      <c r="AH44" s="764"/>
      <c r="AI44" s="764"/>
      <c r="AJ44" s="765"/>
      <c r="AK44" s="85"/>
      <c r="AL44" s="8"/>
    </row>
    <row r="45" spans="2:39" s="9" customFormat="1" ht="29.25" customHeight="1">
      <c r="B45" s="109"/>
      <c r="C45" s="615">
        <v>8</v>
      </c>
      <c r="D45" s="762"/>
      <c r="E45" s="616"/>
      <c r="F45" s="763"/>
      <c r="G45" s="764"/>
      <c r="H45" s="764"/>
      <c r="I45" s="764"/>
      <c r="J45" s="764"/>
      <c r="K45" s="764"/>
      <c r="L45" s="764"/>
      <c r="M45" s="764"/>
      <c r="N45" s="764"/>
      <c r="O45" s="764"/>
      <c r="P45" s="764"/>
      <c r="Q45" s="764"/>
      <c r="R45" s="765"/>
      <c r="S45" s="763"/>
      <c r="T45" s="764"/>
      <c r="U45" s="764"/>
      <c r="V45" s="764"/>
      <c r="W45" s="764"/>
      <c r="X45" s="764"/>
      <c r="Y45" s="764"/>
      <c r="Z45" s="764"/>
      <c r="AA45" s="764"/>
      <c r="AB45" s="764"/>
      <c r="AC45" s="764"/>
      <c r="AD45" s="764"/>
      <c r="AE45" s="764"/>
      <c r="AF45" s="764"/>
      <c r="AG45" s="764"/>
      <c r="AH45" s="764"/>
      <c r="AI45" s="764"/>
      <c r="AJ45" s="765"/>
      <c r="AK45" s="85"/>
      <c r="AL45" s="8"/>
    </row>
    <row r="46" spans="2:39" s="9" customFormat="1" ht="29.25" customHeight="1">
      <c r="B46" s="109"/>
      <c r="C46" s="615">
        <v>9</v>
      </c>
      <c r="D46" s="762"/>
      <c r="E46" s="616"/>
      <c r="F46" s="763"/>
      <c r="G46" s="764"/>
      <c r="H46" s="764"/>
      <c r="I46" s="764"/>
      <c r="J46" s="764"/>
      <c r="K46" s="764"/>
      <c r="L46" s="764"/>
      <c r="M46" s="764"/>
      <c r="N46" s="764"/>
      <c r="O46" s="764"/>
      <c r="P46" s="764"/>
      <c r="Q46" s="764"/>
      <c r="R46" s="765"/>
      <c r="S46" s="763"/>
      <c r="T46" s="764"/>
      <c r="U46" s="764"/>
      <c r="V46" s="764"/>
      <c r="W46" s="764"/>
      <c r="X46" s="764"/>
      <c r="Y46" s="764"/>
      <c r="Z46" s="764"/>
      <c r="AA46" s="764"/>
      <c r="AB46" s="764"/>
      <c r="AC46" s="764"/>
      <c r="AD46" s="764"/>
      <c r="AE46" s="764"/>
      <c r="AF46" s="764"/>
      <c r="AG46" s="764"/>
      <c r="AH46" s="764"/>
      <c r="AI46" s="764"/>
      <c r="AJ46" s="765"/>
      <c r="AK46" s="85"/>
      <c r="AL46" s="8"/>
    </row>
    <row r="47" spans="2:39" s="9" customFormat="1" ht="29.25" customHeight="1">
      <c r="B47" s="109"/>
      <c r="C47" s="615">
        <v>10</v>
      </c>
      <c r="D47" s="762"/>
      <c r="E47" s="616"/>
      <c r="F47" s="763"/>
      <c r="G47" s="764"/>
      <c r="H47" s="764"/>
      <c r="I47" s="764"/>
      <c r="J47" s="764"/>
      <c r="K47" s="764"/>
      <c r="L47" s="764"/>
      <c r="M47" s="764"/>
      <c r="N47" s="764"/>
      <c r="O47" s="764"/>
      <c r="P47" s="764"/>
      <c r="Q47" s="764"/>
      <c r="R47" s="765"/>
      <c r="S47" s="763"/>
      <c r="T47" s="764"/>
      <c r="U47" s="764"/>
      <c r="V47" s="764"/>
      <c r="W47" s="764"/>
      <c r="X47" s="764"/>
      <c r="Y47" s="764"/>
      <c r="Z47" s="764"/>
      <c r="AA47" s="764"/>
      <c r="AB47" s="764"/>
      <c r="AC47" s="764"/>
      <c r="AD47" s="764"/>
      <c r="AE47" s="764"/>
      <c r="AF47" s="764"/>
      <c r="AG47" s="764"/>
      <c r="AH47" s="764"/>
      <c r="AI47" s="764"/>
      <c r="AJ47" s="765"/>
      <c r="AK47" s="85"/>
      <c r="AL47" s="8"/>
    </row>
    <row r="48" spans="2:39" s="9" customFormat="1" ht="29.25" customHeight="1">
      <c r="B48" s="109"/>
      <c r="C48" s="615">
        <v>11</v>
      </c>
      <c r="D48" s="762"/>
      <c r="E48" s="616"/>
      <c r="F48" s="763"/>
      <c r="G48" s="764"/>
      <c r="H48" s="764"/>
      <c r="I48" s="764"/>
      <c r="J48" s="764"/>
      <c r="K48" s="764"/>
      <c r="L48" s="764"/>
      <c r="M48" s="764"/>
      <c r="N48" s="764"/>
      <c r="O48" s="764"/>
      <c r="P48" s="764"/>
      <c r="Q48" s="764"/>
      <c r="R48" s="765"/>
      <c r="S48" s="763"/>
      <c r="T48" s="764"/>
      <c r="U48" s="764"/>
      <c r="V48" s="764"/>
      <c r="W48" s="764"/>
      <c r="X48" s="764"/>
      <c r="Y48" s="764"/>
      <c r="Z48" s="764"/>
      <c r="AA48" s="764"/>
      <c r="AB48" s="764"/>
      <c r="AC48" s="764"/>
      <c r="AD48" s="764"/>
      <c r="AE48" s="764"/>
      <c r="AF48" s="764"/>
      <c r="AG48" s="764"/>
      <c r="AH48" s="764"/>
      <c r="AI48" s="764"/>
      <c r="AJ48" s="765"/>
      <c r="AK48" s="85"/>
      <c r="AL48" s="8"/>
    </row>
    <row r="49" spans="2:38" s="9" customFormat="1" ht="29.25" customHeight="1">
      <c r="B49" s="109"/>
      <c r="C49" s="615">
        <v>12</v>
      </c>
      <c r="D49" s="762"/>
      <c r="E49" s="616"/>
      <c r="F49" s="763"/>
      <c r="G49" s="764"/>
      <c r="H49" s="764"/>
      <c r="I49" s="764"/>
      <c r="J49" s="764"/>
      <c r="K49" s="764"/>
      <c r="L49" s="764"/>
      <c r="M49" s="764"/>
      <c r="N49" s="764"/>
      <c r="O49" s="764"/>
      <c r="P49" s="764"/>
      <c r="Q49" s="764"/>
      <c r="R49" s="765"/>
      <c r="S49" s="763"/>
      <c r="T49" s="764"/>
      <c r="U49" s="764"/>
      <c r="V49" s="764"/>
      <c r="W49" s="764"/>
      <c r="X49" s="764"/>
      <c r="Y49" s="764"/>
      <c r="Z49" s="764"/>
      <c r="AA49" s="764"/>
      <c r="AB49" s="764"/>
      <c r="AC49" s="764"/>
      <c r="AD49" s="764"/>
      <c r="AE49" s="764"/>
      <c r="AF49" s="764"/>
      <c r="AG49" s="764"/>
      <c r="AH49" s="764"/>
      <c r="AI49" s="764"/>
      <c r="AJ49" s="765"/>
      <c r="AK49" s="85"/>
      <c r="AL49" s="8"/>
    </row>
    <row r="50" spans="2:38" s="9" customFormat="1" ht="29.25" customHeight="1">
      <c r="B50" s="109"/>
      <c r="C50" s="615">
        <v>13</v>
      </c>
      <c r="D50" s="762"/>
      <c r="E50" s="616"/>
      <c r="F50" s="763"/>
      <c r="G50" s="764"/>
      <c r="H50" s="764"/>
      <c r="I50" s="764"/>
      <c r="J50" s="764"/>
      <c r="K50" s="764"/>
      <c r="L50" s="764"/>
      <c r="M50" s="764"/>
      <c r="N50" s="764"/>
      <c r="O50" s="764"/>
      <c r="P50" s="764"/>
      <c r="Q50" s="764"/>
      <c r="R50" s="765"/>
      <c r="S50" s="763"/>
      <c r="T50" s="764"/>
      <c r="U50" s="764"/>
      <c r="V50" s="764"/>
      <c r="W50" s="764"/>
      <c r="X50" s="764"/>
      <c r="Y50" s="764"/>
      <c r="Z50" s="764"/>
      <c r="AA50" s="764"/>
      <c r="AB50" s="764"/>
      <c r="AC50" s="764"/>
      <c r="AD50" s="764"/>
      <c r="AE50" s="764"/>
      <c r="AF50" s="764"/>
      <c r="AG50" s="764"/>
      <c r="AH50" s="764"/>
      <c r="AI50" s="764"/>
      <c r="AJ50" s="765"/>
      <c r="AK50" s="85"/>
      <c r="AL50" s="8"/>
    </row>
    <row r="51" spans="2:38" s="9" customFormat="1" ht="29.25" customHeight="1">
      <c r="B51" s="109"/>
      <c r="C51" s="615">
        <v>14</v>
      </c>
      <c r="D51" s="762"/>
      <c r="E51" s="616"/>
      <c r="F51" s="763"/>
      <c r="G51" s="764"/>
      <c r="H51" s="764"/>
      <c r="I51" s="764"/>
      <c r="J51" s="764"/>
      <c r="K51" s="764"/>
      <c r="L51" s="764"/>
      <c r="M51" s="764"/>
      <c r="N51" s="764"/>
      <c r="O51" s="764"/>
      <c r="P51" s="764"/>
      <c r="Q51" s="764"/>
      <c r="R51" s="765"/>
      <c r="S51" s="763"/>
      <c r="T51" s="764"/>
      <c r="U51" s="764"/>
      <c r="V51" s="764"/>
      <c r="W51" s="764"/>
      <c r="X51" s="764"/>
      <c r="Y51" s="764"/>
      <c r="Z51" s="764"/>
      <c r="AA51" s="764"/>
      <c r="AB51" s="764"/>
      <c r="AC51" s="764"/>
      <c r="AD51" s="764"/>
      <c r="AE51" s="764"/>
      <c r="AF51" s="764"/>
      <c r="AG51" s="764"/>
      <c r="AH51" s="764"/>
      <c r="AI51" s="764"/>
      <c r="AJ51" s="765"/>
      <c r="AK51" s="85"/>
      <c r="AL51" s="8"/>
    </row>
    <row r="52" spans="2:38" s="9" customFormat="1" ht="29.25" customHeight="1">
      <c r="B52" s="109"/>
      <c r="C52" s="615">
        <v>15</v>
      </c>
      <c r="D52" s="762"/>
      <c r="E52" s="616"/>
      <c r="F52" s="763"/>
      <c r="G52" s="764"/>
      <c r="H52" s="764"/>
      <c r="I52" s="764"/>
      <c r="J52" s="764"/>
      <c r="K52" s="764"/>
      <c r="L52" s="764"/>
      <c r="M52" s="764"/>
      <c r="N52" s="764"/>
      <c r="O52" s="764"/>
      <c r="P52" s="764"/>
      <c r="Q52" s="764"/>
      <c r="R52" s="765"/>
      <c r="S52" s="763"/>
      <c r="T52" s="764"/>
      <c r="U52" s="764"/>
      <c r="V52" s="764"/>
      <c r="W52" s="764"/>
      <c r="X52" s="764"/>
      <c r="Y52" s="764"/>
      <c r="Z52" s="764"/>
      <c r="AA52" s="764"/>
      <c r="AB52" s="764"/>
      <c r="AC52" s="764"/>
      <c r="AD52" s="764"/>
      <c r="AE52" s="764"/>
      <c r="AF52" s="764"/>
      <c r="AG52" s="764"/>
      <c r="AH52" s="764"/>
      <c r="AI52" s="764"/>
      <c r="AJ52" s="765"/>
      <c r="AK52" s="85"/>
      <c r="AL52" s="8"/>
    </row>
    <row r="53" spans="2:38" s="9" customFormat="1" ht="29.25" customHeight="1">
      <c r="B53" s="109"/>
      <c r="C53" s="615">
        <v>16</v>
      </c>
      <c r="D53" s="762"/>
      <c r="E53" s="616"/>
      <c r="F53" s="763"/>
      <c r="G53" s="764"/>
      <c r="H53" s="764"/>
      <c r="I53" s="764"/>
      <c r="J53" s="764"/>
      <c r="K53" s="764"/>
      <c r="L53" s="764"/>
      <c r="M53" s="764"/>
      <c r="N53" s="764"/>
      <c r="O53" s="764"/>
      <c r="P53" s="764"/>
      <c r="Q53" s="764"/>
      <c r="R53" s="765"/>
      <c r="S53" s="763"/>
      <c r="T53" s="764"/>
      <c r="U53" s="764"/>
      <c r="V53" s="764"/>
      <c r="W53" s="764"/>
      <c r="X53" s="764"/>
      <c r="Y53" s="764"/>
      <c r="Z53" s="764"/>
      <c r="AA53" s="764"/>
      <c r="AB53" s="764"/>
      <c r="AC53" s="764"/>
      <c r="AD53" s="764"/>
      <c r="AE53" s="764"/>
      <c r="AF53" s="764"/>
      <c r="AG53" s="764"/>
      <c r="AH53" s="764"/>
      <c r="AI53" s="764"/>
      <c r="AJ53" s="765"/>
      <c r="AK53" s="85"/>
      <c r="AL53" s="8"/>
    </row>
    <row r="54" spans="2:38" s="9" customFormat="1" ht="29.25" customHeight="1">
      <c r="B54" s="109"/>
      <c r="C54" s="615">
        <v>17</v>
      </c>
      <c r="D54" s="762"/>
      <c r="E54" s="616"/>
      <c r="F54" s="763"/>
      <c r="G54" s="764"/>
      <c r="H54" s="764"/>
      <c r="I54" s="764"/>
      <c r="J54" s="764"/>
      <c r="K54" s="764"/>
      <c r="L54" s="764"/>
      <c r="M54" s="764"/>
      <c r="N54" s="764"/>
      <c r="O54" s="764"/>
      <c r="P54" s="764"/>
      <c r="Q54" s="764"/>
      <c r="R54" s="765"/>
      <c r="S54" s="763"/>
      <c r="T54" s="764"/>
      <c r="U54" s="764"/>
      <c r="V54" s="764"/>
      <c r="W54" s="764"/>
      <c r="X54" s="764"/>
      <c r="Y54" s="764"/>
      <c r="Z54" s="764"/>
      <c r="AA54" s="764"/>
      <c r="AB54" s="764"/>
      <c r="AC54" s="764"/>
      <c r="AD54" s="764"/>
      <c r="AE54" s="764"/>
      <c r="AF54" s="764"/>
      <c r="AG54" s="764"/>
      <c r="AH54" s="764"/>
      <c r="AI54" s="764"/>
      <c r="AJ54" s="765"/>
      <c r="AK54" s="85"/>
      <c r="AL54" s="8"/>
    </row>
    <row r="55" spans="2:38" s="9" customFormat="1" ht="29.25" customHeight="1">
      <c r="B55" s="109"/>
      <c r="C55" s="615">
        <v>18</v>
      </c>
      <c r="D55" s="762"/>
      <c r="E55" s="616"/>
      <c r="F55" s="763"/>
      <c r="G55" s="764"/>
      <c r="H55" s="764"/>
      <c r="I55" s="764"/>
      <c r="J55" s="764"/>
      <c r="K55" s="764"/>
      <c r="L55" s="764"/>
      <c r="M55" s="764"/>
      <c r="N55" s="764"/>
      <c r="O55" s="764"/>
      <c r="P55" s="764"/>
      <c r="Q55" s="764"/>
      <c r="R55" s="765"/>
      <c r="S55" s="763"/>
      <c r="T55" s="764"/>
      <c r="U55" s="764"/>
      <c r="V55" s="764"/>
      <c r="W55" s="764"/>
      <c r="X55" s="764"/>
      <c r="Y55" s="764"/>
      <c r="Z55" s="764"/>
      <c r="AA55" s="764"/>
      <c r="AB55" s="764"/>
      <c r="AC55" s="764"/>
      <c r="AD55" s="764"/>
      <c r="AE55" s="764"/>
      <c r="AF55" s="764"/>
      <c r="AG55" s="764"/>
      <c r="AH55" s="764"/>
      <c r="AI55" s="764"/>
      <c r="AJ55" s="765"/>
      <c r="AK55" s="85"/>
      <c r="AL55" s="8"/>
    </row>
    <row r="56" spans="2:38" s="9" customFormat="1" ht="29.25" customHeight="1">
      <c r="B56" s="109"/>
      <c r="C56" s="615">
        <v>19</v>
      </c>
      <c r="D56" s="762"/>
      <c r="E56" s="616"/>
      <c r="F56" s="763"/>
      <c r="G56" s="764"/>
      <c r="H56" s="764"/>
      <c r="I56" s="764"/>
      <c r="J56" s="764"/>
      <c r="K56" s="764"/>
      <c r="L56" s="764"/>
      <c r="M56" s="764"/>
      <c r="N56" s="764"/>
      <c r="O56" s="764"/>
      <c r="P56" s="764"/>
      <c r="Q56" s="764"/>
      <c r="R56" s="765"/>
      <c r="S56" s="763"/>
      <c r="T56" s="764"/>
      <c r="U56" s="764"/>
      <c r="V56" s="764"/>
      <c r="W56" s="764"/>
      <c r="X56" s="764"/>
      <c r="Y56" s="764"/>
      <c r="Z56" s="764"/>
      <c r="AA56" s="764"/>
      <c r="AB56" s="764"/>
      <c r="AC56" s="764"/>
      <c r="AD56" s="764"/>
      <c r="AE56" s="764"/>
      <c r="AF56" s="764"/>
      <c r="AG56" s="764"/>
      <c r="AH56" s="764"/>
      <c r="AI56" s="764"/>
      <c r="AJ56" s="765"/>
      <c r="AK56" s="85"/>
      <c r="AL56" s="8"/>
    </row>
    <row r="57" spans="2:38" s="9" customFormat="1" ht="29.25" customHeight="1">
      <c r="B57" s="109"/>
      <c r="C57" s="615">
        <v>20</v>
      </c>
      <c r="D57" s="762"/>
      <c r="E57" s="616"/>
      <c r="F57" s="763"/>
      <c r="G57" s="764"/>
      <c r="H57" s="764"/>
      <c r="I57" s="764"/>
      <c r="J57" s="764"/>
      <c r="K57" s="764"/>
      <c r="L57" s="764"/>
      <c r="M57" s="764"/>
      <c r="N57" s="764"/>
      <c r="O57" s="764"/>
      <c r="P57" s="764"/>
      <c r="Q57" s="764"/>
      <c r="R57" s="765"/>
      <c r="S57" s="763"/>
      <c r="T57" s="764"/>
      <c r="U57" s="764"/>
      <c r="V57" s="764"/>
      <c r="W57" s="764"/>
      <c r="X57" s="764"/>
      <c r="Y57" s="764"/>
      <c r="Z57" s="764"/>
      <c r="AA57" s="764"/>
      <c r="AB57" s="764"/>
      <c r="AC57" s="764"/>
      <c r="AD57" s="764"/>
      <c r="AE57" s="764"/>
      <c r="AF57" s="764"/>
      <c r="AG57" s="764"/>
      <c r="AH57" s="764"/>
      <c r="AI57" s="764"/>
      <c r="AJ57" s="765"/>
      <c r="AK57" s="85"/>
      <c r="AL57" s="8"/>
    </row>
    <row r="58" spans="2:38" s="9" customFormat="1" ht="29.25" customHeight="1">
      <c r="B58" s="109"/>
      <c r="C58" s="615">
        <v>21</v>
      </c>
      <c r="D58" s="762"/>
      <c r="E58" s="616"/>
      <c r="F58" s="763"/>
      <c r="G58" s="764"/>
      <c r="H58" s="764"/>
      <c r="I58" s="764"/>
      <c r="J58" s="764"/>
      <c r="K58" s="764"/>
      <c r="L58" s="764"/>
      <c r="M58" s="764"/>
      <c r="N58" s="764"/>
      <c r="O58" s="764"/>
      <c r="P58" s="764"/>
      <c r="Q58" s="764"/>
      <c r="R58" s="765"/>
      <c r="S58" s="763"/>
      <c r="T58" s="764"/>
      <c r="U58" s="764"/>
      <c r="V58" s="764"/>
      <c r="W58" s="764"/>
      <c r="X58" s="764"/>
      <c r="Y58" s="764"/>
      <c r="Z58" s="764"/>
      <c r="AA58" s="764"/>
      <c r="AB58" s="764"/>
      <c r="AC58" s="764"/>
      <c r="AD58" s="764"/>
      <c r="AE58" s="764"/>
      <c r="AF58" s="764"/>
      <c r="AG58" s="764"/>
      <c r="AH58" s="764"/>
      <c r="AI58" s="764"/>
      <c r="AJ58" s="765"/>
      <c r="AK58" s="85"/>
      <c r="AL58" s="8"/>
    </row>
    <row r="59" spans="2:38" s="9" customFormat="1" ht="29.25" customHeight="1">
      <c r="B59" s="109"/>
      <c r="C59" s="615">
        <v>22</v>
      </c>
      <c r="D59" s="762"/>
      <c r="E59" s="616"/>
      <c r="F59" s="763"/>
      <c r="G59" s="764"/>
      <c r="H59" s="764"/>
      <c r="I59" s="764"/>
      <c r="J59" s="764"/>
      <c r="K59" s="764"/>
      <c r="L59" s="764"/>
      <c r="M59" s="764"/>
      <c r="N59" s="764"/>
      <c r="O59" s="764"/>
      <c r="P59" s="764"/>
      <c r="Q59" s="764"/>
      <c r="R59" s="765"/>
      <c r="S59" s="763"/>
      <c r="T59" s="764"/>
      <c r="U59" s="764"/>
      <c r="V59" s="764"/>
      <c r="W59" s="764"/>
      <c r="X59" s="764"/>
      <c r="Y59" s="764"/>
      <c r="Z59" s="764"/>
      <c r="AA59" s="764"/>
      <c r="AB59" s="764"/>
      <c r="AC59" s="764"/>
      <c r="AD59" s="764"/>
      <c r="AE59" s="764"/>
      <c r="AF59" s="764"/>
      <c r="AG59" s="764"/>
      <c r="AH59" s="764"/>
      <c r="AI59" s="764"/>
      <c r="AJ59" s="765"/>
      <c r="AK59" s="85"/>
      <c r="AL59" s="8"/>
    </row>
    <row r="60" spans="2:38" s="9" customFormat="1" ht="29.25" customHeight="1">
      <c r="B60" s="109"/>
      <c r="C60" s="615">
        <v>23</v>
      </c>
      <c r="D60" s="762"/>
      <c r="E60" s="616"/>
      <c r="F60" s="763"/>
      <c r="G60" s="764"/>
      <c r="H60" s="764"/>
      <c r="I60" s="764"/>
      <c r="J60" s="764"/>
      <c r="K60" s="764"/>
      <c r="L60" s="764"/>
      <c r="M60" s="764"/>
      <c r="N60" s="764"/>
      <c r="O60" s="764"/>
      <c r="P60" s="764"/>
      <c r="Q60" s="764"/>
      <c r="R60" s="765"/>
      <c r="S60" s="763"/>
      <c r="T60" s="764"/>
      <c r="U60" s="764"/>
      <c r="V60" s="764"/>
      <c r="W60" s="764"/>
      <c r="X60" s="764"/>
      <c r="Y60" s="764"/>
      <c r="Z60" s="764"/>
      <c r="AA60" s="764"/>
      <c r="AB60" s="764"/>
      <c r="AC60" s="764"/>
      <c r="AD60" s="764"/>
      <c r="AE60" s="764"/>
      <c r="AF60" s="764"/>
      <c r="AG60" s="764"/>
      <c r="AH60" s="764"/>
      <c r="AI60" s="764"/>
      <c r="AJ60" s="765"/>
      <c r="AK60" s="85"/>
      <c r="AL60" s="8"/>
    </row>
    <row r="61" spans="2:38" s="9" customFormat="1" ht="29.25" customHeight="1">
      <c r="B61" s="109"/>
      <c r="C61" s="615">
        <v>24</v>
      </c>
      <c r="D61" s="762"/>
      <c r="E61" s="616"/>
      <c r="F61" s="763"/>
      <c r="G61" s="764"/>
      <c r="H61" s="764"/>
      <c r="I61" s="764"/>
      <c r="J61" s="764"/>
      <c r="K61" s="764"/>
      <c r="L61" s="764"/>
      <c r="M61" s="764"/>
      <c r="N61" s="764"/>
      <c r="O61" s="764"/>
      <c r="P61" s="764"/>
      <c r="Q61" s="764"/>
      <c r="R61" s="765"/>
      <c r="S61" s="763"/>
      <c r="T61" s="764"/>
      <c r="U61" s="764"/>
      <c r="V61" s="764"/>
      <c r="W61" s="764"/>
      <c r="X61" s="764"/>
      <c r="Y61" s="764"/>
      <c r="Z61" s="764"/>
      <c r="AA61" s="764"/>
      <c r="AB61" s="764"/>
      <c r="AC61" s="764"/>
      <c r="AD61" s="764"/>
      <c r="AE61" s="764"/>
      <c r="AF61" s="764"/>
      <c r="AG61" s="764"/>
      <c r="AH61" s="764"/>
      <c r="AI61" s="764"/>
      <c r="AJ61" s="765"/>
      <c r="AK61" s="85"/>
      <c r="AL61" s="8"/>
    </row>
    <row r="62" spans="2:38" s="9" customFormat="1" ht="29.25" customHeight="1">
      <c r="B62" s="109"/>
      <c r="C62" s="615">
        <v>25</v>
      </c>
      <c r="D62" s="762"/>
      <c r="E62" s="616"/>
      <c r="F62" s="763"/>
      <c r="G62" s="764"/>
      <c r="H62" s="764"/>
      <c r="I62" s="764"/>
      <c r="J62" s="764"/>
      <c r="K62" s="764"/>
      <c r="L62" s="764"/>
      <c r="M62" s="764"/>
      <c r="N62" s="764"/>
      <c r="O62" s="764"/>
      <c r="P62" s="764"/>
      <c r="Q62" s="764"/>
      <c r="R62" s="765"/>
      <c r="S62" s="763"/>
      <c r="T62" s="764"/>
      <c r="U62" s="764"/>
      <c r="V62" s="764"/>
      <c r="W62" s="764"/>
      <c r="X62" s="764"/>
      <c r="Y62" s="764"/>
      <c r="Z62" s="764"/>
      <c r="AA62" s="764"/>
      <c r="AB62" s="764"/>
      <c r="AC62" s="764"/>
      <c r="AD62" s="764"/>
      <c r="AE62" s="764"/>
      <c r="AF62" s="764"/>
      <c r="AG62" s="764"/>
      <c r="AH62" s="764"/>
      <c r="AI62" s="764"/>
      <c r="AJ62" s="765"/>
      <c r="AK62" s="85"/>
      <c r="AL62" s="8"/>
    </row>
    <row r="63" spans="2:38" s="9" customFormat="1" ht="32.25" customHeight="1">
      <c r="B63" s="110"/>
      <c r="C63" s="847" t="s">
        <v>653</v>
      </c>
      <c r="D63" s="848"/>
      <c r="E63" s="848"/>
      <c r="F63" s="848"/>
      <c r="G63" s="848"/>
      <c r="H63" s="848"/>
      <c r="I63" s="848"/>
      <c r="J63" s="848"/>
      <c r="K63" s="848"/>
      <c r="L63" s="8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235"/>
      <c r="AL63" s="8"/>
    </row>
    <row r="64" spans="2:38" s="9" customFormat="1" ht="21.75" customHeight="1">
      <c r="B64" s="34"/>
      <c r="C64" s="232"/>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182"/>
      <c r="AE64" s="234"/>
      <c r="AF64" s="234"/>
      <c r="AG64" s="234"/>
      <c r="AH64" s="234"/>
      <c r="AI64" s="234"/>
      <c r="AJ64" s="34"/>
      <c r="AK64" s="58" t="s">
        <v>38</v>
      </c>
      <c r="AL64" s="8"/>
    </row>
    <row r="65" spans="2:38">
      <c r="B65" s="141"/>
      <c r="C65" s="141"/>
      <c r="D65" s="141"/>
      <c r="E65" s="141"/>
      <c r="F65" s="141"/>
      <c r="G65" s="141"/>
      <c r="H65" s="141"/>
      <c r="I65" s="141"/>
      <c r="J65" s="141"/>
      <c r="K65" s="141"/>
      <c r="L65" s="141"/>
      <c r="M65" s="34"/>
      <c r="N65" s="34"/>
      <c r="O65" s="141"/>
      <c r="P65" s="34"/>
      <c r="Q65" s="34"/>
      <c r="R65" s="34"/>
      <c r="S65" s="34"/>
      <c r="T65" s="34"/>
      <c r="U65" s="34"/>
      <c r="V65" s="34"/>
      <c r="W65" s="34"/>
      <c r="X65" s="34"/>
      <c r="Y65" s="758" t="s">
        <v>78</v>
      </c>
      <c r="Z65" s="758"/>
      <c r="AA65" s="758"/>
      <c r="AB65" s="758"/>
      <c r="AC65" s="614" t="str">
        <f>IF($AC$4="","",$AC$4)</f>
        <v/>
      </c>
      <c r="AD65" s="614"/>
      <c r="AE65" s="614"/>
      <c r="AF65" s="614"/>
      <c r="AG65" s="614"/>
      <c r="AH65" s="614"/>
      <c r="AI65" s="614"/>
      <c r="AJ65" s="614"/>
      <c r="AK65" s="34"/>
    </row>
    <row r="66" spans="2:38" ht="21" customHeight="1">
      <c r="B66" s="142"/>
      <c r="C66" s="142" t="s">
        <v>121</v>
      </c>
      <c r="D66" s="142"/>
      <c r="E66" s="142"/>
      <c r="F66" s="142"/>
      <c r="G66" s="142"/>
      <c r="H66" s="142"/>
      <c r="I66" s="142"/>
      <c r="J66" s="142"/>
      <c r="K66" s="142"/>
      <c r="L66" s="142"/>
      <c r="M66" s="142"/>
      <c r="N66" s="142"/>
      <c r="O66" s="142"/>
      <c r="P66" s="142"/>
      <c r="Q66" s="142"/>
      <c r="R66" s="142"/>
      <c r="S66" s="142"/>
      <c r="T66" s="142"/>
      <c r="U66" s="142"/>
      <c r="V66" s="142"/>
      <c r="W66" s="111"/>
      <c r="X66" s="111"/>
      <c r="Y66" s="111"/>
      <c r="Z66" s="111"/>
      <c r="AA66" s="111"/>
      <c r="AB66" s="111"/>
      <c r="AC66" s="111"/>
      <c r="AD66" s="111"/>
      <c r="AE66" s="143" t="str">
        <f>IF($E$10="A","Ａ事業所（２）",IF($E$10="Bテナント等","Bテナント等事業所（２）",""))</f>
        <v/>
      </c>
      <c r="AF66" s="34"/>
      <c r="AG66" s="111"/>
      <c r="AH66" s="111"/>
      <c r="AI66" s="111"/>
      <c r="AJ66" s="111"/>
      <c r="AK66" s="111"/>
    </row>
    <row r="67" spans="2:38" ht="8.25" customHeight="1">
      <c r="B67" s="144"/>
      <c r="C67" s="145"/>
      <c r="D67" s="145"/>
      <c r="E67" s="145"/>
      <c r="F67" s="145"/>
      <c r="G67" s="145"/>
      <c r="H67" s="145"/>
      <c r="I67" s="145"/>
      <c r="J67" s="145"/>
      <c r="K67" s="145"/>
      <c r="L67" s="145"/>
      <c r="M67" s="145"/>
      <c r="N67" s="145"/>
      <c r="O67" s="145"/>
      <c r="P67" s="145"/>
      <c r="Q67" s="145"/>
      <c r="R67" s="145"/>
      <c r="S67" s="145"/>
      <c r="T67" s="145"/>
      <c r="U67" s="145"/>
      <c r="V67" s="145"/>
      <c r="W67" s="97"/>
      <c r="X67" s="97"/>
      <c r="Y67" s="97"/>
      <c r="Z67" s="97"/>
      <c r="AA67" s="97"/>
      <c r="AB67" s="97"/>
      <c r="AC67" s="97"/>
      <c r="AD67" s="97"/>
      <c r="AE67" s="97"/>
      <c r="AF67" s="145"/>
      <c r="AG67" s="97"/>
      <c r="AH67" s="97"/>
      <c r="AI67" s="97"/>
      <c r="AJ67" s="97"/>
      <c r="AK67" s="98"/>
    </row>
    <row r="68" spans="2:38" ht="22.5" customHeight="1">
      <c r="B68" s="146"/>
      <c r="C68" s="141" t="s">
        <v>141</v>
      </c>
      <c r="D68" s="141"/>
      <c r="E68" s="141"/>
      <c r="F68" s="141"/>
      <c r="G68" s="141"/>
      <c r="H68" s="141"/>
      <c r="I68" s="141"/>
      <c r="J68" s="141"/>
      <c r="K68" s="141"/>
      <c r="L68" s="141"/>
      <c r="M68" s="141"/>
      <c r="N68" s="141"/>
      <c r="O68" s="141"/>
      <c r="P68" s="34"/>
      <c r="Q68" s="34"/>
      <c r="R68" s="34"/>
      <c r="S68" s="34"/>
      <c r="T68" s="34"/>
      <c r="U68" s="34"/>
      <c r="V68" s="34"/>
      <c r="W68" s="34"/>
      <c r="X68" s="34"/>
      <c r="Y68" s="34"/>
      <c r="Z68" s="34"/>
      <c r="AA68" s="34"/>
      <c r="AB68" s="34"/>
      <c r="AC68" s="34"/>
      <c r="AD68" s="34"/>
      <c r="AE68" s="34"/>
      <c r="AF68" s="34"/>
      <c r="AG68" s="34"/>
      <c r="AH68" s="34"/>
      <c r="AI68" s="34"/>
      <c r="AJ68" s="34"/>
      <c r="AK68" s="85"/>
    </row>
    <row r="69" spans="2:38" ht="6.75" customHeight="1">
      <c r="B69" s="146"/>
      <c r="C69" s="141"/>
      <c r="D69" s="141"/>
      <c r="E69" s="141"/>
      <c r="F69" s="141"/>
      <c r="G69" s="141"/>
      <c r="H69" s="141"/>
      <c r="I69" s="141"/>
      <c r="J69" s="141"/>
      <c r="K69" s="141"/>
      <c r="L69" s="141"/>
      <c r="M69" s="141"/>
      <c r="N69" s="141"/>
      <c r="O69" s="141"/>
      <c r="P69" s="34"/>
      <c r="Q69" s="34"/>
      <c r="R69" s="34"/>
      <c r="S69" s="34"/>
      <c r="T69" s="34"/>
      <c r="U69" s="34"/>
      <c r="V69" s="34"/>
      <c r="W69" s="34"/>
      <c r="X69" s="34"/>
      <c r="Y69" s="34"/>
      <c r="Z69" s="34"/>
      <c r="AA69" s="34"/>
      <c r="AB69" s="34"/>
      <c r="AC69" s="34"/>
      <c r="AD69" s="34"/>
      <c r="AE69" s="34"/>
      <c r="AF69" s="34"/>
      <c r="AG69" s="34"/>
      <c r="AH69" s="34"/>
      <c r="AI69" s="34"/>
      <c r="AJ69" s="34"/>
      <c r="AK69" s="85"/>
    </row>
    <row r="70" spans="2:38" ht="13.5" customHeight="1">
      <c r="B70" s="146"/>
      <c r="C70" s="141" t="s">
        <v>658</v>
      </c>
      <c r="D70" s="141"/>
      <c r="E70" s="141"/>
      <c r="F70" s="141"/>
      <c r="G70" s="141"/>
      <c r="H70" s="141"/>
      <c r="I70" s="141"/>
      <c r="J70" s="141"/>
      <c r="K70" s="141"/>
      <c r="L70" s="141"/>
      <c r="M70" s="141"/>
      <c r="N70" s="141"/>
      <c r="O70" s="141"/>
      <c r="P70" s="34"/>
      <c r="Q70" s="34"/>
      <c r="R70" s="34"/>
      <c r="S70" s="34"/>
      <c r="T70" s="34"/>
      <c r="U70" s="34"/>
      <c r="V70" s="34"/>
      <c r="W70" s="34"/>
      <c r="X70" s="34"/>
      <c r="Y70" s="34"/>
      <c r="Z70" s="34"/>
      <c r="AA70" s="34"/>
      <c r="AB70" s="34"/>
      <c r="AC70" s="34"/>
      <c r="AD70" s="34"/>
      <c r="AE70" s="34"/>
      <c r="AF70" s="34"/>
      <c r="AG70" s="34"/>
      <c r="AH70" s="34"/>
      <c r="AI70" s="34"/>
      <c r="AJ70" s="34"/>
      <c r="AK70" s="85"/>
    </row>
    <row r="71" spans="2:38" ht="18" customHeight="1">
      <c r="B71" s="146"/>
      <c r="C71" s="34"/>
      <c r="D71" s="249"/>
      <c r="E71" s="250"/>
      <c r="F71" s="250"/>
      <c r="G71" s="250"/>
      <c r="H71" s="250"/>
      <c r="I71" s="250"/>
      <c r="J71" s="250"/>
      <c r="K71" s="250"/>
      <c r="L71" s="250"/>
      <c r="M71" s="250"/>
      <c r="N71" s="250"/>
      <c r="O71" s="250"/>
      <c r="P71" s="251"/>
      <c r="Q71" s="752" t="s">
        <v>436</v>
      </c>
      <c r="R71" s="753"/>
      <c r="S71" s="753"/>
      <c r="T71" s="753"/>
      <c r="U71" s="753"/>
      <c r="V71" s="753"/>
      <c r="W71" s="753"/>
      <c r="X71" s="753"/>
      <c r="Y71" s="753"/>
      <c r="Z71" s="753"/>
      <c r="AA71" s="753"/>
      <c r="AB71" s="753"/>
      <c r="AC71" s="753"/>
      <c r="AD71" s="753"/>
      <c r="AE71" s="753"/>
      <c r="AF71" s="753"/>
      <c r="AG71" s="753"/>
      <c r="AH71" s="753"/>
      <c r="AI71" s="753"/>
      <c r="AJ71" s="754"/>
      <c r="AK71" s="85"/>
    </row>
    <row r="72" spans="2:38" ht="30" customHeight="1">
      <c r="B72" s="146"/>
      <c r="C72" s="34"/>
      <c r="D72" s="150"/>
      <c r="E72" s="151"/>
      <c r="F72" s="151"/>
      <c r="G72" s="151"/>
      <c r="H72" s="151"/>
      <c r="I72" s="151"/>
      <c r="J72" s="151"/>
      <c r="K72" s="151"/>
      <c r="L72" s="151"/>
      <c r="M72" s="151"/>
      <c r="N72" s="151"/>
      <c r="O72" s="151"/>
      <c r="P72" s="152"/>
      <c r="Q72" s="759" t="str">
        <f>Tbl!$Q$2</f>
        <v>令和７年度
(2025年度)</v>
      </c>
      <c r="R72" s="760"/>
      <c r="S72" s="760"/>
      <c r="T72" s="761"/>
      <c r="U72" s="759" t="str">
        <f>Tbl!$Q$3</f>
        <v>令和８年度
(2026年度)</v>
      </c>
      <c r="V72" s="760"/>
      <c r="W72" s="760"/>
      <c r="X72" s="761"/>
      <c r="Y72" s="759" t="str">
        <f>Tbl!$Q$4</f>
        <v>令和９年度
(2027年度)</v>
      </c>
      <c r="Z72" s="760"/>
      <c r="AA72" s="760"/>
      <c r="AB72" s="761"/>
      <c r="AC72" s="759" t="str">
        <f>Tbl!$Q$5</f>
        <v>令和10年度
(2028年度)</v>
      </c>
      <c r="AD72" s="760"/>
      <c r="AE72" s="760"/>
      <c r="AF72" s="761"/>
      <c r="AG72" s="759" t="str">
        <f>Tbl!$Q$6</f>
        <v>令和11年度
(2029年度)</v>
      </c>
      <c r="AH72" s="760"/>
      <c r="AI72" s="760"/>
      <c r="AJ72" s="761"/>
      <c r="AK72" s="85"/>
    </row>
    <row r="73" spans="2:38" ht="20.25" customHeight="1">
      <c r="B73" s="146"/>
      <c r="C73" s="34"/>
      <c r="D73" s="755" t="s">
        <v>453</v>
      </c>
      <c r="E73" s="627"/>
      <c r="F73" s="627"/>
      <c r="G73" s="627"/>
      <c r="H73" s="627"/>
      <c r="I73" s="627"/>
      <c r="J73" s="627"/>
      <c r="K73" s="627"/>
      <c r="L73" s="627"/>
      <c r="M73" s="627"/>
      <c r="N73" s="627"/>
      <c r="O73" s="627"/>
      <c r="P73" s="627"/>
      <c r="Q73" s="756"/>
      <c r="R73" s="757"/>
      <c r="S73" s="757"/>
      <c r="T73" s="757"/>
      <c r="U73" s="756"/>
      <c r="V73" s="757"/>
      <c r="W73" s="757"/>
      <c r="X73" s="757"/>
      <c r="Y73" s="756"/>
      <c r="Z73" s="757"/>
      <c r="AA73" s="757"/>
      <c r="AB73" s="757"/>
      <c r="AC73" s="756"/>
      <c r="AD73" s="757"/>
      <c r="AE73" s="757"/>
      <c r="AF73" s="757"/>
      <c r="AG73" s="756"/>
      <c r="AH73" s="757"/>
      <c r="AI73" s="757"/>
      <c r="AJ73" s="757"/>
      <c r="AK73" s="85"/>
    </row>
    <row r="74" spans="2:38" ht="20.25" customHeight="1">
      <c r="B74" s="146"/>
      <c r="C74" s="34"/>
      <c r="D74" s="627" t="s">
        <v>452</v>
      </c>
      <c r="E74" s="627"/>
      <c r="F74" s="627"/>
      <c r="G74" s="627"/>
      <c r="H74" s="627"/>
      <c r="I74" s="627"/>
      <c r="J74" s="627"/>
      <c r="K74" s="627"/>
      <c r="L74" s="627"/>
      <c r="M74" s="627"/>
      <c r="N74" s="627"/>
      <c r="O74" s="627"/>
      <c r="P74" s="627"/>
      <c r="Q74" s="849"/>
      <c r="R74" s="850"/>
      <c r="S74" s="850"/>
      <c r="T74" s="851"/>
      <c r="U74" s="849"/>
      <c r="V74" s="850"/>
      <c r="W74" s="850"/>
      <c r="X74" s="851"/>
      <c r="Y74" s="849"/>
      <c r="Z74" s="850"/>
      <c r="AA74" s="850"/>
      <c r="AB74" s="851"/>
      <c r="AC74" s="849"/>
      <c r="AD74" s="850"/>
      <c r="AE74" s="850"/>
      <c r="AF74" s="851"/>
      <c r="AG74" s="849"/>
      <c r="AH74" s="850"/>
      <c r="AI74" s="850"/>
      <c r="AJ74" s="851"/>
      <c r="AK74" s="85"/>
      <c r="AL74" s="32" t="str">
        <f>IF($E$10="A","←事業所種別がAの場合規模判定エネルギー使用量は入力不要です","")</f>
        <v/>
      </c>
    </row>
    <row r="75" spans="2:38" ht="10.5" customHeight="1">
      <c r="B75" s="146"/>
      <c r="C75" s="141"/>
      <c r="D75" s="141"/>
      <c r="E75" s="141"/>
      <c r="F75" s="141"/>
      <c r="G75" s="141"/>
      <c r="H75" s="141"/>
      <c r="I75" s="141"/>
      <c r="J75" s="141"/>
      <c r="K75" s="141"/>
      <c r="L75" s="141"/>
      <c r="M75" s="141"/>
      <c r="N75" s="141"/>
      <c r="O75" s="141"/>
      <c r="P75" s="34"/>
      <c r="Q75" s="34"/>
      <c r="R75" s="34"/>
      <c r="S75" s="34"/>
      <c r="T75" s="34"/>
      <c r="U75" s="34"/>
      <c r="V75" s="34"/>
      <c r="W75" s="34"/>
      <c r="X75" s="34"/>
      <c r="Y75" s="34"/>
      <c r="Z75" s="34"/>
      <c r="AA75" s="34"/>
      <c r="AB75" s="34"/>
      <c r="AC75" s="34"/>
      <c r="AD75" s="34"/>
      <c r="AE75" s="34"/>
      <c r="AF75" s="34"/>
      <c r="AG75" s="34"/>
      <c r="AH75" s="34"/>
      <c r="AI75" s="34"/>
      <c r="AJ75" s="34"/>
      <c r="AK75" s="85"/>
    </row>
    <row r="76" spans="2:38">
      <c r="B76" s="146"/>
      <c r="C76" s="141" t="s">
        <v>445</v>
      </c>
      <c r="D76" s="141"/>
      <c r="E76" s="141"/>
      <c r="F76" s="141"/>
      <c r="G76" s="141"/>
      <c r="H76" s="141"/>
      <c r="I76" s="141"/>
      <c r="J76" s="141"/>
      <c r="K76" s="141"/>
      <c r="L76" s="141"/>
      <c r="M76" s="141"/>
      <c r="N76" s="141"/>
      <c r="O76" s="153"/>
      <c r="P76" s="34"/>
      <c r="Q76" s="34"/>
      <c r="R76" s="34"/>
      <c r="S76" s="34"/>
      <c r="T76" s="34"/>
      <c r="U76" s="34"/>
      <c r="V76" s="34"/>
      <c r="W76" s="34"/>
      <c r="X76" s="34"/>
      <c r="Y76" s="34"/>
      <c r="Z76" s="34"/>
      <c r="AA76" s="34"/>
      <c r="AB76" s="34"/>
      <c r="AC76" s="845" t="s">
        <v>505</v>
      </c>
      <c r="AD76" s="845"/>
      <c r="AE76" s="845"/>
      <c r="AF76" s="845"/>
      <c r="AG76" s="845"/>
      <c r="AH76" s="845"/>
      <c r="AI76" s="845"/>
      <c r="AJ76" s="845"/>
      <c r="AK76" s="85"/>
    </row>
    <row r="77" spans="2:38" ht="7.5" customHeight="1">
      <c r="B77" s="146"/>
      <c r="C77" s="141"/>
      <c r="D77" s="141"/>
      <c r="E77" s="141"/>
      <c r="F77" s="141"/>
      <c r="G77" s="141"/>
      <c r="H77" s="141"/>
      <c r="I77" s="141"/>
      <c r="J77" s="141"/>
      <c r="K77" s="141"/>
      <c r="L77" s="141"/>
      <c r="M77" s="154"/>
      <c r="N77" s="34"/>
      <c r="O77" s="141"/>
      <c r="P77" s="111"/>
      <c r="Q77" s="34"/>
      <c r="R77" s="34"/>
      <c r="S77" s="34"/>
      <c r="T77" s="34"/>
      <c r="U77" s="34"/>
      <c r="V77" s="34"/>
      <c r="W77" s="34"/>
      <c r="X77" s="34"/>
      <c r="Y77" s="34"/>
      <c r="Z77" s="34"/>
      <c r="AA77" s="34"/>
      <c r="AB77" s="34"/>
      <c r="AC77" s="846"/>
      <c r="AD77" s="846"/>
      <c r="AE77" s="846"/>
      <c r="AF77" s="846"/>
      <c r="AG77" s="846"/>
      <c r="AH77" s="846"/>
      <c r="AI77" s="846"/>
      <c r="AJ77" s="846"/>
      <c r="AK77" s="85"/>
    </row>
    <row r="78" spans="2:38" ht="18" customHeight="1">
      <c r="B78" s="146"/>
      <c r="C78" s="141"/>
      <c r="D78" s="689"/>
      <c r="E78" s="690"/>
      <c r="F78" s="690"/>
      <c r="G78" s="690"/>
      <c r="H78" s="690"/>
      <c r="I78" s="690"/>
      <c r="J78" s="690"/>
      <c r="K78" s="690"/>
      <c r="L78" s="690"/>
      <c r="M78" s="97"/>
      <c r="N78" s="155"/>
      <c r="O78" s="155"/>
      <c r="P78" s="156"/>
      <c r="Q78" s="752" t="s">
        <v>436</v>
      </c>
      <c r="R78" s="753"/>
      <c r="S78" s="753"/>
      <c r="T78" s="753"/>
      <c r="U78" s="753"/>
      <c r="V78" s="753"/>
      <c r="W78" s="753"/>
      <c r="X78" s="753"/>
      <c r="Y78" s="753"/>
      <c r="Z78" s="753"/>
      <c r="AA78" s="753"/>
      <c r="AB78" s="753"/>
      <c r="AC78" s="753"/>
      <c r="AD78" s="753"/>
      <c r="AE78" s="753"/>
      <c r="AF78" s="753"/>
      <c r="AG78" s="753"/>
      <c r="AH78" s="753"/>
      <c r="AI78" s="753"/>
      <c r="AJ78" s="754"/>
      <c r="AK78" s="85"/>
    </row>
    <row r="79" spans="2:38" ht="15" customHeight="1">
      <c r="B79" s="146"/>
      <c r="C79" s="141"/>
      <c r="D79" s="691"/>
      <c r="E79" s="692"/>
      <c r="F79" s="692"/>
      <c r="G79" s="692"/>
      <c r="H79" s="692"/>
      <c r="I79" s="692"/>
      <c r="J79" s="692"/>
      <c r="K79" s="692"/>
      <c r="L79" s="693"/>
      <c r="M79" s="699" t="s">
        <v>142</v>
      </c>
      <c r="N79" s="699"/>
      <c r="O79" s="699"/>
      <c r="P79" s="699"/>
      <c r="Q79" s="700" t="str">
        <f>Tbl!$Q$2</f>
        <v>令和７年度
(2025年度)</v>
      </c>
      <c r="R79" s="701"/>
      <c r="S79" s="701"/>
      <c r="T79" s="702"/>
      <c r="U79" s="700" t="str">
        <f>Tbl!$Q$3</f>
        <v>令和８年度
(2026年度)</v>
      </c>
      <c r="V79" s="701"/>
      <c r="W79" s="701"/>
      <c r="X79" s="702"/>
      <c r="Y79" s="700" t="str">
        <f>Tbl!$Q$4</f>
        <v>令和９年度
(2027年度)</v>
      </c>
      <c r="Z79" s="701"/>
      <c r="AA79" s="701"/>
      <c r="AB79" s="702"/>
      <c r="AC79" s="700" t="str">
        <f>Tbl!$Q$5</f>
        <v>令和10年度
(2028年度)</v>
      </c>
      <c r="AD79" s="701"/>
      <c r="AE79" s="701"/>
      <c r="AF79" s="702"/>
      <c r="AG79" s="700" t="str">
        <f>Tbl!$Q$6</f>
        <v>令和11年度
(2029年度)</v>
      </c>
      <c r="AH79" s="701"/>
      <c r="AI79" s="701"/>
      <c r="AJ79" s="702"/>
      <c r="AK79" s="157"/>
    </row>
    <row r="80" spans="2:38" ht="15" customHeight="1">
      <c r="B80" s="146"/>
      <c r="C80" s="141"/>
      <c r="D80" s="694"/>
      <c r="E80" s="688"/>
      <c r="F80" s="688"/>
      <c r="G80" s="688"/>
      <c r="H80" s="688"/>
      <c r="I80" s="688"/>
      <c r="J80" s="688"/>
      <c r="K80" s="688"/>
      <c r="L80" s="695"/>
      <c r="M80" s="699"/>
      <c r="N80" s="699"/>
      <c r="O80" s="699"/>
      <c r="P80" s="699"/>
      <c r="Q80" s="703"/>
      <c r="R80" s="704"/>
      <c r="S80" s="704"/>
      <c r="T80" s="705"/>
      <c r="U80" s="703"/>
      <c r="V80" s="704"/>
      <c r="W80" s="704"/>
      <c r="X80" s="705"/>
      <c r="Y80" s="703"/>
      <c r="Z80" s="704"/>
      <c r="AA80" s="704"/>
      <c r="AB80" s="705"/>
      <c r="AC80" s="703"/>
      <c r="AD80" s="704"/>
      <c r="AE80" s="704"/>
      <c r="AF80" s="705"/>
      <c r="AG80" s="703"/>
      <c r="AH80" s="704"/>
      <c r="AI80" s="704"/>
      <c r="AJ80" s="705"/>
      <c r="AK80" s="157"/>
    </row>
    <row r="81" spans="2:37" ht="30" customHeight="1">
      <c r="B81" s="146"/>
      <c r="C81" s="141"/>
      <c r="D81" s="749" t="s">
        <v>470</v>
      </c>
      <c r="E81" s="750"/>
      <c r="F81" s="750"/>
      <c r="G81" s="750"/>
      <c r="H81" s="750"/>
      <c r="I81" s="750"/>
      <c r="J81" s="750"/>
      <c r="K81" s="750"/>
      <c r="L81" s="750"/>
      <c r="M81" s="751" t="str">
        <f>IF($S$24="","",$S$24)</f>
        <v/>
      </c>
      <c r="N81" s="751"/>
      <c r="O81" s="751"/>
      <c r="P81" s="751"/>
      <c r="Q81" s="741"/>
      <c r="R81" s="742"/>
      <c r="S81" s="742"/>
      <c r="T81" s="743"/>
      <c r="U81" s="741"/>
      <c r="V81" s="742"/>
      <c r="W81" s="742"/>
      <c r="X81" s="743"/>
      <c r="Y81" s="741"/>
      <c r="Z81" s="742"/>
      <c r="AA81" s="742"/>
      <c r="AB81" s="743"/>
      <c r="AC81" s="741"/>
      <c r="AD81" s="742"/>
      <c r="AE81" s="742"/>
      <c r="AF81" s="743"/>
      <c r="AG81" s="741"/>
      <c r="AH81" s="742"/>
      <c r="AI81" s="742"/>
      <c r="AJ81" s="743"/>
      <c r="AK81" s="85"/>
    </row>
    <row r="82" spans="2:37" ht="30" customHeight="1">
      <c r="B82" s="146"/>
      <c r="C82" s="141"/>
      <c r="D82" s="248"/>
      <c r="E82" s="744" t="s">
        <v>645</v>
      </c>
      <c r="F82" s="744"/>
      <c r="G82" s="744"/>
      <c r="H82" s="744"/>
      <c r="I82" s="744"/>
      <c r="J82" s="744"/>
      <c r="K82" s="744"/>
      <c r="L82" s="744"/>
      <c r="M82" s="744"/>
      <c r="N82" s="744"/>
      <c r="O82" s="744"/>
      <c r="P82" s="744"/>
      <c r="Q82" s="745" t="s">
        <v>170</v>
      </c>
      <c r="R82" s="746"/>
      <c r="S82" s="746"/>
      <c r="T82" s="747"/>
      <c r="U82" s="748" t="str">
        <f>IFERROR(IF(U$81="","",(U81-Q81)/Q81*100),"")</f>
        <v/>
      </c>
      <c r="V82" s="748"/>
      <c r="W82" s="748"/>
      <c r="X82" s="748"/>
      <c r="Y82" s="748" t="str">
        <f t="shared" ref="Y82" si="0">IFERROR(IF(Y$81="","",(Y81-U81)/U81*100),"")</f>
        <v/>
      </c>
      <c r="Z82" s="748"/>
      <c r="AA82" s="748"/>
      <c r="AB82" s="748"/>
      <c r="AC82" s="748" t="str">
        <f t="shared" ref="AC82" si="1">IFERROR(IF(AC$81="","",(AC81-Y81)/Y81*100),"")</f>
        <v/>
      </c>
      <c r="AD82" s="748"/>
      <c r="AE82" s="748"/>
      <c r="AF82" s="748"/>
      <c r="AG82" s="748" t="str">
        <f t="shared" ref="AG82" si="2">IFERROR(IF(AG$81="","",(AG81-AC81)/AC81*100),"")</f>
        <v/>
      </c>
      <c r="AH82" s="748"/>
      <c r="AI82" s="748"/>
      <c r="AJ82" s="748"/>
      <c r="AK82" s="85"/>
    </row>
    <row r="83" spans="2:37" ht="15" customHeight="1">
      <c r="B83" s="146"/>
      <c r="C83" s="141"/>
      <c r="D83" s="733"/>
      <c r="E83" s="735" t="s">
        <v>446</v>
      </c>
      <c r="F83" s="736"/>
      <c r="G83" s="736"/>
      <c r="H83" s="736"/>
      <c r="I83" s="736"/>
      <c r="J83" s="736"/>
      <c r="K83" s="736"/>
      <c r="L83" s="736"/>
      <c r="M83" s="736"/>
      <c r="N83" s="736"/>
      <c r="O83" s="736"/>
      <c r="P83" s="737"/>
      <c r="Q83" s="722" t="str">
        <f>IFERROR(IF(Q81="","",($M$81-Q81)/$M$81*100),"")</f>
        <v/>
      </c>
      <c r="R83" s="723"/>
      <c r="S83" s="723"/>
      <c r="T83" s="724"/>
      <c r="U83" s="722" t="str">
        <f t="shared" ref="U83" si="3">IFERROR(IF(U81="","",($M$81-U81)/$M$81*100),"")</f>
        <v/>
      </c>
      <c r="V83" s="723"/>
      <c r="W83" s="723"/>
      <c r="X83" s="724"/>
      <c r="Y83" s="722" t="str">
        <f t="shared" ref="Y83" si="4">IFERROR(IF(Y81="","",($M$81-Y81)/$M$81*100),"")</f>
        <v/>
      </c>
      <c r="Z83" s="723"/>
      <c r="AA83" s="723"/>
      <c r="AB83" s="724"/>
      <c r="AC83" s="722" t="str">
        <f t="shared" ref="AC83" si="5">IFERROR(IF(AC81="","",($M$81-AC81)/$M$81*100),"")</f>
        <v/>
      </c>
      <c r="AD83" s="723"/>
      <c r="AE83" s="723"/>
      <c r="AF83" s="724"/>
      <c r="AG83" s="722" t="str">
        <f t="shared" ref="AG83" si="6">IFERROR(IF(AG81="","",($M$81-AG81)/$M$81*100),"")</f>
        <v/>
      </c>
      <c r="AH83" s="723"/>
      <c r="AI83" s="723"/>
      <c r="AJ83" s="724"/>
      <c r="AK83" s="85"/>
    </row>
    <row r="84" spans="2:37" ht="15" customHeight="1">
      <c r="B84" s="146"/>
      <c r="C84" s="141"/>
      <c r="D84" s="734"/>
      <c r="E84" s="738"/>
      <c r="F84" s="739"/>
      <c r="G84" s="739"/>
      <c r="H84" s="739"/>
      <c r="I84" s="739"/>
      <c r="J84" s="739"/>
      <c r="K84" s="739"/>
      <c r="L84" s="739"/>
      <c r="M84" s="739"/>
      <c r="N84" s="739"/>
      <c r="O84" s="739"/>
      <c r="P84" s="740"/>
      <c r="Q84" s="725"/>
      <c r="R84" s="726"/>
      <c r="S84" s="726"/>
      <c r="T84" s="727"/>
      <c r="U84" s="725"/>
      <c r="V84" s="726"/>
      <c r="W84" s="726"/>
      <c r="X84" s="727"/>
      <c r="Y84" s="725"/>
      <c r="Z84" s="726"/>
      <c r="AA84" s="726"/>
      <c r="AB84" s="727"/>
      <c r="AC84" s="725"/>
      <c r="AD84" s="726"/>
      <c r="AE84" s="726"/>
      <c r="AF84" s="727"/>
      <c r="AG84" s="725"/>
      <c r="AH84" s="726"/>
      <c r="AI84" s="726"/>
      <c r="AJ84" s="727"/>
      <c r="AK84" s="153"/>
    </row>
    <row r="85" spans="2:37" ht="30" customHeight="1">
      <c r="B85" s="146"/>
      <c r="C85" s="141"/>
      <c r="D85" s="728" t="s">
        <v>100</v>
      </c>
      <c r="E85" s="730" t="s">
        <v>517</v>
      </c>
      <c r="F85" s="731"/>
      <c r="G85" s="731"/>
      <c r="H85" s="731"/>
      <c r="I85" s="731"/>
      <c r="J85" s="731"/>
      <c r="K85" s="731"/>
      <c r="L85" s="731"/>
      <c r="M85" s="731"/>
      <c r="N85" s="731"/>
      <c r="O85" s="731"/>
      <c r="P85" s="732"/>
      <c r="Q85" s="718"/>
      <c r="R85" s="719"/>
      <c r="S85" s="719"/>
      <c r="T85" s="720"/>
      <c r="U85" s="718"/>
      <c r="V85" s="719"/>
      <c r="W85" s="719"/>
      <c r="X85" s="720"/>
      <c r="Y85" s="718"/>
      <c r="Z85" s="719"/>
      <c r="AA85" s="719"/>
      <c r="AB85" s="720"/>
      <c r="AC85" s="718"/>
      <c r="AD85" s="719"/>
      <c r="AE85" s="719"/>
      <c r="AF85" s="720"/>
      <c r="AG85" s="718"/>
      <c r="AH85" s="719"/>
      <c r="AI85" s="719"/>
      <c r="AJ85" s="720"/>
      <c r="AK85" s="153"/>
    </row>
    <row r="86" spans="2:37" ht="30" customHeight="1">
      <c r="B86" s="146"/>
      <c r="C86" s="141"/>
      <c r="D86" s="728"/>
      <c r="E86" s="721" t="s">
        <v>143</v>
      </c>
      <c r="F86" s="721"/>
      <c r="G86" s="721"/>
      <c r="H86" s="721"/>
      <c r="I86" s="721"/>
      <c r="J86" s="721"/>
      <c r="K86" s="721"/>
      <c r="L86" s="721"/>
      <c r="M86" s="721"/>
      <c r="N86" s="721"/>
      <c r="O86" s="721"/>
      <c r="P86" s="721"/>
      <c r="Q86" s="718"/>
      <c r="R86" s="719"/>
      <c r="S86" s="719"/>
      <c r="T86" s="720"/>
      <c r="U86" s="718"/>
      <c r="V86" s="719"/>
      <c r="W86" s="719"/>
      <c r="X86" s="720"/>
      <c r="Y86" s="718"/>
      <c r="Z86" s="719"/>
      <c r="AA86" s="719"/>
      <c r="AB86" s="720"/>
      <c r="AC86" s="718"/>
      <c r="AD86" s="719"/>
      <c r="AE86" s="719"/>
      <c r="AF86" s="720"/>
      <c r="AG86" s="718"/>
      <c r="AH86" s="719"/>
      <c r="AI86" s="719"/>
      <c r="AJ86" s="720"/>
      <c r="AK86" s="85"/>
    </row>
    <row r="87" spans="2:37" ht="30" customHeight="1">
      <c r="B87" s="146"/>
      <c r="C87" s="141"/>
      <c r="D87" s="728"/>
      <c r="E87" s="721" t="s">
        <v>144</v>
      </c>
      <c r="F87" s="721"/>
      <c r="G87" s="721"/>
      <c r="H87" s="721"/>
      <c r="I87" s="721"/>
      <c r="J87" s="721"/>
      <c r="K87" s="721"/>
      <c r="L87" s="721"/>
      <c r="M87" s="721"/>
      <c r="N87" s="721"/>
      <c r="O87" s="721"/>
      <c r="P87" s="721"/>
      <c r="Q87" s="718"/>
      <c r="R87" s="719"/>
      <c r="S87" s="719"/>
      <c r="T87" s="720"/>
      <c r="U87" s="718"/>
      <c r="V87" s="719"/>
      <c r="W87" s="719"/>
      <c r="X87" s="720"/>
      <c r="Y87" s="718"/>
      <c r="Z87" s="719"/>
      <c r="AA87" s="719"/>
      <c r="AB87" s="720"/>
      <c r="AC87" s="718"/>
      <c r="AD87" s="719"/>
      <c r="AE87" s="719"/>
      <c r="AF87" s="720"/>
      <c r="AG87" s="718"/>
      <c r="AH87" s="719"/>
      <c r="AI87" s="719"/>
      <c r="AJ87" s="720"/>
      <c r="AK87" s="85"/>
    </row>
    <row r="88" spans="2:37" ht="30" customHeight="1">
      <c r="B88" s="146"/>
      <c r="C88" s="141"/>
      <c r="D88" s="728"/>
      <c r="E88" s="721" t="s">
        <v>145</v>
      </c>
      <c r="F88" s="721"/>
      <c r="G88" s="721"/>
      <c r="H88" s="721"/>
      <c r="I88" s="721"/>
      <c r="J88" s="721"/>
      <c r="K88" s="721"/>
      <c r="L88" s="721"/>
      <c r="M88" s="721"/>
      <c r="N88" s="721"/>
      <c r="O88" s="721"/>
      <c r="P88" s="721"/>
      <c r="Q88" s="718"/>
      <c r="R88" s="719"/>
      <c r="S88" s="719"/>
      <c r="T88" s="720"/>
      <c r="U88" s="718"/>
      <c r="V88" s="719"/>
      <c r="W88" s="719"/>
      <c r="X88" s="720"/>
      <c r="Y88" s="718"/>
      <c r="Z88" s="719"/>
      <c r="AA88" s="719"/>
      <c r="AB88" s="720"/>
      <c r="AC88" s="718"/>
      <c r="AD88" s="719"/>
      <c r="AE88" s="719"/>
      <c r="AF88" s="720"/>
      <c r="AG88" s="718"/>
      <c r="AH88" s="719"/>
      <c r="AI88" s="719"/>
      <c r="AJ88" s="720"/>
      <c r="AK88" s="85"/>
    </row>
    <row r="89" spans="2:37" ht="30" customHeight="1">
      <c r="B89" s="146"/>
      <c r="C89" s="141"/>
      <c r="D89" s="728"/>
      <c r="E89" s="721" t="s">
        <v>146</v>
      </c>
      <c r="F89" s="721"/>
      <c r="G89" s="721"/>
      <c r="H89" s="721"/>
      <c r="I89" s="721"/>
      <c r="J89" s="721"/>
      <c r="K89" s="721"/>
      <c r="L89" s="721"/>
      <c r="M89" s="721"/>
      <c r="N89" s="721"/>
      <c r="O89" s="721"/>
      <c r="P89" s="721"/>
      <c r="Q89" s="718"/>
      <c r="R89" s="719"/>
      <c r="S89" s="719"/>
      <c r="T89" s="720"/>
      <c r="U89" s="718"/>
      <c r="V89" s="719"/>
      <c r="W89" s="719"/>
      <c r="X89" s="720"/>
      <c r="Y89" s="718"/>
      <c r="Z89" s="719"/>
      <c r="AA89" s="719"/>
      <c r="AB89" s="720"/>
      <c r="AC89" s="718"/>
      <c r="AD89" s="719"/>
      <c r="AE89" s="719"/>
      <c r="AF89" s="720"/>
      <c r="AG89" s="718"/>
      <c r="AH89" s="719"/>
      <c r="AI89" s="719"/>
      <c r="AJ89" s="720"/>
      <c r="AK89" s="85"/>
    </row>
    <row r="90" spans="2:37" ht="30" customHeight="1">
      <c r="B90" s="146"/>
      <c r="C90" s="141"/>
      <c r="D90" s="728"/>
      <c r="E90" s="721" t="s">
        <v>654</v>
      </c>
      <c r="F90" s="721"/>
      <c r="G90" s="721"/>
      <c r="H90" s="721"/>
      <c r="I90" s="721"/>
      <c r="J90" s="721"/>
      <c r="K90" s="721"/>
      <c r="L90" s="721"/>
      <c r="M90" s="721"/>
      <c r="N90" s="721"/>
      <c r="O90" s="721"/>
      <c r="P90" s="721"/>
      <c r="Q90" s="718"/>
      <c r="R90" s="719"/>
      <c r="S90" s="719"/>
      <c r="T90" s="720"/>
      <c r="U90" s="718"/>
      <c r="V90" s="719"/>
      <c r="W90" s="719"/>
      <c r="X90" s="720"/>
      <c r="Y90" s="718"/>
      <c r="Z90" s="719"/>
      <c r="AA90" s="719"/>
      <c r="AB90" s="720"/>
      <c r="AC90" s="718"/>
      <c r="AD90" s="719"/>
      <c r="AE90" s="719"/>
      <c r="AF90" s="720"/>
      <c r="AG90" s="718"/>
      <c r="AH90" s="719"/>
      <c r="AI90" s="719"/>
      <c r="AJ90" s="720"/>
      <c r="AK90" s="85"/>
    </row>
    <row r="91" spans="2:37" ht="30" customHeight="1" thickBot="1">
      <c r="B91" s="146"/>
      <c r="C91" s="141"/>
      <c r="D91" s="729"/>
      <c r="E91" s="712" t="s">
        <v>147</v>
      </c>
      <c r="F91" s="713"/>
      <c r="G91" s="713"/>
      <c r="H91" s="713"/>
      <c r="I91" s="713"/>
      <c r="J91" s="713"/>
      <c r="K91" s="713"/>
      <c r="L91" s="713"/>
      <c r="M91" s="713"/>
      <c r="N91" s="713"/>
      <c r="O91" s="713"/>
      <c r="P91" s="714"/>
      <c r="Q91" s="715"/>
      <c r="R91" s="716"/>
      <c r="S91" s="716"/>
      <c r="T91" s="717"/>
      <c r="U91" s="715"/>
      <c r="V91" s="716"/>
      <c r="W91" s="716"/>
      <c r="X91" s="717"/>
      <c r="Y91" s="715"/>
      <c r="Z91" s="716"/>
      <c r="AA91" s="716"/>
      <c r="AB91" s="717"/>
      <c r="AC91" s="715"/>
      <c r="AD91" s="716"/>
      <c r="AE91" s="716"/>
      <c r="AF91" s="717"/>
      <c r="AG91" s="715"/>
      <c r="AH91" s="716"/>
      <c r="AI91" s="716"/>
      <c r="AJ91" s="717"/>
      <c r="AK91" s="85"/>
    </row>
    <row r="92" spans="2:37" ht="30" customHeight="1" thickTop="1">
      <c r="B92" s="146"/>
      <c r="C92" s="141"/>
      <c r="D92" s="706" t="s">
        <v>101</v>
      </c>
      <c r="E92" s="707"/>
      <c r="F92" s="707"/>
      <c r="G92" s="707"/>
      <c r="H92" s="707"/>
      <c r="I92" s="707"/>
      <c r="J92" s="707"/>
      <c r="K92" s="707"/>
      <c r="L92" s="707"/>
      <c r="M92" s="707"/>
      <c r="N92" s="707"/>
      <c r="O92" s="707"/>
      <c r="P92" s="708"/>
      <c r="Q92" s="709" t="str">
        <f>IF(COUNT(Q$81,Q$85:T$91)=0,"",SUM(Q$81,Q$85:T$91))</f>
        <v/>
      </c>
      <c r="R92" s="710"/>
      <c r="S92" s="710"/>
      <c r="T92" s="711"/>
      <c r="U92" s="709" t="str">
        <f t="shared" ref="U92" si="7">IF(COUNT(U$81,U$85:X$91)=0,"",SUM(U$81,U$85:X$91))</f>
        <v/>
      </c>
      <c r="V92" s="710"/>
      <c r="W92" s="710"/>
      <c r="X92" s="711"/>
      <c r="Y92" s="709" t="str">
        <f t="shared" ref="Y92" si="8">IF(COUNT(Y$81,Y$85:AB$91)=0,"",SUM(Y$81,Y$85:AB$91))</f>
        <v/>
      </c>
      <c r="Z92" s="710"/>
      <c r="AA92" s="710"/>
      <c r="AB92" s="711"/>
      <c r="AC92" s="709" t="str">
        <f t="shared" ref="AC92" si="9">IF(COUNT(AC$81,AC$85:AF$91)=0,"",SUM(AC$81,AC$85:AF$91))</f>
        <v/>
      </c>
      <c r="AD92" s="710"/>
      <c r="AE92" s="710"/>
      <c r="AF92" s="711"/>
      <c r="AG92" s="709" t="str">
        <f t="shared" ref="AG92" si="10">IF(COUNT(AG$81,AG$85:AJ$91)=0,"",SUM(AG$81,AG$85:AJ$91))</f>
        <v/>
      </c>
      <c r="AH92" s="710"/>
      <c r="AI92" s="710"/>
      <c r="AJ92" s="711"/>
      <c r="AK92" s="85"/>
    </row>
    <row r="93" spans="2:37" ht="9" customHeight="1">
      <c r="B93" s="146"/>
      <c r="C93" s="141"/>
      <c r="D93" s="141"/>
      <c r="E93" s="141"/>
      <c r="F93" s="141"/>
      <c r="G93" s="141"/>
      <c r="H93" s="141"/>
      <c r="I93" s="141"/>
      <c r="J93" s="141"/>
      <c r="K93" s="141"/>
      <c r="L93" s="141"/>
      <c r="M93" s="141"/>
      <c r="N93" s="141"/>
      <c r="O93" s="159"/>
      <c r="P93" s="34"/>
      <c r="Q93" s="34"/>
      <c r="R93" s="34"/>
      <c r="S93" s="34"/>
      <c r="T93" s="34"/>
      <c r="U93" s="34"/>
      <c r="V93" s="34"/>
      <c r="W93" s="34"/>
      <c r="X93" s="34"/>
      <c r="Y93" s="34"/>
      <c r="Z93" s="34"/>
      <c r="AA93" s="34"/>
      <c r="AB93" s="34"/>
      <c r="AC93" s="34"/>
      <c r="AD93" s="34"/>
      <c r="AE93" s="34"/>
      <c r="AF93" s="34"/>
      <c r="AG93" s="34"/>
      <c r="AH93" s="34"/>
      <c r="AI93" s="34"/>
      <c r="AJ93" s="34"/>
      <c r="AK93" s="85"/>
    </row>
    <row r="94" spans="2:37" ht="13.5" customHeight="1">
      <c r="B94" s="146"/>
      <c r="C94" s="141" t="s">
        <v>473</v>
      </c>
      <c r="D94" s="141"/>
      <c r="E94" s="141"/>
      <c r="F94" s="141"/>
      <c r="G94" s="141"/>
      <c r="H94" s="141"/>
      <c r="I94" s="141"/>
      <c r="J94" s="141"/>
      <c r="K94" s="141"/>
      <c r="L94" s="141"/>
      <c r="M94" s="141"/>
      <c r="N94" s="141"/>
      <c r="O94" s="141"/>
      <c r="P94" s="34"/>
      <c r="Q94" s="34"/>
      <c r="R94" s="34"/>
      <c r="S94" s="34"/>
      <c r="T94" s="34"/>
      <c r="U94" s="34"/>
      <c r="V94" s="34"/>
      <c r="W94" s="34"/>
      <c r="X94" s="34"/>
      <c r="Y94" s="34"/>
      <c r="Z94" s="34"/>
      <c r="AA94" s="34"/>
      <c r="AB94" s="34"/>
      <c r="AC94" s="34"/>
      <c r="AD94" s="34"/>
      <c r="AE94" s="34"/>
      <c r="AF94" s="34"/>
      <c r="AG94" s="34"/>
      <c r="AH94" s="34"/>
      <c r="AI94" s="34"/>
      <c r="AJ94" s="34"/>
      <c r="AK94" s="85"/>
    </row>
    <row r="95" spans="2:37" ht="13.5" customHeight="1">
      <c r="B95" s="146"/>
      <c r="C95" s="141"/>
      <c r="D95" s="141"/>
      <c r="E95" s="141"/>
      <c r="F95" s="141"/>
      <c r="G95" s="141"/>
      <c r="H95" s="141"/>
      <c r="I95" s="141"/>
      <c r="J95" s="141"/>
      <c r="K95" s="141"/>
      <c r="L95" s="160"/>
      <c r="M95" s="34"/>
      <c r="N95" s="34"/>
      <c r="O95" s="141"/>
      <c r="P95" s="34"/>
      <c r="Q95" s="34"/>
      <c r="R95" s="34"/>
      <c r="S95" s="34"/>
      <c r="T95" s="34"/>
      <c r="U95" s="34"/>
      <c r="V95" s="34"/>
      <c r="W95" s="34"/>
      <c r="X95" s="34"/>
      <c r="Y95" s="34"/>
      <c r="Z95" s="34"/>
      <c r="AA95" s="34"/>
      <c r="AB95" s="34"/>
      <c r="AC95" s="688" t="s">
        <v>523</v>
      </c>
      <c r="AD95" s="688"/>
      <c r="AE95" s="688"/>
      <c r="AF95" s="688"/>
      <c r="AG95" s="688"/>
      <c r="AH95" s="688"/>
      <c r="AI95" s="688"/>
      <c r="AJ95" s="688"/>
      <c r="AK95" s="85"/>
    </row>
    <row r="96" spans="2:37" ht="18" customHeight="1">
      <c r="B96" s="146"/>
      <c r="C96" s="141"/>
      <c r="D96" s="689"/>
      <c r="E96" s="690"/>
      <c r="F96" s="690"/>
      <c r="G96" s="690"/>
      <c r="H96" s="690"/>
      <c r="I96" s="690"/>
      <c r="J96" s="690"/>
      <c r="K96" s="690"/>
      <c r="L96" s="690"/>
      <c r="M96" s="97"/>
      <c r="N96" s="155"/>
      <c r="O96" s="155"/>
      <c r="P96" s="156"/>
      <c r="Q96" s="696" t="s">
        <v>436</v>
      </c>
      <c r="R96" s="697"/>
      <c r="S96" s="697"/>
      <c r="T96" s="697"/>
      <c r="U96" s="697"/>
      <c r="V96" s="697"/>
      <c r="W96" s="697"/>
      <c r="X96" s="697"/>
      <c r="Y96" s="697"/>
      <c r="Z96" s="697"/>
      <c r="AA96" s="697"/>
      <c r="AB96" s="697"/>
      <c r="AC96" s="697"/>
      <c r="AD96" s="697"/>
      <c r="AE96" s="697"/>
      <c r="AF96" s="697"/>
      <c r="AG96" s="697"/>
      <c r="AH96" s="697"/>
      <c r="AI96" s="697"/>
      <c r="AJ96" s="698"/>
      <c r="AK96" s="85"/>
    </row>
    <row r="97" spans="2:48" ht="15" customHeight="1">
      <c r="B97" s="146"/>
      <c r="C97" s="141"/>
      <c r="D97" s="691"/>
      <c r="E97" s="692"/>
      <c r="F97" s="692"/>
      <c r="G97" s="692"/>
      <c r="H97" s="692"/>
      <c r="I97" s="692"/>
      <c r="J97" s="692"/>
      <c r="K97" s="692"/>
      <c r="L97" s="693"/>
      <c r="M97" s="699" t="s">
        <v>142</v>
      </c>
      <c r="N97" s="699"/>
      <c r="O97" s="699"/>
      <c r="P97" s="699"/>
      <c r="Q97" s="700" t="str">
        <f>Tbl!$Q$2</f>
        <v>令和７年度
(2025年度)</v>
      </c>
      <c r="R97" s="701"/>
      <c r="S97" s="701"/>
      <c r="T97" s="702"/>
      <c r="U97" s="700" t="str">
        <f>Tbl!$Q$3</f>
        <v>令和８年度
(2026年度)</v>
      </c>
      <c r="V97" s="701"/>
      <c r="W97" s="701"/>
      <c r="X97" s="702"/>
      <c r="Y97" s="700" t="str">
        <f>Tbl!$Q$4</f>
        <v>令和９年度
(2027年度)</v>
      </c>
      <c r="Z97" s="701"/>
      <c r="AA97" s="701"/>
      <c r="AB97" s="702"/>
      <c r="AC97" s="700" t="str">
        <f>Tbl!$Q$5</f>
        <v>令和10年度
(2028年度)</v>
      </c>
      <c r="AD97" s="701"/>
      <c r="AE97" s="701"/>
      <c r="AF97" s="702"/>
      <c r="AG97" s="700" t="str">
        <f>Tbl!$Q$6</f>
        <v>令和11年度
(2029年度)</v>
      </c>
      <c r="AH97" s="701"/>
      <c r="AI97" s="701"/>
      <c r="AJ97" s="702"/>
      <c r="AK97" s="85"/>
    </row>
    <row r="98" spans="2:48" ht="15" customHeight="1">
      <c r="B98" s="146"/>
      <c r="C98" s="141"/>
      <c r="D98" s="694"/>
      <c r="E98" s="688"/>
      <c r="F98" s="688"/>
      <c r="G98" s="688"/>
      <c r="H98" s="688"/>
      <c r="I98" s="688"/>
      <c r="J98" s="688"/>
      <c r="K98" s="688"/>
      <c r="L98" s="695"/>
      <c r="M98" s="699"/>
      <c r="N98" s="699"/>
      <c r="O98" s="699"/>
      <c r="P98" s="699"/>
      <c r="Q98" s="703"/>
      <c r="R98" s="704"/>
      <c r="S98" s="704"/>
      <c r="T98" s="705"/>
      <c r="U98" s="703"/>
      <c r="V98" s="704"/>
      <c r="W98" s="704"/>
      <c r="X98" s="705"/>
      <c r="Y98" s="703"/>
      <c r="Z98" s="704"/>
      <c r="AA98" s="704"/>
      <c r="AB98" s="705"/>
      <c r="AC98" s="703"/>
      <c r="AD98" s="704"/>
      <c r="AE98" s="704"/>
      <c r="AF98" s="705"/>
      <c r="AG98" s="703"/>
      <c r="AH98" s="704"/>
      <c r="AI98" s="704"/>
      <c r="AJ98" s="705"/>
      <c r="AK98" s="85"/>
    </row>
    <row r="99" spans="2:48" ht="30" customHeight="1">
      <c r="B99" s="146"/>
      <c r="C99" s="141"/>
      <c r="D99" s="674" t="s">
        <v>471</v>
      </c>
      <c r="E99" s="667"/>
      <c r="F99" s="667"/>
      <c r="G99" s="667"/>
      <c r="H99" s="667"/>
      <c r="I99" s="667"/>
      <c r="J99" s="667"/>
      <c r="K99" s="667"/>
      <c r="L99" s="668"/>
      <c r="M99" s="675" t="str">
        <f>IF($AD$24="","",$AD$24)</f>
        <v/>
      </c>
      <c r="N99" s="676"/>
      <c r="O99" s="676"/>
      <c r="P99" s="677"/>
      <c r="Q99" s="678" t="str">
        <f>IFERROR(IF(Q$81="","",Q$81/Q$102),"")</f>
        <v/>
      </c>
      <c r="R99" s="679"/>
      <c r="S99" s="679"/>
      <c r="T99" s="680"/>
      <c r="U99" s="678" t="str">
        <f t="shared" ref="U99" si="11">IFERROR(IF(U$81="","",U$81/U$102),"")</f>
        <v/>
      </c>
      <c r="V99" s="679"/>
      <c r="W99" s="679"/>
      <c r="X99" s="680"/>
      <c r="Y99" s="678" t="str">
        <f t="shared" ref="Y99" si="12">IFERROR(IF(Y$81="","",Y$81/Y$102),"")</f>
        <v/>
      </c>
      <c r="Z99" s="679"/>
      <c r="AA99" s="679"/>
      <c r="AB99" s="680"/>
      <c r="AC99" s="678" t="str">
        <f t="shared" ref="AC99" si="13">IFERROR(IF(AC$81="","",AC$81/AC$102),"")</f>
        <v/>
      </c>
      <c r="AD99" s="679"/>
      <c r="AE99" s="679"/>
      <c r="AF99" s="680"/>
      <c r="AG99" s="678" t="str">
        <f t="shared" ref="AG99" si="14">IFERROR(IF(AG$81="","",AG$81/AG$102),"")</f>
        <v/>
      </c>
      <c r="AH99" s="679"/>
      <c r="AI99" s="679"/>
      <c r="AJ99" s="680"/>
      <c r="AK99" s="85"/>
    </row>
    <row r="100" spans="2:48" ht="30" customHeight="1">
      <c r="B100" s="146"/>
      <c r="C100" s="141"/>
      <c r="D100" s="161"/>
      <c r="E100" s="685" t="s">
        <v>645</v>
      </c>
      <c r="F100" s="685"/>
      <c r="G100" s="685"/>
      <c r="H100" s="685"/>
      <c r="I100" s="685"/>
      <c r="J100" s="685"/>
      <c r="K100" s="685"/>
      <c r="L100" s="685"/>
      <c r="M100" s="685"/>
      <c r="N100" s="685"/>
      <c r="O100" s="685"/>
      <c r="P100" s="685"/>
      <c r="Q100" s="686" t="s">
        <v>170</v>
      </c>
      <c r="R100" s="687"/>
      <c r="S100" s="687"/>
      <c r="T100" s="687"/>
      <c r="U100" s="684" t="str">
        <f>IFERROR(IF(U99="","",(U99-Q99)/Q99*100),"")</f>
        <v/>
      </c>
      <c r="V100" s="684"/>
      <c r="W100" s="684"/>
      <c r="X100" s="684"/>
      <c r="Y100" s="684" t="str">
        <f t="shared" ref="Y100" si="15">IFERROR(IF(Y99="","",(Y99-U99)/U99*100),"")</f>
        <v/>
      </c>
      <c r="Z100" s="684"/>
      <c r="AA100" s="684"/>
      <c r="AB100" s="684"/>
      <c r="AC100" s="684" t="str">
        <f t="shared" ref="AC100" si="16">IFERROR(IF(AC99="","",(AC99-Y99)/Y99*100),"")</f>
        <v/>
      </c>
      <c r="AD100" s="684"/>
      <c r="AE100" s="684"/>
      <c r="AF100" s="684"/>
      <c r="AG100" s="684" t="str">
        <f t="shared" ref="AG100" si="17">IFERROR(IF(AG99="","",(AG99-AC99)/AC99*100),"")</f>
        <v/>
      </c>
      <c r="AH100" s="684"/>
      <c r="AI100" s="684"/>
      <c r="AJ100" s="684"/>
      <c r="AK100" s="85"/>
    </row>
    <row r="101" spans="2:48" ht="30" customHeight="1">
      <c r="B101" s="146"/>
      <c r="C101" s="141"/>
      <c r="D101" s="162"/>
      <c r="E101" s="681" t="s">
        <v>148</v>
      </c>
      <c r="F101" s="682"/>
      <c r="G101" s="682"/>
      <c r="H101" s="682"/>
      <c r="I101" s="682"/>
      <c r="J101" s="682"/>
      <c r="K101" s="682"/>
      <c r="L101" s="682"/>
      <c r="M101" s="682"/>
      <c r="N101" s="682"/>
      <c r="O101" s="682"/>
      <c r="P101" s="683"/>
      <c r="Q101" s="684" t="str">
        <f>IFERROR(IF(Q99="","",($M$99-Q99)/$M$99)*100,"")</f>
        <v/>
      </c>
      <c r="R101" s="684"/>
      <c r="S101" s="684"/>
      <c r="T101" s="684"/>
      <c r="U101" s="684" t="str">
        <f t="shared" ref="U101" si="18">IFERROR(IF(U99="","",($M$99-U99)/$M$99)*100,"")</f>
        <v/>
      </c>
      <c r="V101" s="684"/>
      <c r="W101" s="684"/>
      <c r="X101" s="684"/>
      <c r="Y101" s="684" t="str">
        <f t="shared" ref="Y101" si="19">IFERROR(IF(Y99="","",($M$99-Y99)/$M$99)*100,"")</f>
        <v/>
      </c>
      <c r="Z101" s="684"/>
      <c r="AA101" s="684"/>
      <c r="AB101" s="684"/>
      <c r="AC101" s="684" t="str">
        <f t="shared" ref="AC101" si="20">IFERROR(IF(AC99="","",($M$99-AC99)/$M$99)*100,"")</f>
        <v/>
      </c>
      <c r="AD101" s="684"/>
      <c r="AE101" s="684"/>
      <c r="AF101" s="684"/>
      <c r="AG101" s="684" t="str">
        <f t="shared" ref="AG101" si="21">IFERROR(IF(AG99="","",($M$99-AG99)/$M$99)*100,"")</f>
        <v/>
      </c>
      <c r="AH101" s="684"/>
      <c r="AI101" s="684"/>
      <c r="AJ101" s="684"/>
      <c r="AK101" s="85"/>
    </row>
    <row r="102" spans="2:48" ht="15" customHeight="1">
      <c r="B102" s="146"/>
      <c r="C102" s="141"/>
      <c r="D102" s="672" t="s">
        <v>149</v>
      </c>
      <c r="E102" s="672"/>
      <c r="F102" s="672"/>
      <c r="G102" s="672"/>
      <c r="H102" s="672"/>
      <c r="I102" s="672"/>
      <c r="J102" s="672"/>
      <c r="K102" s="672"/>
      <c r="L102" s="672"/>
      <c r="M102" s="673" t="s">
        <v>150</v>
      </c>
      <c r="N102" s="673"/>
      <c r="O102" s="673"/>
      <c r="P102" s="673"/>
      <c r="Q102" s="658"/>
      <c r="R102" s="659"/>
      <c r="S102" s="659"/>
      <c r="T102" s="660"/>
      <c r="U102" s="658"/>
      <c r="V102" s="659"/>
      <c r="W102" s="659"/>
      <c r="X102" s="660"/>
      <c r="Y102" s="658"/>
      <c r="Z102" s="659"/>
      <c r="AA102" s="659"/>
      <c r="AB102" s="660"/>
      <c r="AC102" s="658"/>
      <c r="AD102" s="659"/>
      <c r="AE102" s="659"/>
      <c r="AF102" s="660"/>
      <c r="AG102" s="658"/>
      <c r="AH102" s="659"/>
      <c r="AI102" s="659"/>
      <c r="AJ102" s="660"/>
      <c r="AK102" s="85"/>
    </row>
    <row r="103" spans="2:48" ht="17.100000000000001" customHeight="1">
      <c r="B103" s="146"/>
      <c r="C103" s="141"/>
      <c r="D103" s="664"/>
      <c r="E103" s="664"/>
      <c r="F103" s="664"/>
      <c r="G103" s="664"/>
      <c r="H103" s="664"/>
      <c r="I103" s="664"/>
      <c r="J103" s="664"/>
      <c r="K103" s="664"/>
      <c r="L103" s="664"/>
      <c r="M103" s="665"/>
      <c r="N103" s="665"/>
      <c r="O103" s="665"/>
      <c r="P103" s="665"/>
      <c r="Q103" s="661"/>
      <c r="R103" s="662"/>
      <c r="S103" s="662"/>
      <c r="T103" s="663"/>
      <c r="U103" s="661"/>
      <c r="V103" s="662"/>
      <c r="W103" s="662"/>
      <c r="X103" s="663"/>
      <c r="Y103" s="661"/>
      <c r="Z103" s="662"/>
      <c r="AA103" s="662"/>
      <c r="AB103" s="663"/>
      <c r="AC103" s="661"/>
      <c r="AD103" s="662"/>
      <c r="AE103" s="662"/>
      <c r="AF103" s="663"/>
      <c r="AG103" s="661"/>
      <c r="AH103" s="662"/>
      <c r="AI103" s="662"/>
      <c r="AJ103" s="663"/>
      <c r="AK103" s="163"/>
      <c r="AL103" s="32" t="str">
        <f>IF(OR($D$103="",$M$103=""),"← 指標と単位を入力してください。","")</f>
        <v>← 指標と単位を入力してください。</v>
      </c>
      <c r="AM103" s="11"/>
    </row>
    <row r="104" spans="2:48" ht="12" customHeight="1">
      <c r="B104" s="225"/>
      <c r="C104" s="142"/>
      <c r="D104" s="228"/>
      <c r="E104" s="228"/>
      <c r="F104" s="228"/>
      <c r="G104" s="228"/>
      <c r="H104" s="228"/>
      <c r="I104" s="228"/>
      <c r="J104" s="228"/>
      <c r="K104" s="228"/>
      <c r="L104" s="228"/>
      <c r="M104" s="229"/>
      <c r="N104" s="229"/>
      <c r="O104" s="229"/>
      <c r="P104" s="229"/>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112"/>
    </row>
    <row r="105" spans="2:48" ht="21" customHeight="1">
      <c r="B105" s="141"/>
      <c r="C105" s="141"/>
      <c r="D105" s="164"/>
      <c r="E105" s="164"/>
      <c r="F105" s="164"/>
      <c r="G105" s="165"/>
      <c r="H105" s="165"/>
      <c r="I105" s="166"/>
      <c r="J105" s="166"/>
      <c r="K105" s="166"/>
      <c r="L105" s="166"/>
      <c r="M105" s="167"/>
      <c r="N105" s="167"/>
      <c r="O105" s="167"/>
      <c r="P105" s="167"/>
      <c r="Q105" s="168"/>
      <c r="R105" s="168"/>
      <c r="S105" s="168"/>
      <c r="T105" s="168"/>
      <c r="U105" s="168"/>
      <c r="V105" s="168"/>
      <c r="W105" s="168"/>
      <c r="X105" s="168"/>
      <c r="Y105" s="168"/>
      <c r="Z105" s="168"/>
      <c r="AA105" s="168"/>
      <c r="AB105" s="168"/>
      <c r="AC105" s="168"/>
      <c r="AD105" s="169"/>
      <c r="AE105" s="168"/>
      <c r="AF105" s="168"/>
      <c r="AG105" s="168"/>
      <c r="AH105" s="168"/>
      <c r="AI105" s="168"/>
      <c r="AJ105" s="34"/>
      <c r="AK105" s="58" t="s">
        <v>38</v>
      </c>
    </row>
    <row r="106" spans="2:48">
      <c r="B106" s="141"/>
      <c r="C106" s="141"/>
      <c r="D106" s="141"/>
      <c r="E106" s="141"/>
      <c r="F106" s="141"/>
      <c r="G106" s="141"/>
      <c r="H106" s="141"/>
      <c r="I106" s="141"/>
      <c r="J106" s="141"/>
      <c r="K106" s="141"/>
      <c r="L106" s="141"/>
      <c r="M106" s="34"/>
      <c r="N106" s="34"/>
      <c r="O106" s="141"/>
      <c r="P106" s="34"/>
      <c r="Q106" s="34"/>
      <c r="R106" s="34"/>
      <c r="S106" s="34"/>
      <c r="T106" s="34"/>
      <c r="U106" s="34"/>
      <c r="V106" s="34"/>
      <c r="W106" s="34"/>
      <c r="X106" s="34"/>
      <c r="Y106" s="666" t="s">
        <v>78</v>
      </c>
      <c r="Z106" s="667"/>
      <c r="AA106" s="667"/>
      <c r="AB106" s="668"/>
      <c r="AC106" s="669" t="str">
        <f>IF($AC$4="","",$AC$4)</f>
        <v/>
      </c>
      <c r="AD106" s="670"/>
      <c r="AE106" s="670"/>
      <c r="AF106" s="670"/>
      <c r="AG106" s="670"/>
      <c r="AH106" s="670"/>
      <c r="AI106" s="670"/>
      <c r="AJ106" s="671"/>
      <c r="AK106" s="34"/>
    </row>
    <row r="107" spans="2:48" ht="21" customHeight="1">
      <c r="B107" s="142"/>
      <c r="C107" s="142" t="s">
        <v>121</v>
      </c>
      <c r="D107" s="142"/>
      <c r="E107" s="142"/>
      <c r="F107" s="142"/>
      <c r="G107" s="142"/>
      <c r="H107" s="142"/>
      <c r="I107" s="142"/>
      <c r="J107" s="142"/>
      <c r="K107" s="142"/>
      <c r="L107" s="142"/>
      <c r="M107" s="142"/>
      <c r="N107" s="142"/>
      <c r="O107" s="142"/>
      <c r="P107" s="142"/>
      <c r="Q107" s="142"/>
      <c r="R107" s="142"/>
      <c r="S107" s="142"/>
      <c r="T107" s="142"/>
      <c r="U107" s="142"/>
      <c r="V107" s="142"/>
      <c r="W107" s="111"/>
      <c r="X107" s="111"/>
      <c r="Y107" s="111"/>
      <c r="Z107" s="111"/>
      <c r="AA107" s="111"/>
      <c r="AB107" s="111"/>
      <c r="AC107" s="111"/>
      <c r="AD107" s="111"/>
      <c r="AE107" s="143" t="str">
        <f>IF($E$10="A","Ａ事業所（３）",IF($E$10="Bテナント等","Bテナント等事業所（３）",""))</f>
        <v/>
      </c>
      <c r="AF107" s="34"/>
      <c r="AG107" s="111"/>
      <c r="AH107" s="111"/>
      <c r="AI107" s="111"/>
      <c r="AJ107" s="111"/>
      <c r="AK107" s="111"/>
    </row>
    <row r="108" spans="2:48">
      <c r="B108" s="144"/>
      <c r="C108" s="159"/>
      <c r="D108" s="170"/>
      <c r="E108" s="170"/>
      <c r="F108" s="170"/>
      <c r="G108" s="170"/>
      <c r="H108" s="171"/>
      <c r="I108" s="172"/>
      <c r="J108" s="173"/>
      <c r="K108" s="173"/>
      <c r="L108" s="173"/>
      <c r="M108" s="173"/>
      <c r="N108" s="173"/>
      <c r="O108" s="159"/>
      <c r="P108" s="97"/>
      <c r="Q108" s="97"/>
      <c r="R108" s="97"/>
      <c r="S108" s="97"/>
      <c r="T108" s="97"/>
      <c r="U108" s="97"/>
      <c r="V108" s="97"/>
      <c r="W108" s="97"/>
      <c r="X108" s="97"/>
      <c r="Y108" s="97"/>
      <c r="Z108" s="97"/>
      <c r="AA108" s="97"/>
      <c r="AB108" s="97"/>
      <c r="AC108" s="97"/>
      <c r="AD108" s="173"/>
      <c r="AE108" s="97"/>
      <c r="AF108" s="97"/>
      <c r="AG108" s="97"/>
      <c r="AH108" s="97"/>
      <c r="AI108" s="97"/>
      <c r="AJ108" s="97"/>
      <c r="AK108" s="98"/>
    </row>
    <row r="109" spans="2:48">
      <c r="B109" s="146"/>
      <c r="C109" s="141" t="s">
        <v>467</v>
      </c>
      <c r="D109" s="174"/>
      <c r="E109" s="174"/>
      <c r="F109" s="174"/>
      <c r="G109" s="174"/>
      <c r="H109" s="175"/>
      <c r="I109" s="176"/>
      <c r="J109" s="169"/>
      <c r="K109" s="169"/>
      <c r="L109" s="169"/>
      <c r="M109" s="169"/>
      <c r="N109" s="169"/>
      <c r="O109" s="141"/>
      <c r="P109" s="34"/>
      <c r="Q109" s="34"/>
      <c r="R109" s="34"/>
      <c r="S109" s="34"/>
      <c r="T109" s="34"/>
      <c r="U109" s="34"/>
      <c r="V109" s="34"/>
      <c r="W109" s="34"/>
      <c r="X109" s="34"/>
      <c r="Y109" s="34"/>
      <c r="Z109" s="34"/>
      <c r="AA109" s="34"/>
      <c r="AB109" s="34"/>
      <c r="AC109" s="34"/>
      <c r="AD109" s="169"/>
      <c r="AE109" s="34"/>
      <c r="AF109" s="34"/>
      <c r="AG109" s="34"/>
      <c r="AH109" s="34"/>
      <c r="AI109" s="34"/>
      <c r="AJ109" s="34"/>
      <c r="AK109" s="85"/>
    </row>
    <row r="110" spans="2:48" ht="18" customHeight="1">
      <c r="B110" s="146"/>
      <c r="C110" s="141"/>
      <c r="D110" s="656" t="str">
        <f>Tbl!$Q$2</f>
        <v>令和７年度
(2025年度)</v>
      </c>
      <c r="E110" s="656"/>
      <c r="F110" s="656"/>
      <c r="G110" s="656"/>
      <c r="H110" s="657"/>
      <c r="I110" s="657"/>
      <c r="J110" s="657"/>
      <c r="K110" s="657"/>
      <c r="L110" s="657"/>
      <c r="M110" s="657"/>
      <c r="N110" s="657"/>
      <c r="O110" s="657"/>
      <c r="P110" s="657"/>
      <c r="Q110" s="657"/>
      <c r="R110" s="657"/>
      <c r="S110" s="657"/>
      <c r="T110" s="657"/>
      <c r="U110" s="657"/>
      <c r="V110" s="657"/>
      <c r="W110" s="657"/>
      <c r="X110" s="657"/>
      <c r="Y110" s="657"/>
      <c r="Z110" s="657"/>
      <c r="AA110" s="657"/>
      <c r="AB110" s="657"/>
      <c r="AC110" s="657"/>
      <c r="AD110" s="657"/>
      <c r="AE110" s="657"/>
      <c r="AF110" s="657"/>
      <c r="AG110" s="657"/>
      <c r="AH110" s="657"/>
      <c r="AI110" s="657"/>
      <c r="AJ110" s="657"/>
      <c r="AK110" s="85"/>
      <c r="AL110" s="835" t="str">
        <f>IF(AND($H110="",VALUE(MID($D110,3,1))&lt;様式１号!$D$16),"← ＣＯ2排出量の前年度に対する増減要因を分析
　  して入力してください。 (例)削減対策の実施
　 状況、生産量・営業時間等の増減など","")</f>
        <v>← ＣＯ2排出量の前年度に対する増減要因を分析
　  して入力してください。 (例)削減対策の実施
　 状況、生産量・営業時間等の増減など</v>
      </c>
      <c r="AM110" s="836"/>
      <c r="AN110" s="836"/>
      <c r="AO110" s="836"/>
      <c r="AP110" s="836"/>
      <c r="AQ110" s="836"/>
      <c r="AR110" s="836"/>
      <c r="AS110" s="836"/>
      <c r="AT110" s="836"/>
      <c r="AU110" s="836"/>
      <c r="AV110" s="836"/>
    </row>
    <row r="111" spans="2:48" ht="18" customHeight="1">
      <c r="B111" s="146"/>
      <c r="C111" s="141"/>
      <c r="D111" s="656"/>
      <c r="E111" s="656"/>
      <c r="F111" s="656"/>
      <c r="G111" s="656"/>
      <c r="H111" s="657"/>
      <c r="I111" s="657"/>
      <c r="J111" s="657"/>
      <c r="K111" s="657"/>
      <c r="L111" s="657"/>
      <c r="M111" s="657"/>
      <c r="N111" s="657"/>
      <c r="O111" s="657"/>
      <c r="P111" s="657"/>
      <c r="Q111" s="657"/>
      <c r="R111" s="657"/>
      <c r="S111" s="657"/>
      <c r="T111" s="657"/>
      <c r="U111" s="657"/>
      <c r="V111" s="657"/>
      <c r="W111" s="657"/>
      <c r="X111" s="657"/>
      <c r="Y111" s="657"/>
      <c r="Z111" s="657"/>
      <c r="AA111" s="657"/>
      <c r="AB111" s="657"/>
      <c r="AC111" s="657"/>
      <c r="AD111" s="657"/>
      <c r="AE111" s="657"/>
      <c r="AF111" s="657"/>
      <c r="AG111" s="657"/>
      <c r="AH111" s="657"/>
      <c r="AI111" s="657"/>
      <c r="AJ111" s="657"/>
      <c r="AK111" s="85"/>
      <c r="AL111" s="835"/>
      <c r="AM111" s="836"/>
      <c r="AN111" s="836"/>
      <c r="AO111" s="836"/>
      <c r="AP111" s="836"/>
      <c r="AQ111" s="836"/>
      <c r="AR111" s="836"/>
      <c r="AS111" s="836"/>
      <c r="AT111" s="836"/>
      <c r="AU111" s="836"/>
      <c r="AV111" s="836"/>
    </row>
    <row r="112" spans="2:48" ht="18" customHeight="1">
      <c r="B112" s="146"/>
      <c r="C112" s="141"/>
      <c r="D112" s="656"/>
      <c r="E112" s="656"/>
      <c r="F112" s="656"/>
      <c r="G112" s="656"/>
      <c r="H112" s="657"/>
      <c r="I112" s="657"/>
      <c r="J112" s="657"/>
      <c r="K112" s="657"/>
      <c r="L112" s="657"/>
      <c r="M112" s="657"/>
      <c r="N112" s="657"/>
      <c r="O112" s="657"/>
      <c r="P112" s="657"/>
      <c r="Q112" s="657"/>
      <c r="R112" s="657"/>
      <c r="S112" s="657"/>
      <c r="T112" s="657"/>
      <c r="U112" s="657"/>
      <c r="V112" s="657"/>
      <c r="W112" s="657"/>
      <c r="X112" s="657"/>
      <c r="Y112" s="657"/>
      <c r="Z112" s="657"/>
      <c r="AA112" s="657"/>
      <c r="AB112" s="657"/>
      <c r="AC112" s="657"/>
      <c r="AD112" s="657"/>
      <c r="AE112" s="657"/>
      <c r="AF112" s="657"/>
      <c r="AG112" s="657"/>
      <c r="AH112" s="657"/>
      <c r="AI112" s="657"/>
      <c r="AJ112" s="657"/>
      <c r="AK112" s="85"/>
      <c r="AL112" s="835"/>
      <c r="AM112" s="836"/>
      <c r="AN112" s="836"/>
      <c r="AO112" s="836"/>
      <c r="AP112" s="836"/>
      <c r="AQ112" s="836"/>
      <c r="AR112" s="836"/>
      <c r="AS112" s="836"/>
      <c r="AT112" s="836"/>
      <c r="AU112" s="836"/>
      <c r="AV112" s="836"/>
    </row>
    <row r="113" spans="2:48" ht="18" customHeight="1">
      <c r="B113" s="146"/>
      <c r="C113" s="141"/>
      <c r="D113" s="656"/>
      <c r="E113" s="656"/>
      <c r="F113" s="656"/>
      <c r="G113" s="656"/>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85"/>
      <c r="AL113" s="835"/>
      <c r="AM113" s="836"/>
      <c r="AN113" s="836"/>
      <c r="AO113" s="836"/>
      <c r="AP113" s="836"/>
      <c r="AQ113" s="836"/>
      <c r="AR113" s="836"/>
      <c r="AS113" s="836"/>
      <c r="AT113" s="836"/>
      <c r="AU113" s="836"/>
      <c r="AV113" s="836"/>
    </row>
    <row r="114" spans="2:48" ht="18" customHeight="1">
      <c r="B114" s="146"/>
      <c r="C114" s="141"/>
      <c r="D114" s="656"/>
      <c r="E114" s="656"/>
      <c r="F114" s="656"/>
      <c r="G114" s="656"/>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85"/>
      <c r="AL114" s="835"/>
      <c r="AM114" s="836"/>
      <c r="AN114" s="836"/>
      <c r="AO114" s="836"/>
      <c r="AP114" s="836"/>
      <c r="AQ114" s="836"/>
      <c r="AR114" s="836"/>
      <c r="AS114" s="836"/>
      <c r="AT114" s="836"/>
      <c r="AU114" s="836"/>
      <c r="AV114" s="836"/>
    </row>
    <row r="115" spans="2:48" ht="18" customHeight="1">
      <c r="B115" s="146"/>
      <c r="C115" s="141"/>
      <c r="D115" s="656"/>
      <c r="E115" s="656"/>
      <c r="F115" s="656"/>
      <c r="G115" s="656"/>
      <c r="H115" s="657"/>
      <c r="I115" s="657"/>
      <c r="J115" s="657"/>
      <c r="K115" s="657"/>
      <c r="L115" s="657"/>
      <c r="M115" s="657"/>
      <c r="N115" s="657"/>
      <c r="O115" s="657"/>
      <c r="P115" s="657"/>
      <c r="Q115" s="657"/>
      <c r="R115" s="657"/>
      <c r="S115" s="657"/>
      <c r="T115" s="657"/>
      <c r="U115" s="657"/>
      <c r="V115" s="657"/>
      <c r="W115" s="657"/>
      <c r="X115" s="657"/>
      <c r="Y115" s="657"/>
      <c r="Z115" s="657"/>
      <c r="AA115" s="657"/>
      <c r="AB115" s="657"/>
      <c r="AC115" s="657"/>
      <c r="AD115" s="657"/>
      <c r="AE115" s="657"/>
      <c r="AF115" s="657"/>
      <c r="AG115" s="657"/>
      <c r="AH115" s="657"/>
      <c r="AI115" s="657"/>
      <c r="AJ115" s="657"/>
      <c r="AK115" s="85"/>
      <c r="AL115" s="835"/>
      <c r="AM115" s="836"/>
      <c r="AN115" s="836"/>
      <c r="AO115" s="836"/>
      <c r="AP115" s="836"/>
      <c r="AQ115" s="836"/>
      <c r="AR115" s="836"/>
      <c r="AS115" s="836"/>
      <c r="AT115" s="836"/>
      <c r="AU115" s="836"/>
      <c r="AV115" s="836"/>
    </row>
    <row r="116" spans="2:48" ht="18" customHeight="1">
      <c r="B116" s="146"/>
      <c r="C116" s="141"/>
      <c r="D116" s="656"/>
      <c r="E116" s="656"/>
      <c r="F116" s="656"/>
      <c r="G116" s="656"/>
      <c r="H116" s="657"/>
      <c r="I116" s="657"/>
      <c r="J116" s="657"/>
      <c r="K116" s="657"/>
      <c r="L116" s="657"/>
      <c r="M116" s="657"/>
      <c r="N116" s="657"/>
      <c r="O116" s="657"/>
      <c r="P116" s="657"/>
      <c r="Q116" s="657"/>
      <c r="R116" s="657"/>
      <c r="S116" s="657"/>
      <c r="T116" s="657"/>
      <c r="U116" s="657"/>
      <c r="V116" s="657"/>
      <c r="W116" s="657"/>
      <c r="X116" s="657"/>
      <c r="Y116" s="657"/>
      <c r="Z116" s="657"/>
      <c r="AA116" s="657"/>
      <c r="AB116" s="657"/>
      <c r="AC116" s="657"/>
      <c r="AD116" s="657"/>
      <c r="AE116" s="657"/>
      <c r="AF116" s="657"/>
      <c r="AG116" s="657"/>
      <c r="AH116" s="657"/>
      <c r="AI116" s="657"/>
      <c r="AJ116" s="657"/>
      <c r="AK116" s="85"/>
      <c r="AL116" s="835"/>
      <c r="AM116" s="836"/>
      <c r="AN116" s="836"/>
      <c r="AO116" s="836"/>
      <c r="AP116" s="836"/>
      <c r="AQ116" s="836"/>
      <c r="AR116" s="836"/>
      <c r="AS116" s="836"/>
      <c r="AT116" s="836"/>
      <c r="AU116" s="836"/>
      <c r="AV116" s="836"/>
    </row>
    <row r="117" spans="2:48" ht="18" customHeight="1">
      <c r="B117" s="146"/>
      <c r="C117" s="141"/>
      <c r="D117" s="656"/>
      <c r="E117" s="656"/>
      <c r="F117" s="656"/>
      <c r="G117" s="656"/>
      <c r="H117" s="657"/>
      <c r="I117" s="657"/>
      <c r="J117" s="657"/>
      <c r="K117" s="657"/>
      <c r="L117" s="657"/>
      <c r="M117" s="657"/>
      <c r="N117" s="657"/>
      <c r="O117" s="657"/>
      <c r="P117" s="657"/>
      <c r="Q117" s="657"/>
      <c r="R117" s="657"/>
      <c r="S117" s="657"/>
      <c r="T117" s="657"/>
      <c r="U117" s="657"/>
      <c r="V117" s="657"/>
      <c r="W117" s="657"/>
      <c r="X117" s="657"/>
      <c r="Y117" s="657"/>
      <c r="Z117" s="657"/>
      <c r="AA117" s="657"/>
      <c r="AB117" s="657"/>
      <c r="AC117" s="657"/>
      <c r="AD117" s="657"/>
      <c r="AE117" s="657"/>
      <c r="AF117" s="657"/>
      <c r="AG117" s="657"/>
      <c r="AH117" s="657"/>
      <c r="AI117" s="657"/>
      <c r="AJ117" s="657"/>
      <c r="AK117" s="85"/>
      <c r="AL117" s="835"/>
      <c r="AM117" s="836"/>
      <c r="AN117" s="836"/>
      <c r="AO117" s="836"/>
      <c r="AP117" s="836"/>
      <c r="AQ117" s="836"/>
      <c r="AR117" s="836"/>
      <c r="AS117" s="836"/>
      <c r="AT117" s="836"/>
      <c r="AU117" s="836"/>
      <c r="AV117" s="836"/>
    </row>
    <row r="118" spans="2:48" ht="18" customHeight="1">
      <c r="B118" s="146"/>
      <c r="C118" s="141"/>
      <c r="D118" s="656" t="str">
        <f>Tbl!$Q$3</f>
        <v>令和８年度
(2026年度)</v>
      </c>
      <c r="E118" s="656"/>
      <c r="F118" s="656"/>
      <c r="G118" s="656"/>
      <c r="H118" s="657"/>
      <c r="I118" s="657"/>
      <c r="J118" s="657"/>
      <c r="K118" s="657"/>
      <c r="L118" s="657"/>
      <c r="M118" s="657"/>
      <c r="N118" s="657"/>
      <c r="O118" s="657"/>
      <c r="P118" s="657"/>
      <c r="Q118" s="657"/>
      <c r="R118" s="657"/>
      <c r="S118" s="657"/>
      <c r="T118" s="657"/>
      <c r="U118" s="657"/>
      <c r="V118" s="657"/>
      <c r="W118" s="657"/>
      <c r="X118" s="657"/>
      <c r="Y118" s="657"/>
      <c r="Z118" s="657"/>
      <c r="AA118" s="657"/>
      <c r="AB118" s="657"/>
      <c r="AC118" s="657"/>
      <c r="AD118" s="657"/>
      <c r="AE118" s="657"/>
      <c r="AF118" s="657"/>
      <c r="AG118" s="657"/>
      <c r="AH118" s="657"/>
      <c r="AI118" s="657"/>
      <c r="AJ118" s="657"/>
      <c r="AK118" s="85"/>
      <c r="AL118" s="835" t="str">
        <f>IF(AND($H118="",VALUE(MID($D118,3,1))&lt;様式１号!$D$16),"← ＣＯ2排出量の前年度に対する増減要因を分析
　  して入力してください。 (例)削減対策の実施
　 状況、生産量・営業時間等の増減など","")</f>
        <v/>
      </c>
      <c r="AM118" s="836"/>
      <c r="AN118" s="836"/>
      <c r="AO118" s="836"/>
      <c r="AP118" s="836"/>
      <c r="AQ118" s="836"/>
      <c r="AR118" s="836"/>
      <c r="AS118" s="836"/>
      <c r="AT118" s="836"/>
      <c r="AU118" s="836"/>
      <c r="AV118" s="836"/>
    </row>
    <row r="119" spans="2:48" ht="18" customHeight="1">
      <c r="B119" s="146"/>
      <c r="C119" s="141"/>
      <c r="D119" s="656"/>
      <c r="E119" s="656"/>
      <c r="F119" s="656"/>
      <c r="G119" s="656"/>
      <c r="H119" s="657"/>
      <c r="I119" s="657"/>
      <c r="J119" s="657"/>
      <c r="K119" s="657"/>
      <c r="L119" s="657"/>
      <c r="M119" s="657"/>
      <c r="N119" s="657"/>
      <c r="O119" s="657"/>
      <c r="P119" s="657"/>
      <c r="Q119" s="657"/>
      <c r="R119" s="657"/>
      <c r="S119" s="657"/>
      <c r="T119" s="657"/>
      <c r="U119" s="657"/>
      <c r="V119" s="657"/>
      <c r="W119" s="657"/>
      <c r="X119" s="657"/>
      <c r="Y119" s="657"/>
      <c r="Z119" s="657"/>
      <c r="AA119" s="657"/>
      <c r="AB119" s="657"/>
      <c r="AC119" s="657"/>
      <c r="AD119" s="657"/>
      <c r="AE119" s="657"/>
      <c r="AF119" s="657"/>
      <c r="AG119" s="657"/>
      <c r="AH119" s="657"/>
      <c r="AI119" s="657"/>
      <c r="AJ119" s="657"/>
      <c r="AK119" s="85"/>
      <c r="AL119" s="835"/>
      <c r="AM119" s="836"/>
      <c r="AN119" s="836"/>
      <c r="AO119" s="836"/>
      <c r="AP119" s="836"/>
      <c r="AQ119" s="836"/>
      <c r="AR119" s="836"/>
      <c r="AS119" s="836"/>
      <c r="AT119" s="836"/>
      <c r="AU119" s="836"/>
      <c r="AV119" s="836"/>
    </row>
    <row r="120" spans="2:48" ht="18" customHeight="1">
      <c r="B120" s="146"/>
      <c r="C120" s="141"/>
      <c r="D120" s="656"/>
      <c r="E120" s="656"/>
      <c r="F120" s="656"/>
      <c r="G120" s="656"/>
      <c r="H120" s="657"/>
      <c r="I120" s="657"/>
      <c r="J120" s="657"/>
      <c r="K120" s="657"/>
      <c r="L120" s="657"/>
      <c r="M120" s="657"/>
      <c r="N120" s="657"/>
      <c r="O120" s="657"/>
      <c r="P120" s="657"/>
      <c r="Q120" s="657"/>
      <c r="R120" s="657"/>
      <c r="S120" s="657"/>
      <c r="T120" s="657"/>
      <c r="U120" s="657"/>
      <c r="V120" s="657"/>
      <c r="W120" s="657"/>
      <c r="X120" s="657"/>
      <c r="Y120" s="657"/>
      <c r="Z120" s="657"/>
      <c r="AA120" s="657"/>
      <c r="AB120" s="657"/>
      <c r="AC120" s="657"/>
      <c r="AD120" s="657"/>
      <c r="AE120" s="657"/>
      <c r="AF120" s="657"/>
      <c r="AG120" s="657"/>
      <c r="AH120" s="657"/>
      <c r="AI120" s="657"/>
      <c r="AJ120" s="657"/>
      <c r="AK120" s="85"/>
      <c r="AL120" s="835"/>
      <c r="AM120" s="836"/>
      <c r="AN120" s="836"/>
      <c r="AO120" s="836"/>
      <c r="AP120" s="836"/>
      <c r="AQ120" s="836"/>
      <c r="AR120" s="836"/>
      <c r="AS120" s="836"/>
      <c r="AT120" s="836"/>
      <c r="AU120" s="836"/>
      <c r="AV120" s="836"/>
    </row>
    <row r="121" spans="2:48" ht="18" customHeight="1">
      <c r="B121" s="146"/>
      <c r="C121" s="141"/>
      <c r="D121" s="656"/>
      <c r="E121" s="656"/>
      <c r="F121" s="656"/>
      <c r="G121" s="656"/>
      <c r="H121" s="657"/>
      <c r="I121" s="657"/>
      <c r="J121" s="657"/>
      <c r="K121" s="657"/>
      <c r="L121" s="657"/>
      <c r="M121" s="657"/>
      <c r="N121" s="657"/>
      <c r="O121" s="657"/>
      <c r="P121" s="657"/>
      <c r="Q121" s="657"/>
      <c r="R121" s="657"/>
      <c r="S121" s="657"/>
      <c r="T121" s="657"/>
      <c r="U121" s="657"/>
      <c r="V121" s="657"/>
      <c r="W121" s="657"/>
      <c r="X121" s="657"/>
      <c r="Y121" s="657"/>
      <c r="Z121" s="657"/>
      <c r="AA121" s="657"/>
      <c r="AB121" s="657"/>
      <c r="AC121" s="657"/>
      <c r="AD121" s="657"/>
      <c r="AE121" s="657"/>
      <c r="AF121" s="657"/>
      <c r="AG121" s="657"/>
      <c r="AH121" s="657"/>
      <c r="AI121" s="657"/>
      <c r="AJ121" s="657"/>
      <c r="AK121" s="85"/>
      <c r="AL121" s="835"/>
      <c r="AM121" s="836"/>
      <c r="AN121" s="836"/>
      <c r="AO121" s="836"/>
      <c r="AP121" s="836"/>
      <c r="AQ121" s="836"/>
      <c r="AR121" s="836"/>
      <c r="AS121" s="836"/>
      <c r="AT121" s="836"/>
      <c r="AU121" s="836"/>
      <c r="AV121" s="836"/>
    </row>
    <row r="122" spans="2:48" ht="18" customHeight="1">
      <c r="B122" s="146"/>
      <c r="C122" s="141"/>
      <c r="D122" s="656"/>
      <c r="E122" s="656"/>
      <c r="F122" s="656"/>
      <c r="G122" s="656"/>
      <c r="H122" s="657"/>
      <c r="I122" s="657"/>
      <c r="J122" s="657"/>
      <c r="K122" s="657"/>
      <c r="L122" s="657"/>
      <c r="M122" s="657"/>
      <c r="N122" s="657"/>
      <c r="O122" s="657"/>
      <c r="P122" s="657"/>
      <c r="Q122" s="657"/>
      <c r="R122" s="657"/>
      <c r="S122" s="657"/>
      <c r="T122" s="657"/>
      <c r="U122" s="657"/>
      <c r="V122" s="657"/>
      <c r="W122" s="657"/>
      <c r="X122" s="657"/>
      <c r="Y122" s="657"/>
      <c r="Z122" s="657"/>
      <c r="AA122" s="657"/>
      <c r="AB122" s="657"/>
      <c r="AC122" s="657"/>
      <c r="AD122" s="657"/>
      <c r="AE122" s="657"/>
      <c r="AF122" s="657"/>
      <c r="AG122" s="657"/>
      <c r="AH122" s="657"/>
      <c r="AI122" s="657"/>
      <c r="AJ122" s="657"/>
      <c r="AK122" s="85"/>
      <c r="AL122" s="835"/>
      <c r="AM122" s="836"/>
      <c r="AN122" s="836"/>
      <c r="AO122" s="836"/>
      <c r="AP122" s="836"/>
      <c r="AQ122" s="836"/>
      <c r="AR122" s="836"/>
      <c r="AS122" s="836"/>
      <c r="AT122" s="836"/>
      <c r="AU122" s="836"/>
      <c r="AV122" s="836"/>
    </row>
    <row r="123" spans="2:48" ht="18" customHeight="1">
      <c r="B123" s="146"/>
      <c r="C123" s="141"/>
      <c r="D123" s="656"/>
      <c r="E123" s="656"/>
      <c r="F123" s="656"/>
      <c r="G123" s="656"/>
      <c r="H123" s="657"/>
      <c r="I123" s="657"/>
      <c r="J123" s="657"/>
      <c r="K123" s="657"/>
      <c r="L123" s="657"/>
      <c r="M123" s="657"/>
      <c r="N123" s="657"/>
      <c r="O123" s="657"/>
      <c r="P123" s="657"/>
      <c r="Q123" s="657"/>
      <c r="R123" s="657"/>
      <c r="S123" s="657"/>
      <c r="T123" s="657"/>
      <c r="U123" s="657"/>
      <c r="V123" s="657"/>
      <c r="W123" s="657"/>
      <c r="X123" s="657"/>
      <c r="Y123" s="657"/>
      <c r="Z123" s="657"/>
      <c r="AA123" s="657"/>
      <c r="AB123" s="657"/>
      <c r="AC123" s="657"/>
      <c r="AD123" s="657"/>
      <c r="AE123" s="657"/>
      <c r="AF123" s="657"/>
      <c r="AG123" s="657"/>
      <c r="AH123" s="657"/>
      <c r="AI123" s="657"/>
      <c r="AJ123" s="657"/>
      <c r="AK123" s="85"/>
      <c r="AL123" s="835"/>
      <c r="AM123" s="836"/>
      <c r="AN123" s="836"/>
      <c r="AO123" s="836"/>
      <c r="AP123" s="836"/>
      <c r="AQ123" s="836"/>
      <c r="AR123" s="836"/>
      <c r="AS123" s="836"/>
      <c r="AT123" s="836"/>
      <c r="AU123" s="836"/>
      <c r="AV123" s="836"/>
    </row>
    <row r="124" spans="2:48" ht="18" customHeight="1">
      <c r="B124" s="146"/>
      <c r="C124" s="141"/>
      <c r="D124" s="656"/>
      <c r="E124" s="656"/>
      <c r="F124" s="656"/>
      <c r="G124" s="656"/>
      <c r="H124" s="657"/>
      <c r="I124" s="657"/>
      <c r="J124" s="657"/>
      <c r="K124" s="657"/>
      <c r="L124" s="657"/>
      <c r="M124" s="657"/>
      <c r="N124" s="657"/>
      <c r="O124" s="657"/>
      <c r="P124" s="657"/>
      <c r="Q124" s="657"/>
      <c r="R124" s="657"/>
      <c r="S124" s="657"/>
      <c r="T124" s="657"/>
      <c r="U124" s="657"/>
      <c r="V124" s="657"/>
      <c r="W124" s="657"/>
      <c r="X124" s="657"/>
      <c r="Y124" s="657"/>
      <c r="Z124" s="657"/>
      <c r="AA124" s="657"/>
      <c r="AB124" s="657"/>
      <c r="AC124" s="657"/>
      <c r="AD124" s="657"/>
      <c r="AE124" s="657"/>
      <c r="AF124" s="657"/>
      <c r="AG124" s="657"/>
      <c r="AH124" s="657"/>
      <c r="AI124" s="657"/>
      <c r="AJ124" s="657"/>
      <c r="AK124" s="85"/>
      <c r="AL124" s="835"/>
      <c r="AM124" s="836"/>
      <c r="AN124" s="836"/>
      <c r="AO124" s="836"/>
      <c r="AP124" s="836"/>
      <c r="AQ124" s="836"/>
      <c r="AR124" s="836"/>
      <c r="AS124" s="836"/>
      <c r="AT124" s="836"/>
      <c r="AU124" s="836"/>
      <c r="AV124" s="836"/>
    </row>
    <row r="125" spans="2:48" ht="18" customHeight="1">
      <c r="B125" s="146"/>
      <c r="C125" s="141"/>
      <c r="D125" s="656"/>
      <c r="E125" s="656"/>
      <c r="F125" s="656"/>
      <c r="G125" s="656"/>
      <c r="H125" s="657"/>
      <c r="I125" s="657"/>
      <c r="J125" s="657"/>
      <c r="K125" s="657"/>
      <c r="L125" s="657"/>
      <c r="M125" s="657"/>
      <c r="N125" s="657"/>
      <c r="O125" s="657"/>
      <c r="P125" s="657"/>
      <c r="Q125" s="657"/>
      <c r="R125" s="657"/>
      <c r="S125" s="657"/>
      <c r="T125" s="657"/>
      <c r="U125" s="657"/>
      <c r="V125" s="657"/>
      <c r="W125" s="657"/>
      <c r="X125" s="657"/>
      <c r="Y125" s="657"/>
      <c r="Z125" s="657"/>
      <c r="AA125" s="657"/>
      <c r="AB125" s="657"/>
      <c r="AC125" s="657"/>
      <c r="AD125" s="657"/>
      <c r="AE125" s="657"/>
      <c r="AF125" s="657"/>
      <c r="AG125" s="657"/>
      <c r="AH125" s="657"/>
      <c r="AI125" s="657"/>
      <c r="AJ125" s="657"/>
      <c r="AK125" s="85"/>
      <c r="AL125" s="835"/>
      <c r="AM125" s="836"/>
      <c r="AN125" s="836"/>
      <c r="AO125" s="836"/>
      <c r="AP125" s="836"/>
      <c r="AQ125" s="836"/>
      <c r="AR125" s="836"/>
      <c r="AS125" s="836"/>
      <c r="AT125" s="836"/>
      <c r="AU125" s="836"/>
      <c r="AV125" s="836"/>
    </row>
    <row r="126" spans="2:48" ht="18" customHeight="1">
      <c r="B126" s="146"/>
      <c r="C126" s="141"/>
      <c r="D126" s="656" t="str">
        <f>Tbl!$Q$4</f>
        <v>令和９年度
(2027年度)</v>
      </c>
      <c r="E126" s="656"/>
      <c r="F126" s="656"/>
      <c r="G126" s="656"/>
      <c r="H126" s="657"/>
      <c r="I126" s="657"/>
      <c r="J126" s="657"/>
      <c r="K126" s="657"/>
      <c r="L126" s="657"/>
      <c r="M126" s="657"/>
      <c r="N126" s="657"/>
      <c r="O126" s="657"/>
      <c r="P126" s="657"/>
      <c r="Q126" s="657"/>
      <c r="R126" s="657"/>
      <c r="S126" s="657"/>
      <c r="T126" s="657"/>
      <c r="U126" s="657"/>
      <c r="V126" s="657"/>
      <c r="W126" s="657"/>
      <c r="X126" s="657"/>
      <c r="Y126" s="657"/>
      <c r="Z126" s="657"/>
      <c r="AA126" s="657"/>
      <c r="AB126" s="657"/>
      <c r="AC126" s="657"/>
      <c r="AD126" s="657"/>
      <c r="AE126" s="657"/>
      <c r="AF126" s="657"/>
      <c r="AG126" s="657"/>
      <c r="AH126" s="657"/>
      <c r="AI126" s="657"/>
      <c r="AJ126" s="657"/>
      <c r="AK126" s="85"/>
      <c r="AL126" s="835" t="str">
        <f>IF(AND($H126="",VALUE(MID($D126,3,1))&lt;様式１号!$D$16),"← ＣＯ2排出量の前年度に対する増減要因を分析
　  して入力してください。 (例)削減対策の実施
　 状況、生産量・営業時間等の増減など","")</f>
        <v/>
      </c>
      <c r="AM126" s="836"/>
      <c r="AN126" s="836"/>
      <c r="AO126" s="836"/>
      <c r="AP126" s="836"/>
      <c r="AQ126" s="836"/>
      <c r="AR126" s="836"/>
      <c r="AS126" s="836"/>
      <c r="AT126" s="836"/>
      <c r="AU126" s="836"/>
      <c r="AV126" s="836"/>
    </row>
    <row r="127" spans="2:48" ht="18" customHeight="1">
      <c r="B127" s="146"/>
      <c r="C127" s="141"/>
      <c r="D127" s="656"/>
      <c r="E127" s="656"/>
      <c r="F127" s="656"/>
      <c r="G127" s="656"/>
      <c r="H127" s="657"/>
      <c r="I127" s="657"/>
      <c r="J127" s="657"/>
      <c r="K127" s="657"/>
      <c r="L127" s="657"/>
      <c r="M127" s="657"/>
      <c r="N127" s="657"/>
      <c r="O127" s="657"/>
      <c r="P127" s="657"/>
      <c r="Q127" s="657"/>
      <c r="R127" s="657"/>
      <c r="S127" s="657"/>
      <c r="T127" s="657"/>
      <c r="U127" s="657"/>
      <c r="V127" s="657"/>
      <c r="W127" s="657"/>
      <c r="X127" s="657"/>
      <c r="Y127" s="657"/>
      <c r="Z127" s="657"/>
      <c r="AA127" s="657"/>
      <c r="AB127" s="657"/>
      <c r="AC127" s="657"/>
      <c r="AD127" s="657"/>
      <c r="AE127" s="657"/>
      <c r="AF127" s="657"/>
      <c r="AG127" s="657"/>
      <c r="AH127" s="657"/>
      <c r="AI127" s="657"/>
      <c r="AJ127" s="657"/>
      <c r="AK127" s="85"/>
      <c r="AL127" s="835"/>
      <c r="AM127" s="836"/>
      <c r="AN127" s="836"/>
      <c r="AO127" s="836"/>
      <c r="AP127" s="836"/>
      <c r="AQ127" s="836"/>
      <c r="AR127" s="836"/>
      <c r="AS127" s="836"/>
      <c r="AT127" s="836"/>
      <c r="AU127" s="836"/>
      <c r="AV127" s="836"/>
    </row>
    <row r="128" spans="2:48" ht="18" customHeight="1">
      <c r="B128" s="146"/>
      <c r="C128" s="141"/>
      <c r="D128" s="656"/>
      <c r="E128" s="656"/>
      <c r="F128" s="656"/>
      <c r="G128" s="656"/>
      <c r="H128" s="657"/>
      <c r="I128" s="657"/>
      <c r="J128" s="657"/>
      <c r="K128" s="657"/>
      <c r="L128" s="657"/>
      <c r="M128" s="657"/>
      <c r="N128" s="657"/>
      <c r="O128" s="657"/>
      <c r="P128" s="657"/>
      <c r="Q128" s="657"/>
      <c r="R128" s="657"/>
      <c r="S128" s="657"/>
      <c r="T128" s="657"/>
      <c r="U128" s="657"/>
      <c r="V128" s="657"/>
      <c r="W128" s="657"/>
      <c r="X128" s="657"/>
      <c r="Y128" s="657"/>
      <c r="Z128" s="657"/>
      <c r="AA128" s="657"/>
      <c r="AB128" s="657"/>
      <c r="AC128" s="657"/>
      <c r="AD128" s="657"/>
      <c r="AE128" s="657"/>
      <c r="AF128" s="657"/>
      <c r="AG128" s="657"/>
      <c r="AH128" s="657"/>
      <c r="AI128" s="657"/>
      <c r="AJ128" s="657"/>
      <c r="AK128" s="85"/>
      <c r="AL128" s="835"/>
      <c r="AM128" s="836"/>
      <c r="AN128" s="836"/>
      <c r="AO128" s="836"/>
      <c r="AP128" s="836"/>
      <c r="AQ128" s="836"/>
      <c r="AR128" s="836"/>
      <c r="AS128" s="836"/>
      <c r="AT128" s="836"/>
      <c r="AU128" s="836"/>
      <c r="AV128" s="836"/>
    </row>
    <row r="129" spans="2:48" ht="18" customHeight="1">
      <c r="B129" s="146"/>
      <c r="C129" s="141"/>
      <c r="D129" s="656"/>
      <c r="E129" s="656"/>
      <c r="F129" s="656"/>
      <c r="G129" s="656"/>
      <c r="H129" s="657"/>
      <c r="I129" s="657"/>
      <c r="J129" s="657"/>
      <c r="K129" s="657"/>
      <c r="L129" s="657"/>
      <c r="M129" s="657"/>
      <c r="N129" s="657"/>
      <c r="O129" s="657"/>
      <c r="P129" s="657"/>
      <c r="Q129" s="657"/>
      <c r="R129" s="657"/>
      <c r="S129" s="657"/>
      <c r="T129" s="657"/>
      <c r="U129" s="657"/>
      <c r="V129" s="657"/>
      <c r="W129" s="657"/>
      <c r="X129" s="657"/>
      <c r="Y129" s="657"/>
      <c r="Z129" s="657"/>
      <c r="AA129" s="657"/>
      <c r="AB129" s="657"/>
      <c r="AC129" s="657"/>
      <c r="AD129" s="657"/>
      <c r="AE129" s="657"/>
      <c r="AF129" s="657"/>
      <c r="AG129" s="657"/>
      <c r="AH129" s="657"/>
      <c r="AI129" s="657"/>
      <c r="AJ129" s="657"/>
      <c r="AK129" s="85"/>
      <c r="AL129" s="835"/>
      <c r="AM129" s="836"/>
      <c r="AN129" s="836"/>
      <c r="AO129" s="836"/>
      <c r="AP129" s="836"/>
      <c r="AQ129" s="836"/>
      <c r="AR129" s="836"/>
      <c r="AS129" s="836"/>
      <c r="AT129" s="836"/>
      <c r="AU129" s="836"/>
      <c r="AV129" s="836"/>
    </row>
    <row r="130" spans="2:48" ht="18" customHeight="1">
      <c r="B130" s="146"/>
      <c r="C130" s="141"/>
      <c r="D130" s="656"/>
      <c r="E130" s="656"/>
      <c r="F130" s="656"/>
      <c r="G130" s="656"/>
      <c r="H130" s="657"/>
      <c r="I130" s="657"/>
      <c r="J130" s="657"/>
      <c r="K130" s="657"/>
      <c r="L130" s="657"/>
      <c r="M130" s="657"/>
      <c r="N130" s="657"/>
      <c r="O130" s="657"/>
      <c r="P130" s="657"/>
      <c r="Q130" s="657"/>
      <c r="R130" s="657"/>
      <c r="S130" s="657"/>
      <c r="T130" s="657"/>
      <c r="U130" s="657"/>
      <c r="V130" s="657"/>
      <c r="W130" s="657"/>
      <c r="X130" s="657"/>
      <c r="Y130" s="657"/>
      <c r="Z130" s="657"/>
      <c r="AA130" s="657"/>
      <c r="AB130" s="657"/>
      <c r="AC130" s="657"/>
      <c r="AD130" s="657"/>
      <c r="AE130" s="657"/>
      <c r="AF130" s="657"/>
      <c r="AG130" s="657"/>
      <c r="AH130" s="657"/>
      <c r="AI130" s="657"/>
      <c r="AJ130" s="657"/>
      <c r="AK130" s="85"/>
      <c r="AL130" s="835"/>
      <c r="AM130" s="836"/>
      <c r="AN130" s="836"/>
      <c r="AO130" s="836"/>
      <c r="AP130" s="836"/>
      <c r="AQ130" s="836"/>
      <c r="AR130" s="836"/>
      <c r="AS130" s="836"/>
      <c r="AT130" s="836"/>
      <c r="AU130" s="836"/>
      <c r="AV130" s="836"/>
    </row>
    <row r="131" spans="2:48" ht="18" customHeight="1">
      <c r="B131" s="146"/>
      <c r="C131" s="141"/>
      <c r="D131" s="656"/>
      <c r="E131" s="656"/>
      <c r="F131" s="656"/>
      <c r="G131" s="656"/>
      <c r="H131" s="657"/>
      <c r="I131" s="657"/>
      <c r="J131" s="657"/>
      <c r="K131" s="657"/>
      <c r="L131" s="657"/>
      <c r="M131" s="657"/>
      <c r="N131" s="657"/>
      <c r="O131" s="657"/>
      <c r="P131" s="657"/>
      <c r="Q131" s="657"/>
      <c r="R131" s="657"/>
      <c r="S131" s="657"/>
      <c r="T131" s="657"/>
      <c r="U131" s="657"/>
      <c r="V131" s="657"/>
      <c r="W131" s="657"/>
      <c r="X131" s="657"/>
      <c r="Y131" s="657"/>
      <c r="Z131" s="657"/>
      <c r="AA131" s="657"/>
      <c r="AB131" s="657"/>
      <c r="AC131" s="657"/>
      <c r="AD131" s="657"/>
      <c r="AE131" s="657"/>
      <c r="AF131" s="657"/>
      <c r="AG131" s="657"/>
      <c r="AH131" s="657"/>
      <c r="AI131" s="657"/>
      <c r="AJ131" s="657"/>
      <c r="AK131" s="85"/>
      <c r="AL131" s="835"/>
      <c r="AM131" s="836"/>
      <c r="AN131" s="836"/>
      <c r="AO131" s="836"/>
      <c r="AP131" s="836"/>
      <c r="AQ131" s="836"/>
      <c r="AR131" s="836"/>
      <c r="AS131" s="836"/>
      <c r="AT131" s="836"/>
      <c r="AU131" s="836"/>
      <c r="AV131" s="836"/>
    </row>
    <row r="132" spans="2:48" ht="18" customHeight="1">
      <c r="B132" s="146"/>
      <c r="C132" s="141"/>
      <c r="D132" s="656"/>
      <c r="E132" s="656"/>
      <c r="F132" s="656"/>
      <c r="G132" s="656"/>
      <c r="H132" s="657"/>
      <c r="I132" s="657"/>
      <c r="J132" s="657"/>
      <c r="K132" s="657"/>
      <c r="L132" s="657"/>
      <c r="M132" s="657"/>
      <c r="N132" s="657"/>
      <c r="O132" s="657"/>
      <c r="P132" s="657"/>
      <c r="Q132" s="657"/>
      <c r="R132" s="657"/>
      <c r="S132" s="657"/>
      <c r="T132" s="657"/>
      <c r="U132" s="657"/>
      <c r="V132" s="657"/>
      <c r="W132" s="657"/>
      <c r="X132" s="657"/>
      <c r="Y132" s="657"/>
      <c r="Z132" s="657"/>
      <c r="AA132" s="657"/>
      <c r="AB132" s="657"/>
      <c r="AC132" s="657"/>
      <c r="AD132" s="657"/>
      <c r="AE132" s="657"/>
      <c r="AF132" s="657"/>
      <c r="AG132" s="657"/>
      <c r="AH132" s="657"/>
      <c r="AI132" s="657"/>
      <c r="AJ132" s="657"/>
      <c r="AK132" s="85"/>
      <c r="AL132" s="835"/>
      <c r="AM132" s="836"/>
      <c r="AN132" s="836"/>
      <c r="AO132" s="836"/>
      <c r="AP132" s="836"/>
      <c r="AQ132" s="836"/>
      <c r="AR132" s="836"/>
      <c r="AS132" s="836"/>
      <c r="AT132" s="836"/>
      <c r="AU132" s="836"/>
      <c r="AV132" s="836"/>
    </row>
    <row r="133" spans="2:48" ht="18" customHeight="1">
      <c r="B133" s="146"/>
      <c r="C133" s="141"/>
      <c r="D133" s="656"/>
      <c r="E133" s="656"/>
      <c r="F133" s="656"/>
      <c r="G133" s="656"/>
      <c r="H133" s="657"/>
      <c r="I133" s="657"/>
      <c r="J133" s="657"/>
      <c r="K133" s="657"/>
      <c r="L133" s="657"/>
      <c r="M133" s="657"/>
      <c r="N133" s="657"/>
      <c r="O133" s="657"/>
      <c r="P133" s="657"/>
      <c r="Q133" s="657"/>
      <c r="R133" s="657"/>
      <c r="S133" s="657"/>
      <c r="T133" s="657"/>
      <c r="U133" s="657"/>
      <c r="V133" s="657"/>
      <c r="W133" s="657"/>
      <c r="X133" s="657"/>
      <c r="Y133" s="657"/>
      <c r="Z133" s="657"/>
      <c r="AA133" s="657"/>
      <c r="AB133" s="657"/>
      <c r="AC133" s="657"/>
      <c r="AD133" s="657"/>
      <c r="AE133" s="657"/>
      <c r="AF133" s="657"/>
      <c r="AG133" s="657"/>
      <c r="AH133" s="657"/>
      <c r="AI133" s="657"/>
      <c r="AJ133" s="657"/>
      <c r="AK133" s="85"/>
      <c r="AL133" s="835"/>
      <c r="AM133" s="836"/>
      <c r="AN133" s="836"/>
      <c r="AO133" s="836"/>
      <c r="AP133" s="836"/>
      <c r="AQ133" s="836"/>
      <c r="AR133" s="836"/>
      <c r="AS133" s="836"/>
      <c r="AT133" s="836"/>
      <c r="AU133" s="836"/>
      <c r="AV133" s="836"/>
    </row>
    <row r="134" spans="2:48" ht="18" customHeight="1">
      <c r="B134" s="146"/>
      <c r="C134" s="141"/>
      <c r="D134" s="656" t="str">
        <f>Tbl!$Q$5</f>
        <v>令和10年度
(2028年度)</v>
      </c>
      <c r="E134" s="656"/>
      <c r="F134" s="656"/>
      <c r="G134" s="656"/>
      <c r="H134" s="657"/>
      <c r="I134" s="657"/>
      <c r="J134" s="657"/>
      <c r="K134" s="657"/>
      <c r="L134" s="657"/>
      <c r="M134" s="657"/>
      <c r="N134" s="657"/>
      <c r="O134" s="657"/>
      <c r="P134" s="657"/>
      <c r="Q134" s="657"/>
      <c r="R134" s="657"/>
      <c r="S134" s="657"/>
      <c r="T134" s="657"/>
      <c r="U134" s="657"/>
      <c r="V134" s="657"/>
      <c r="W134" s="657"/>
      <c r="X134" s="657"/>
      <c r="Y134" s="657"/>
      <c r="Z134" s="657"/>
      <c r="AA134" s="657"/>
      <c r="AB134" s="657"/>
      <c r="AC134" s="657"/>
      <c r="AD134" s="657"/>
      <c r="AE134" s="657"/>
      <c r="AF134" s="657"/>
      <c r="AG134" s="657"/>
      <c r="AH134" s="657"/>
      <c r="AI134" s="657"/>
      <c r="AJ134" s="657"/>
      <c r="AK134" s="85"/>
      <c r="AL134" s="835" t="str">
        <f>IF(AND($H134="",VALUE(MID($D134,3,2))&lt;様式１号!$D$16),"← ＣＯ2排出量の前年度に対する増減要因を分析
　  して入力してください。 (例)削減対策の実施
　 状況、生産量・営業時間等の増減など","")</f>
        <v/>
      </c>
      <c r="AM134" s="836"/>
      <c r="AN134" s="836"/>
      <c r="AO134" s="836"/>
      <c r="AP134" s="836"/>
      <c r="AQ134" s="836"/>
      <c r="AR134" s="836"/>
      <c r="AS134" s="836"/>
      <c r="AT134" s="836"/>
      <c r="AU134" s="836"/>
      <c r="AV134" s="836"/>
    </row>
    <row r="135" spans="2:48" ht="18" customHeight="1">
      <c r="B135" s="146"/>
      <c r="C135" s="141"/>
      <c r="D135" s="656"/>
      <c r="E135" s="656"/>
      <c r="F135" s="656"/>
      <c r="G135" s="656"/>
      <c r="H135" s="657"/>
      <c r="I135" s="657"/>
      <c r="J135" s="657"/>
      <c r="K135" s="657"/>
      <c r="L135" s="657"/>
      <c r="M135" s="657"/>
      <c r="N135" s="657"/>
      <c r="O135" s="657"/>
      <c r="P135" s="657"/>
      <c r="Q135" s="657"/>
      <c r="R135" s="657"/>
      <c r="S135" s="657"/>
      <c r="T135" s="657"/>
      <c r="U135" s="657"/>
      <c r="V135" s="657"/>
      <c r="W135" s="657"/>
      <c r="X135" s="657"/>
      <c r="Y135" s="657"/>
      <c r="Z135" s="657"/>
      <c r="AA135" s="657"/>
      <c r="AB135" s="657"/>
      <c r="AC135" s="657"/>
      <c r="AD135" s="657"/>
      <c r="AE135" s="657"/>
      <c r="AF135" s="657"/>
      <c r="AG135" s="657"/>
      <c r="AH135" s="657"/>
      <c r="AI135" s="657"/>
      <c r="AJ135" s="657"/>
      <c r="AK135" s="85"/>
      <c r="AL135" s="835"/>
      <c r="AM135" s="836"/>
      <c r="AN135" s="836"/>
      <c r="AO135" s="836"/>
      <c r="AP135" s="836"/>
      <c r="AQ135" s="836"/>
      <c r="AR135" s="836"/>
      <c r="AS135" s="836"/>
      <c r="AT135" s="836"/>
      <c r="AU135" s="836"/>
      <c r="AV135" s="836"/>
    </row>
    <row r="136" spans="2:48" ht="18" customHeight="1">
      <c r="B136" s="146"/>
      <c r="C136" s="141"/>
      <c r="D136" s="656"/>
      <c r="E136" s="656"/>
      <c r="F136" s="656"/>
      <c r="G136" s="656"/>
      <c r="H136" s="657"/>
      <c r="I136" s="657"/>
      <c r="J136" s="657"/>
      <c r="K136" s="657"/>
      <c r="L136" s="657"/>
      <c r="M136" s="657"/>
      <c r="N136" s="657"/>
      <c r="O136" s="657"/>
      <c r="P136" s="657"/>
      <c r="Q136" s="657"/>
      <c r="R136" s="657"/>
      <c r="S136" s="657"/>
      <c r="T136" s="657"/>
      <c r="U136" s="657"/>
      <c r="V136" s="657"/>
      <c r="W136" s="657"/>
      <c r="X136" s="657"/>
      <c r="Y136" s="657"/>
      <c r="Z136" s="657"/>
      <c r="AA136" s="657"/>
      <c r="AB136" s="657"/>
      <c r="AC136" s="657"/>
      <c r="AD136" s="657"/>
      <c r="AE136" s="657"/>
      <c r="AF136" s="657"/>
      <c r="AG136" s="657"/>
      <c r="AH136" s="657"/>
      <c r="AI136" s="657"/>
      <c r="AJ136" s="657"/>
      <c r="AK136" s="85"/>
      <c r="AL136" s="835"/>
      <c r="AM136" s="836"/>
      <c r="AN136" s="836"/>
      <c r="AO136" s="836"/>
      <c r="AP136" s="836"/>
      <c r="AQ136" s="836"/>
      <c r="AR136" s="836"/>
      <c r="AS136" s="836"/>
      <c r="AT136" s="836"/>
      <c r="AU136" s="836"/>
      <c r="AV136" s="836"/>
    </row>
    <row r="137" spans="2:48" ht="18" customHeight="1">
      <c r="B137" s="146"/>
      <c r="C137" s="141"/>
      <c r="D137" s="656"/>
      <c r="E137" s="656"/>
      <c r="F137" s="656"/>
      <c r="G137" s="656"/>
      <c r="H137" s="657"/>
      <c r="I137" s="657"/>
      <c r="J137" s="657"/>
      <c r="K137" s="657"/>
      <c r="L137" s="657"/>
      <c r="M137" s="657"/>
      <c r="N137" s="657"/>
      <c r="O137" s="657"/>
      <c r="P137" s="657"/>
      <c r="Q137" s="657"/>
      <c r="R137" s="657"/>
      <c r="S137" s="657"/>
      <c r="T137" s="657"/>
      <c r="U137" s="657"/>
      <c r="V137" s="657"/>
      <c r="W137" s="657"/>
      <c r="X137" s="657"/>
      <c r="Y137" s="657"/>
      <c r="Z137" s="657"/>
      <c r="AA137" s="657"/>
      <c r="AB137" s="657"/>
      <c r="AC137" s="657"/>
      <c r="AD137" s="657"/>
      <c r="AE137" s="657"/>
      <c r="AF137" s="657"/>
      <c r="AG137" s="657"/>
      <c r="AH137" s="657"/>
      <c r="AI137" s="657"/>
      <c r="AJ137" s="657"/>
      <c r="AK137" s="85"/>
      <c r="AL137" s="835"/>
      <c r="AM137" s="836"/>
      <c r="AN137" s="836"/>
      <c r="AO137" s="836"/>
      <c r="AP137" s="836"/>
      <c r="AQ137" s="836"/>
      <c r="AR137" s="836"/>
      <c r="AS137" s="836"/>
      <c r="AT137" s="836"/>
      <c r="AU137" s="836"/>
      <c r="AV137" s="836"/>
    </row>
    <row r="138" spans="2:48" ht="18" customHeight="1">
      <c r="B138" s="146"/>
      <c r="C138" s="141"/>
      <c r="D138" s="656"/>
      <c r="E138" s="656"/>
      <c r="F138" s="656"/>
      <c r="G138" s="656"/>
      <c r="H138" s="657"/>
      <c r="I138" s="657"/>
      <c r="J138" s="657"/>
      <c r="K138" s="657"/>
      <c r="L138" s="657"/>
      <c r="M138" s="657"/>
      <c r="N138" s="657"/>
      <c r="O138" s="657"/>
      <c r="P138" s="657"/>
      <c r="Q138" s="657"/>
      <c r="R138" s="657"/>
      <c r="S138" s="657"/>
      <c r="T138" s="657"/>
      <c r="U138" s="657"/>
      <c r="V138" s="657"/>
      <c r="W138" s="657"/>
      <c r="X138" s="657"/>
      <c r="Y138" s="657"/>
      <c r="Z138" s="657"/>
      <c r="AA138" s="657"/>
      <c r="AB138" s="657"/>
      <c r="AC138" s="657"/>
      <c r="AD138" s="657"/>
      <c r="AE138" s="657"/>
      <c r="AF138" s="657"/>
      <c r="AG138" s="657"/>
      <c r="AH138" s="657"/>
      <c r="AI138" s="657"/>
      <c r="AJ138" s="657"/>
      <c r="AK138" s="85"/>
      <c r="AL138" s="835"/>
      <c r="AM138" s="836"/>
      <c r="AN138" s="836"/>
      <c r="AO138" s="836"/>
      <c r="AP138" s="836"/>
      <c r="AQ138" s="836"/>
      <c r="AR138" s="836"/>
      <c r="AS138" s="836"/>
      <c r="AT138" s="836"/>
      <c r="AU138" s="836"/>
      <c r="AV138" s="836"/>
    </row>
    <row r="139" spans="2:48" ht="18" customHeight="1">
      <c r="B139" s="146"/>
      <c r="C139" s="141"/>
      <c r="D139" s="656"/>
      <c r="E139" s="656"/>
      <c r="F139" s="656"/>
      <c r="G139" s="656"/>
      <c r="H139" s="657"/>
      <c r="I139" s="657"/>
      <c r="J139" s="657"/>
      <c r="K139" s="657"/>
      <c r="L139" s="657"/>
      <c r="M139" s="657"/>
      <c r="N139" s="657"/>
      <c r="O139" s="657"/>
      <c r="P139" s="657"/>
      <c r="Q139" s="657"/>
      <c r="R139" s="657"/>
      <c r="S139" s="657"/>
      <c r="T139" s="657"/>
      <c r="U139" s="657"/>
      <c r="V139" s="657"/>
      <c r="W139" s="657"/>
      <c r="X139" s="657"/>
      <c r="Y139" s="657"/>
      <c r="Z139" s="657"/>
      <c r="AA139" s="657"/>
      <c r="AB139" s="657"/>
      <c r="AC139" s="657"/>
      <c r="AD139" s="657"/>
      <c r="AE139" s="657"/>
      <c r="AF139" s="657"/>
      <c r="AG139" s="657"/>
      <c r="AH139" s="657"/>
      <c r="AI139" s="657"/>
      <c r="AJ139" s="657"/>
      <c r="AK139" s="85"/>
      <c r="AL139" s="835"/>
      <c r="AM139" s="836"/>
      <c r="AN139" s="836"/>
      <c r="AO139" s="836"/>
      <c r="AP139" s="836"/>
      <c r="AQ139" s="836"/>
      <c r="AR139" s="836"/>
      <c r="AS139" s="836"/>
      <c r="AT139" s="836"/>
      <c r="AU139" s="836"/>
      <c r="AV139" s="836"/>
    </row>
    <row r="140" spans="2:48" ht="18" customHeight="1">
      <c r="B140" s="146"/>
      <c r="C140" s="141"/>
      <c r="D140" s="656"/>
      <c r="E140" s="656"/>
      <c r="F140" s="656"/>
      <c r="G140" s="656"/>
      <c r="H140" s="657"/>
      <c r="I140" s="657"/>
      <c r="J140" s="657"/>
      <c r="K140" s="657"/>
      <c r="L140" s="657"/>
      <c r="M140" s="657"/>
      <c r="N140" s="657"/>
      <c r="O140" s="657"/>
      <c r="P140" s="657"/>
      <c r="Q140" s="657"/>
      <c r="R140" s="657"/>
      <c r="S140" s="657"/>
      <c r="T140" s="657"/>
      <c r="U140" s="657"/>
      <c r="V140" s="657"/>
      <c r="W140" s="657"/>
      <c r="X140" s="657"/>
      <c r="Y140" s="657"/>
      <c r="Z140" s="657"/>
      <c r="AA140" s="657"/>
      <c r="AB140" s="657"/>
      <c r="AC140" s="657"/>
      <c r="AD140" s="657"/>
      <c r="AE140" s="657"/>
      <c r="AF140" s="657"/>
      <c r="AG140" s="657"/>
      <c r="AH140" s="657"/>
      <c r="AI140" s="657"/>
      <c r="AJ140" s="657"/>
      <c r="AK140" s="85"/>
      <c r="AL140" s="835"/>
      <c r="AM140" s="836"/>
      <c r="AN140" s="836"/>
      <c r="AO140" s="836"/>
      <c r="AP140" s="836"/>
      <c r="AQ140" s="836"/>
      <c r="AR140" s="836"/>
      <c r="AS140" s="836"/>
      <c r="AT140" s="836"/>
      <c r="AU140" s="836"/>
      <c r="AV140" s="836"/>
    </row>
    <row r="141" spans="2:48" ht="18" customHeight="1">
      <c r="B141" s="146"/>
      <c r="C141" s="141"/>
      <c r="D141" s="656"/>
      <c r="E141" s="656"/>
      <c r="F141" s="656"/>
      <c r="G141" s="656"/>
      <c r="H141" s="657"/>
      <c r="I141" s="657"/>
      <c r="J141" s="657"/>
      <c r="K141" s="657"/>
      <c r="L141" s="657"/>
      <c r="M141" s="657"/>
      <c r="N141" s="657"/>
      <c r="O141" s="657"/>
      <c r="P141" s="657"/>
      <c r="Q141" s="657"/>
      <c r="R141" s="657"/>
      <c r="S141" s="657"/>
      <c r="T141" s="657"/>
      <c r="U141" s="657"/>
      <c r="V141" s="657"/>
      <c r="W141" s="657"/>
      <c r="X141" s="657"/>
      <c r="Y141" s="657"/>
      <c r="Z141" s="657"/>
      <c r="AA141" s="657"/>
      <c r="AB141" s="657"/>
      <c r="AC141" s="657"/>
      <c r="AD141" s="657"/>
      <c r="AE141" s="657"/>
      <c r="AF141" s="657"/>
      <c r="AG141" s="657"/>
      <c r="AH141" s="657"/>
      <c r="AI141" s="657"/>
      <c r="AJ141" s="657"/>
      <c r="AK141" s="85"/>
      <c r="AL141" s="835"/>
      <c r="AM141" s="836"/>
      <c r="AN141" s="836"/>
      <c r="AO141" s="836"/>
      <c r="AP141" s="836"/>
      <c r="AQ141" s="836"/>
      <c r="AR141" s="836"/>
      <c r="AS141" s="836"/>
      <c r="AT141" s="836"/>
      <c r="AU141" s="836"/>
      <c r="AV141" s="836"/>
    </row>
    <row r="142" spans="2:48" ht="18" customHeight="1">
      <c r="B142" s="146"/>
      <c r="C142" s="141"/>
      <c r="D142" s="656" t="str">
        <f>Tbl!$Q$6</f>
        <v>令和11年度
(2029年度)</v>
      </c>
      <c r="E142" s="656"/>
      <c r="F142" s="656"/>
      <c r="G142" s="656"/>
      <c r="H142" s="657"/>
      <c r="I142" s="657"/>
      <c r="J142" s="657"/>
      <c r="K142" s="657"/>
      <c r="L142" s="657"/>
      <c r="M142" s="657"/>
      <c r="N142" s="657"/>
      <c r="O142" s="657"/>
      <c r="P142" s="657"/>
      <c r="Q142" s="657"/>
      <c r="R142" s="657"/>
      <c r="S142" s="657"/>
      <c r="T142" s="657"/>
      <c r="U142" s="657"/>
      <c r="V142" s="657"/>
      <c r="W142" s="657"/>
      <c r="X142" s="657"/>
      <c r="Y142" s="657"/>
      <c r="Z142" s="657"/>
      <c r="AA142" s="657"/>
      <c r="AB142" s="657"/>
      <c r="AC142" s="657"/>
      <c r="AD142" s="657"/>
      <c r="AE142" s="657"/>
      <c r="AF142" s="657"/>
      <c r="AG142" s="657"/>
      <c r="AH142" s="657"/>
      <c r="AI142" s="657"/>
      <c r="AJ142" s="657"/>
      <c r="AK142" s="85"/>
      <c r="AL142" s="835" t="str">
        <f>IF(AND($H142="",VALUE(MID($D142,3,2))&lt;様式１号!$D$16),"← ＣＯ2排出量の前年度に対する増減要因を分析
　  して入力してください。 (例)削減対策の実施
　 状況、生産量・営業時間等の増減など","")</f>
        <v/>
      </c>
      <c r="AM142" s="836"/>
      <c r="AN142" s="836"/>
      <c r="AO142" s="836"/>
      <c r="AP142" s="836"/>
      <c r="AQ142" s="836"/>
      <c r="AR142" s="836"/>
      <c r="AS142" s="836"/>
      <c r="AT142" s="836"/>
      <c r="AU142" s="836"/>
      <c r="AV142" s="836"/>
    </row>
    <row r="143" spans="2:48" ht="18" customHeight="1">
      <c r="B143" s="146"/>
      <c r="C143" s="141"/>
      <c r="D143" s="656"/>
      <c r="E143" s="656"/>
      <c r="F143" s="656"/>
      <c r="G143" s="656"/>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c r="AJ143" s="657"/>
      <c r="AK143" s="85"/>
      <c r="AL143" s="835"/>
      <c r="AM143" s="836"/>
      <c r="AN143" s="836"/>
      <c r="AO143" s="836"/>
      <c r="AP143" s="836"/>
      <c r="AQ143" s="836"/>
      <c r="AR143" s="836"/>
      <c r="AS143" s="836"/>
      <c r="AT143" s="836"/>
      <c r="AU143" s="836"/>
      <c r="AV143" s="836"/>
    </row>
    <row r="144" spans="2:48" ht="18" customHeight="1">
      <c r="B144" s="146"/>
      <c r="C144" s="141"/>
      <c r="D144" s="656"/>
      <c r="E144" s="656"/>
      <c r="F144" s="656"/>
      <c r="G144" s="656"/>
      <c r="H144" s="657"/>
      <c r="I144" s="657"/>
      <c r="J144" s="657"/>
      <c r="K144" s="657"/>
      <c r="L144" s="657"/>
      <c r="M144" s="657"/>
      <c r="N144" s="657"/>
      <c r="O144" s="657"/>
      <c r="P144" s="657"/>
      <c r="Q144" s="657"/>
      <c r="R144" s="657"/>
      <c r="S144" s="657"/>
      <c r="T144" s="657"/>
      <c r="U144" s="657"/>
      <c r="V144" s="657"/>
      <c r="W144" s="657"/>
      <c r="X144" s="657"/>
      <c r="Y144" s="657"/>
      <c r="Z144" s="657"/>
      <c r="AA144" s="657"/>
      <c r="AB144" s="657"/>
      <c r="AC144" s="657"/>
      <c r="AD144" s="657"/>
      <c r="AE144" s="657"/>
      <c r="AF144" s="657"/>
      <c r="AG144" s="657"/>
      <c r="AH144" s="657"/>
      <c r="AI144" s="657"/>
      <c r="AJ144" s="657"/>
      <c r="AK144" s="85"/>
      <c r="AL144" s="835"/>
      <c r="AM144" s="836"/>
      <c r="AN144" s="836"/>
      <c r="AO144" s="836"/>
      <c r="AP144" s="836"/>
      <c r="AQ144" s="836"/>
      <c r="AR144" s="836"/>
      <c r="AS144" s="836"/>
      <c r="AT144" s="836"/>
      <c r="AU144" s="836"/>
      <c r="AV144" s="836"/>
    </row>
    <row r="145" spans="2:49" ht="18" customHeight="1">
      <c r="B145" s="146"/>
      <c r="C145" s="141"/>
      <c r="D145" s="656"/>
      <c r="E145" s="656"/>
      <c r="F145" s="656"/>
      <c r="G145" s="656"/>
      <c r="H145" s="657"/>
      <c r="I145" s="657"/>
      <c r="J145" s="657"/>
      <c r="K145" s="657"/>
      <c r="L145" s="657"/>
      <c r="M145" s="657"/>
      <c r="N145" s="657"/>
      <c r="O145" s="657"/>
      <c r="P145" s="657"/>
      <c r="Q145" s="657"/>
      <c r="R145" s="657"/>
      <c r="S145" s="657"/>
      <c r="T145" s="657"/>
      <c r="U145" s="657"/>
      <c r="V145" s="657"/>
      <c r="W145" s="657"/>
      <c r="X145" s="657"/>
      <c r="Y145" s="657"/>
      <c r="Z145" s="657"/>
      <c r="AA145" s="657"/>
      <c r="AB145" s="657"/>
      <c r="AC145" s="657"/>
      <c r="AD145" s="657"/>
      <c r="AE145" s="657"/>
      <c r="AF145" s="657"/>
      <c r="AG145" s="657"/>
      <c r="AH145" s="657"/>
      <c r="AI145" s="657"/>
      <c r="AJ145" s="657"/>
      <c r="AK145" s="85"/>
      <c r="AL145" s="835"/>
      <c r="AM145" s="836"/>
      <c r="AN145" s="836"/>
      <c r="AO145" s="836"/>
      <c r="AP145" s="836"/>
      <c r="AQ145" s="836"/>
      <c r="AR145" s="836"/>
      <c r="AS145" s="836"/>
      <c r="AT145" s="836"/>
      <c r="AU145" s="836"/>
      <c r="AV145" s="836"/>
    </row>
    <row r="146" spans="2:49" ht="18" customHeight="1">
      <c r="B146" s="146"/>
      <c r="C146" s="141"/>
      <c r="D146" s="656"/>
      <c r="E146" s="656"/>
      <c r="F146" s="656"/>
      <c r="G146" s="656"/>
      <c r="H146" s="657"/>
      <c r="I146" s="657"/>
      <c r="J146" s="657"/>
      <c r="K146" s="657"/>
      <c r="L146" s="657"/>
      <c r="M146" s="657"/>
      <c r="N146" s="657"/>
      <c r="O146" s="657"/>
      <c r="P146" s="657"/>
      <c r="Q146" s="657"/>
      <c r="R146" s="657"/>
      <c r="S146" s="657"/>
      <c r="T146" s="657"/>
      <c r="U146" s="657"/>
      <c r="V146" s="657"/>
      <c r="W146" s="657"/>
      <c r="X146" s="657"/>
      <c r="Y146" s="657"/>
      <c r="Z146" s="657"/>
      <c r="AA146" s="657"/>
      <c r="AB146" s="657"/>
      <c r="AC146" s="657"/>
      <c r="AD146" s="657"/>
      <c r="AE146" s="657"/>
      <c r="AF146" s="657"/>
      <c r="AG146" s="657"/>
      <c r="AH146" s="657"/>
      <c r="AI146" s="657"/>
      <c r="AJ146" s="657"/>
      <c r="AK146" s="85"/>
      <c r="AL146" s="835"/>
      <c r="AM146" s="836"/>
      <c r="AN146" s="836"/>
      <c r="AO146" s="836"/>
      <c r="AP146" s="836"/>
      <c r="AQ146" s="836"/>
      <c r="AR146" s="836"/>
      <c r="AS146" s="836"/>
      <c r="AT146" s="836"/>
      <c r="AU146" s="836"/>
      <c r="AV146" s="836"/>
    </row>
    <row r="147" spans="2:49" ht="18" customHeight="1">
      <c r="B147" s="146"/>
      <c r="C147" s="141"/>
      <c r="D147" s="656"/>
      <c r="E147" s="656"/>
      <c r="F147" s="656"/>
      <c r="G147" s="656"/>
      <c r="H147" s="657"/>
      <c r="I147" s="657"/>
      <c r="J147" s="657"/>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c r="AK147" s="85"/>
      <c r="AL147" s="835"/>
      <c r="AM147" s="836"/>
      <c r="AN147" s="836"/>
      <c r="AO147" s="836"/>
      <c r="AP147" s="836"/>
      <c r="AQ147" s="836"/>
      <c r="AR147" s="836"/>
      <c r="AS147" s="836"/>
      <c r="AT147" s="836"/>
      <c r="AU147" s="836"/>
      <c r="AV147" s="836"/>
    </row>
    <row r="148" spans="2:49" ht="18" customHeight="1">
      <c r="B148" s="146"/>
      <c r="C148" s="141"/>
      <c r="D148" s="656"/>
      <c r="E148" s="656"/>
      <c r="F148" s="656"/>
      <c r="G148" s="656"/>
      <c r="H148" s="657"/>
      <c r="I148" s="657"/>
      <c r="J148" s="657"/>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c r="AK148" s="85"/>
      <c r="AL148" s="835"/>
      <c r="AM148" s="836"/>
      <c r="AN148" s="836"/>
      <c r="AO148" s="836"/>
      <c r="AP148" s="836"/>
      <c r="AQ148" s="836"/>
      <c r="AR148" s="836"/>
      <c r="AS148" s="836"/>
      <c r="AT148" s="836"/>
      <c r="AU148" s="836"/>
      <c r="AV148" s="836"/>
    </row>
    <row r="149" spans="2:49" ht="18" customHeight="1">
      <c r="B149" s="146"/>
      <c r="C149" s="141"/>
      <c r="D149" s="656"/>
      <c r="E149" s="656"/>
      <c r="F149" s="656"/>
      <c r="G149" s="656"/>
      <c r="H149" s="657"/>
      <c r="I149" s="657"/>
      <c r="J149" s="657"/>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c r="AK149" s="85"/>
      <c r="AL149" s="835"/>
      <c r="AM149" s="836"/>
      <c r="AN149" s="836"/>
      <c r="AO149" s="836"/>
      <c r="AP149" s="836"/>
      <c r="AQ149" s="836"/>
      <c r="AR149" s="836"/>
      <c r="AS149" s="836"/>
      <c r="AT149" s="836"/>
      <c r="AU149" s="836"/>
      <c r="AV149" s="836"/>
    </row>
    <row r="150" spans="2:49" ht="15" customHeight="1">
      <c r="B150" s="225"/>
      <c r="C150" s="142"/>
      <c r="D150" s="226"/>
      <c r="E150" s="226"/>
      <c r="F150" s="226"/>
      <c r="G150" s="22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36"/>
      <c r="AI150" s="236"/>
      <c r="AJ150" s="236"/>
      <c r="AK150" s="112"/>
    </row>
    <row r="151" spans="2:49" ht="21" customHeight="1">
      <c r="B151" s="141"/>
      <c r="C151" s="141"/>
      <c r="D151" s="174"/>
      <c r="E151" s="174"/>
      <c r="F151" s="174"/>
      <c r="G151" s="174"/>
      <c r="H151" s="177"/>
      <c r="I151" s="178"/>
      <c r="J151" s="179"/>
      <c r="K151" s="179"/>
      <c r="L151" s="179"/>
      <c r="M151" s="179"/>
      <c r="N151" s="179"/>
      <c r="O151" s="180"/>
      <c r="P151" s="181"/>
      <c r="Q151" s="181"/>
      <c r="R151" s="181"/>
      <c r="S151" s="181"/>
      <c r="T151" s="181"/>
      <c r="U151" s="181"/>
      <c r="V151" s="181"/>
      <c r="W151" s="181"/>
      <c r="X151" s="181"/>
      <c r="Y151" s="181"/>
      <c r="Z151" s="181"/>
      <c r="AA151" s="181"/>
      <c r="AB151" s="181"/>
      <c r="AC151" s="181"/>
      <c r="AD151" s="179"/>
      <c r="AE151" s="181"/>
      <c r="AF151" s="181"/>
      <c r="AG151" s="181"/>
      <c r="AH151" s="181"/>
      <c r="AI151" s="181"/>
      <c r="AJ151" s="34"/>
      <c r="AK151" s="58" t="s">
        <v>38</v>
      </c>
      <c r="AM151" s="9"/>
      <c r="AN151" s="9"/>
      <c r="AO151" s="9"/>
      <c r="AP151" s="9"/>
      <c r="AQ151" s="9"/>
      <c r="AR151" s="9"/>
      <c r="AS151" s="9"/>
      <c r="AT151" s="9"/>
      <c r="AU151" s="9"/>
      <c r="AV151" s="9"/>
      <c r="AW151" s="9"/>
    </row>
    <row r="152" spans="2:49" s="9" customFormat="1">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613" t="s">
        <v>78</v>
      </c>
      <c r="Z152" s="613"/>
      <c r="AA152" s="613"/>
      <c r="AB152" s="613"/>
      <c r="AC152" s="614" t="str">
        <f>IF($AC$4="","",$AC$4)</f>
        <v/>
      </c>
      <c r="AD152" s="614"/>
      <c r="AE152" s="614"/>
      <c r="AF152" s="614"/>
      <c r="AG152" s="614"/>
      <c r="AH152" s="614"/>
      <c r="AI152" s="614"/>
      <c r="AJ152" s="614"/>
      <c r="AK152" s="34"/>
      <c r="AL152" s="8"/>
      <c r="AM152" s="8"/>
      <c r="AN152" s="8"/>
      <c r="AO152" s="8"/>
      <c r="AP152" s="8"/>
      <c r="AQ152" s="8"/>
      <c r="AR152" s="8"/>
      <c r="AS152" s="8"/>
      <c r="AT152" s="8"/>
      <c r="AU152" s="8"/>
      <c r="AV152" s="8"/>
      <c r="AW152" s="8"/>
    </row>
    <row r="153" spans="2:49">
      <c r="B153" s="141"/>
      <c r="C153" s="141" t="s">
        <v>472</v>
      </c>
      <c r="D153" s="141"/>
      <c r="E153" s="141"/>
      <c r="F153" s="141"/>
      <c r="G153" s="141"/>
      <c r="H153" s="141"/>
      <c r="I153" s="141"/>
      <c r="J153" s="141"/>
      <c r="K153" s="141"/>
      <c r="L153" s="141"/>
      <c r="M153" s="141"/>
      <c r="N153" s="141"/>
      <c r="O153" s="141"/>
      <c r="P153" s="141"/>
      <c r="Q153" s="141"/>
      <c r="R153" s="141"/>
      <c r="S153" s="141"/>
      <c r="T153" s="141"/>
      <c r="U153" s="141"/>
      <c r="V153" s="34"/>
      <c r="W153" s="34"/>
      <c r="X153" s="34"/>
      <c r="Y153" s="34"/>
      <c r="Z153" s="34"/>
      <c r="AA153" s="34"/>
      <c r="AB153" s="34"/>
      <c r="AC153" s="34"/>
      <c r="AD153" s="34"/>
      <c r="AE153" s="182" t="str">
        <f>IF($E$10="Bテナント等","Bテナント等事業所 （４）",IF($E$10="A","A事業所（４）",""))</f>
        <v/>
      </c>
      <c r="AF153" s="183"/>
      <c r="AG153" s="34"/>
      <c r="AH153" s="34"/>
      <c r="AI153" s="34"/>
      <c r="AJ153" s="34"/>
      <c r="AK153" s="34"/>
    </row>
    <row r="154" spans="2:49" ht="8.25" customHeight="1">
      <c r="B154" s="144"/>
      <c r="C154" s="145"/>
      <c r="D154" s="145"/>
      <c r="E154" s="145"/>
      <c r="F154" s="145"/>
      <c r="G154" s="145"/>
      <c r="H154" s="145"/>
      <c r="I154" s="145"/>
      <c r="J154" s="145"/>
      <c r="K154" s="145"/>
      <c r="L154" s="145"/>
      <c r="M154" s="145"/>
      <c r="N154" s="145"/>
      <c r="O154" s="145"/>
      <c r="P154" s="145"/>
      <c r="Q154" s="145"/>
      <c r="R154" s="145"/>
      <c r="S154" s="145"/>
      <c r="T154" s="145"/>
      <c r="U154" s="145"/>
      <c r="V154" s="97"/>
      <c r="W154" s="97"/>
      <c r="X154" s="97"/>
      <c r="Y154" s="97"/>
      <c r="Z154" s="97"/>
      <c r="AA154" s="97"/>
      <c r="AB154" s="97"/>
      <c r="AC154" s="97"/>
      <c r="AD154" s="97"/>
      <c r="AE154" s="97"/>
      <c r="AF154" s="97"/>
      <c r="AG154" s="97"/>
      <c r="AH154" s="97"/>
      <c r="AI154" s="97"/>
      <c r="AJ154" s="97"/>
      <c r="AK154" s="98"/>
      <c r="AM154" s="9"/>
      <c r="AN154" s="9"/>
      <c r="AO154" s="9"/>
      <c r="AP154" s="9"/>
      <c r="AQ154" s="9"/>
      <c r="AR154" s="9"/>
      <c r="AS154" s="9"/>
      <c r="AT154" s="9"/>
      <c r="AU154" s="9"/>
      <c r="AV154" s="9"/>
      <c r="AW154" s="9"/>
    </row>
    <row r="155" spans="2:49" s="9" customFormat="1" ht="21" customHeight="1">
      <c r="B155" s="109"/>
      <c r="C155" s="34" t="s">
        <v>152</v>
      </c>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85"/>
      <c r="AL155" s="8"/>
    </row>
    <row r="156" spans="2:49" s="9" customFormat="1">
      <c r="B156" s="109"/>
      <c r="C156" s="34"/>
      <c r="D156" s="34"/>
      <c r="E156" s="34"/>
      <c r="F156" s="34"/>
      <c r="G156" s="34"/>
      <c r="H156" s="638">
        <v>0</v>
      </c>
      <c r="I156" s="638"/>
      <c r="J156" s="638"/>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85"/>
      <c r="AL156" s="8"/>
    </row>
    <row r="157" spans="2:49" s="9" customFormat="1" ht="10.5" customHeight="1">
      <c r="B157" s="109"/>
      <c r="C157" s="639" t="s">
        <v>153</v>
      </c>
      <c r="D157" s="640"/>
      <c r="E157" s="645" t="s">
        <v>154</v>
      </c>
      <c r="F157" s="646"/>
      <c r="G157" s="646"/>
      <c r="H157" s="646"/>
      <c r="I157" s="646"/>
      <c r="J157" s="646"/>
      <c r="K157" s="646"/>
      <c r="L157" s="646"/>
      <c r="M157" s="646"/>
      <c r="N157" s="646"/>
      <c r="O157" s="646"/>
      <c r="P157" s="646"/>
      <c r="Q157" s="647"/>
      <c r="R157" s="639" t="s">
        <v>437</v>
      </c>
      <c r="S157" s="654"/>
      <c r="T157" s="654"/>
      <c r="U157" s="654"/>
      <c r="V157" s="654"/>
      <c r="W157" s="654"/>
      <c r="X157" s="654"/>
      <c r="Y157" s="654"/>
      <c r="Z157" s="654"/>
      <c r="AA157" s="654"/>
      <c r="AB157" s="654"/>
      <c r="AC157" s="640"/>
      <c r="AD157" s="627" t="s">
        <v>155</v>
      </c>
      <c r="AE157" s="627"/>
      <c r="AF157" s="627" t="s">
        <v>156</v>
      </c>
      <c r="AG157" s="627"/>
      <c r="AH157" s="628" t="s">
        <v>524</v>
      </c>
      <c r="AI157" s="628"/>
      <c r="AJ157" s="628"/>
      <c r="AK157" s="85"/>
      <c r="AL157" s="8"/>
    </row>
    <row r="158" spans="2:49" s="9" customFormat="1" ht="10.5" customHeight="1">
      <c r="B158" s="109"/>
      <c r="C158" s="641"/>
      <c r="D158" s="642"/>
      <c r="E158" s="648"/>
      <c r="F158" s="649"/>
      <c r="G158" s="649"/>
      <c r="H158" s="649"/>
      <c r="I158" s="649"/>
      <c r="J158" s="649"/>
      <c r="K158" s="649"/>
      <c r="L158" s="649"/>
      <c r="M158" s="649"/>
      <c r="N158" s="649"/>
      <c r="O158" s="649"/>
      <c r="P158" s="649"/>
      <c r="Q158" s="650"/>
      <c r="R158" s="641"/>
      <c r="S158" s="310"/>
      <c r="T158" s="310"/>
      <c r="U158" s="310"/>
      <c r="V158" s="310"/>
      <c r="W158" s="310"/>
      <c r="X158" s="310"/>
      <c r="Y158" s="310"/>
      <c r="Z158" s="310"/>
      <c r="AA158" s="310"/>
      <c r="AB158" s="310"/>
      <c r="AC158" s="642"/>
      <c r="AD158" s="627"/>
      <c r="AE158" s="627"/>
      <c r="AF158" s="627"/>
      <c r="AG158" s="627"/>
      <c r="AH158" s="628"/>
      <c r="AI158" s="628"/>
      <c r="AJ158" s="628"/>
      <c r="AK158" s="85"/>
      <c r="AL158" s="8"/>
    </row>
    <row r="159" spans="2:49" s="9" customFormat="1" ht="10.5" customHeight="1">
      <c r="B159" s="109"/>
      <c r="C159" s="641"/>
      <c r="D159" s="642"/>
      <c r="E159" s="651"/>
      <c r="F159" s="652"/>
      <c r="G159" s="652"/>
      <c r="H159" s="652"/>
      <c r="I159" s="652"/>
      <c r="J159" s="652"/>
      <c r="K159" s="652"/>
      <c r="L159" s="652"/>
      <c r="M159" s="652"/>
      <c r="N159" s="652"/>
      <c r="O159" s="652"/>
      <c r="P159" s="652"/>
      <c r="Q159" s="653"/>
      <c r="R159" s="641"/>
      <c r="S159" s="310"/>
      <c r="T159" s="310"/>
      <c r="U159" s="310"/>
      <c r="V159" s="310"/>
      <c r="W159" s="310"/>
      <c r="X159" s="310"/>
      <c r="Y159" s="310"/>
      <c r="Z159" s="310"/>
      <c r="AA159" s="310"/>
      <c r="AB159" s="310"/>
      <c r="AC159" s="642"/>
      <c r="AD159" s="627"/>
      <c r="AE159" s="627"/>
      <c r="AF159" s="627"/>
      <c r="AG159" s="627"/>
      <c r="AH159" s="628"/>
      <c r="AI159" s="628"/>
      <c r="AJ159" s="628"/>
      <c r="AK159" s="85"/>
      <c r="AL159" s="8"/>
    </row>
    <row r="160" spans="2:49" s="9" customFormat="1" ht="27.75" customHeight="1">
      <c r="B160" s="109"/>
      <c r="C160" s="641"/>
      <c r="D160" s="642"/>
      <c r="E160" s="629" t="s">
        <v>157</v>
      </c>
      <c r="F160" s="630"/>
      <c r="G160" s="631"/>
      <c r="H160" s="635" t="s">
        <v>158</v>
      </c>
      <c r="I160" s="636"/>
      <c r="J160" s="636"/>
      <c r="K160" s="636"/>
      <c r="L160" s="636"/>
      <c r="M160" s="636"/>
      <c r="N160" s="636"/>
      <c r="O160" s="636"/>
      <c r="P160" s="636"/>
      <c r="Q160" s="637"/>
      <c r="R160" s="641"/>
      <c r="S160" s="310"/>
      <c r="T160" s="310"/>
      <c r="U160" s="310"/>
      <c r="V160" s="310"/>
      <c r="W160" s="310"/>
      <c r="X160" s="310"/>
      <c r="Y160" s="310"/>
      <c r="Z160" s="310"/>
      <c r="AA160" s="310"/>
      <c r="AB160" s="310"/>
      <c r="AC160" s="642"/>
      <c r="AD160" s="627"/>
      <c r="AE160" s="627"/>
      <c r="AF160" s="627"/>
      <c r="AG160" s="627"/>
      <c r="AH160" s="628"/>
      <c r="AI160" s="628"/>
      <c r="AJ160" s="628"/>
      <c r="AK160" s="85"/>
      <c r="AL160" s="8"/>
    </row>
    <row r="161" spans="2:49" s="9" customFormat="1" ht="27.75" customHeight="1">
      <c r="B161" s="109"/>
      <c r="C161" s="643"/>
      <c r="D161" s="644"/>
      <c r="E161" s="632"/>
      <c r="F161" s="633"/>
      <c r="G161" s="634"/>
      <c r="H161" s="635" t="s">
        <v>159</v>
      </c>
      <c r="I161" s="636"/>
      <c r="J161" s="636"/>
      <c r="K161" s="637"/>
      <c r="L161" s="635" t="s">
        <v>160</v>
      </c>
      <c r="M161" s="636"/>
      <c r="N161" s="636"/>
      <c r="O161" s="636"/>
      <c r="P161" s="636"/>
      <c r="Q161" s="637"/>
      <c r="R161" s="643"/>
      <c r="S161" s="655"/>
      <c r="T161" s="655"/>
      <c r="U161" s="655"/>
      <c r="V161" s="655"/>
      <c r="W161" s="655"/>
      <c r="X161" s="655"/>
      <c r="Y161" s="655"/>
      <c r="Z161" s="655"/>
      <c r="AA161" s="655"/>
      <c r="AB161" s="655"/>
      <c r="AC161" s="644"/>
      <c r="AD161" s="627"/>
      <c r="AE161" s="627"/>
      <c r="AF161" s="627"/>
      <c r="AG161" s="627"/>
      <c r="AH161" s="628"/>
      <c r="AI161" s="628"/>
      <c r="AJ161" s="628"/>
      <c r="AK161" s="85"/>
      <c r="AL161" s="8"/>
    </row>
    <row r="162" spans="2:49" s="9" customFormat="1" ht="42" customHeight="1">
      <c r="B162" s="109"/>
      <c r="C162" s="615">
        <v>1</v>
      </c>
      <c r="D162" s="616"/>
      <c r="E162" s="496" t="str">
        <f ca="1">IFERROR(INDIRECT("Tbl!"&amp;ADDRESS(MATCH($L162,Tbl!$AC:$AC,0),27)),"")</f>
        <v/>
      </c>
      <c r="F162" s="497"/>
      <c r="G162" s="498"/>
      <c r="H162" s="617" t="str">
        <f ca="1">IFERROR(INDIRECT("Tbl!"&amp;ADDRESS(MATCH($L162,Tbl!$AC:$AC,0),28)),"")</f>
        <v/>
      </c>
      <c r="I162" s="618"/>
      <c r="J162" s="618"/>
      <c r="K162" s="619"/>
      <c r="L162" s="620"/>
      <c r="M162" s="621"/>
      <c r="N162" s="621"/>
      <c r="O162" s="621"/>
      <c r="P162" s="621"/>
      <c r="Q162" s="622"/>
      <c r="R162" s="625"/>
      <c r="S162" s="626"/>
      <c r="T162" s="626"/>
      <c r="U162" s="626"/>
      <c r="V162" s="626"/>
      <c r="W162" s="626"/>
      <c r="X162" s="626"/>
      <c r="Y162" s="626"/>
      <c r="Z162" s="626"/>
      <c r="AA162" s="626"/>
      <c r="AB162" s="626"/>
      <c r="AC162" s="626"/>
      <c r="AD162" s="608"/>
      <c r="AE162" s="608"/>
      <c r="AF162" s="608"/>
      <c r="AG162" s="608"/>
      <c r="AH162" s="609"/>
      <c r="AI162" s="610"/>
      <c r="AJ162" s="611"/>
      <c r="AK162" s="85"/>
      <c r="AL162" s="842" t="s">
        <v>631</v>
      </c>
      <c r="AM162" s="843"/>
      <c r="AN162" s="843"/>
      <c r="AO162" s="843"/>
      <c r="AP162" s="843"/>
      <c r="AQ162" s="843"/>
      <c r="AR162" s="843"/>
      <c r="AS162" s="843"/>
      <c r="AT162" s="843"/>
      <c r="AU162" s="843"/>
      <c r="AV162" s="843"/>
    </row>
    <row r="163" spans="2:49" s="9" customFormat="1" ht="42" customHeight="1">
      <c r="B163" s="109"/>
      <c r="C163" s="615">
        <v>2</v>
      </c>
      <c r="D163" s="616"/>
      <c r="E163" s="496" t="str" cm="1">
        <f t="array" aca="1" ref="E163" ca="1">IFERROR(INDIRECT("Tbl!"&amp;ADDRESS(MATCH($L163,Tbl!$AC:$AC,0),27)),"")</f>
        <v/>
      </c>
      <c r="F163" s="497"/>
      <c r="G163" s="498"/>
      <c r="H163" s="617" t="str" cm="1">
        <f t="array" aca="1" ref="H163" ca="1">IFERROR(INDIRECT("Tbl!"&amp;ADDRESS(MATCH($L163,Tbl!$AC:$AC,0),28)),"")</f>
        <v/>
      </c>
      <c r="I163" s="618"/>
      <c r="J163" s="618"/>
      <c r="K163" s="619"/>
      <c r="L163" s="620"/>
      <c r="M163" s="621"/>
      <c r="N163" s="621"/>
      <c r="O163" s="621"/>
      <c r="P163" s="621"/>
      <c r="Q163" s="622"/>
      <c r="R163" s="623"/>
      <c r="S163" s="624"/>
      <c r="T163" s="624"/>
      <c r="U163" s="624"/>
      <c r="V163" s="624"/>
      <c r="W163" s="624"/>
      <c r="X163" s="624"/>
      <c r="Y163" s="624"/>
      <c r="Z163" s="624"/>
      <c r="AA163" s="624"/>
      <c r="AB163" s="624"/>
      <c r="AC163" s="624"/>
      <c r="AD163" s="608"/>
      <c r="AE163" s="608"/>
      <c r="AF163" s="608"/>
      <c r="AG163" s="608"/>
      <c r="AH163" s="609"/>
      <c r="AI163" s="610"/>
      <c r="AJ163" s="611"/>
      <c r="AK163" s="85"/>
      <c r="AL163" s="8"/>
    </row>
    <row r="164" spans="2:49" s="9" customFormat="1" ht="42" customHeight="1">
      <c r="B164" s="109"/>
      <c r="C164" s="615">
        <v>3</v>
      </c>
      <c r="D164" s="616"/>
      <c r="E164" s="496" t="str" cm="1">
        <f t="array" aca="1" ref="E164" ca="1">IFERROR(INDIRECT("Tbl!"&amp;ADDRESS(MATCH($L164,Tbl!$AC:$AC,0),27)),"")</f>
        <v/>
      </c>
      <c r="F164" s="497"/>
      <c r="G164" s="498"/>
      <c r="H164" s="617" t="str" cm="1">
        <f t="array" aca="1" ref="H164" ca="1">IFERROR(INDIRECT("Tbl!"&amp;ADDRESS(MATCH($L164,Tbl!$AC:$AC,0),28)),"")</f>
        <v/>
      </c>
      <c r="I164" s="618"/>
      <c r="J164" s="618"/>
      <c r="K164" s="619"/>
      <c r="L164" s="620"/>
      <c r="M164" s="621"/>
      <c r="N164" s="621"/>
      <c r="O164" s="621"/>
      <c r="P164" s="621"/>
      <c r="Q164" s="622"/>
      <c r="R164" s="623"/>
      <c r="S164" s="624"/>
      <c r="T164" s="624"/>
      <c r="U164" s="624"/>
      <c r="V164" s="624"/>
      <c r="W164" s="624"/>
      <c r="X164" s="624"/>
      <c r="Y164" s="624"/>
      <c r="Z164" s="624"/>
      <c r="AA164" s="624"/>
      <c r="AB164" s="624"/>
      <c r="AC164" s="624"/>
      <c r="AD164" s="608"/>
      <c r="AE164" s="608"/>
      <c r="AF164" s="608"/>
      <c r="AG164" s="608"/>
      <c r="AH164" s="609"/>
      <c r="AI164" s="610"/>
      <c r="AJ164" s="611"/>
      <c r="AK164" s="85"/>
      <c r="AL164" s="8"/>
    </row>
    <row r="165" spans="2:49" s="9" customFormat="1" ht="42" customHeight="1">
      <c r="B165" s="109"/>
      <c r="C165" s="615">
        <v>4</v>
      </c>
      <c r="D165" s="616"/>
      <c r="E165" s="496" t="str" cm="1">
        <f t="array" aca="1" ref="E165" ca="1">IFERROR(INDIRECT("Tbl!"&amp;ADDRESS(MATCH($L165,Tbl!$AC:$AC,0),27)),"")</f>
        <v/>
      </c>
      <c r="F165" s="497"/>
      <c r="G165" s="498"/>
      <c r="H165" s="617" t="str" cm="1">
        <f t="array" aca="1" ref="H165" ca="1">IFERROR(INDIRECT("Tbl!"&amp;ADDRESS(MATCH($L165,Tbl!$AC:$AC,0),28)),"")</f>
        <v/>
      </c>
      <c r="I165" s="618"/>
      <c r="J165" s="618"/>
      <c r="K165" s="619"/>
      <c r="L165" s="620"/>
      <c r="M165" s="621"/>
      <c r="N165" s="621"/>
      <c r="O165" s="621"/>
      <c r="P165" s="621"/>
      <c r="Q165" s="622"/>
      <c r="R165" s="623"/>
      <c r="S165" s="624"/>
      <c r="T165" s="624"/>
      <c r="U165" s="624"/>
      <c r="V165" s="624"/>
      <c r="W165" s="624"/>
      <c r="X165" s="624"/>
      <c r="Y165" s="624"/>
      <c r="Z165" s="624"/>
      <c r="AA165" s="624"/>
      <c r="AB165" s="624"/>
      <c r="AC165" s="624"/>
      <c r="AD165" s="608"/>
      <c r="AE165" s="608"/>
      <c r="AF165" s="608"/>
      <c r="AG165" s="608"/>
      <c r="AH165" s="609"/>
      <c r="AI165" s="610"/>
      <c r="AJ165" s="611"/>
      <c r="AK165" s="85"/>
      <c r="AL165" s="8"/>
    </row>
    <row r="166" spans="2:49" s="9" customFormat="1" ht="42" customHeight="1">
      <c r="B166" s="109"/>
      <c r="C166" s="615">
        <v>5</v>
      </c>
      <c r="D166" s="616"/>
      <c r="E166" s="496" t="str" cm="1">
        <f t="array" aca="1" ref="E166" ca="1">IFERROR(INDIRECT("Tbl!"&amp;ADDRESS(MATCH($L166,Tbl!$AC:$AC,0),27)),"")</f>
        <v/>
      </c>
      <c r="F166" s="497"/>
      <c r="G166" s="498"/>
      <c r="H166" s="617" t="str" cm="1">
        <f t="array" aca="1" ref="H166" ca="1">IFERROR(INDIRECT("Tbl!"&amp;ADDRESS(MATCH($L166,Tbl!$AC:$AC,0),28)),"")</f>
        <v/>
      </c>
      <c r="I166" s="618"/>
      <c r="J166" s="618"/>
      <c r="K166" s="619"/>
      <c r="L166" s="620"/>
      <c r="M166" s="621"/>
      <c r="N166" s="621"/>
      <c r="O166" s="621"/>
      <c r="P166" s="621"/>
      <c r="Q166" s="622"/>
      <c r="R166" s="623"/>
      <c r="S166" s="624"/>
      <c r="T166" s="624"/>
      <c r="U166" s="624"/>
      <c r="V166" s="624"/>
      <c r="W166" s="624"/>
      <c r="X166" s="624"/>
      <c r="Y166" s="624"/>
      <c r="Z166" s="624"/>
      <c r="AA166" s="624"/>
      <c r="AB166" s="624"/>
      <c r="AC166" s="624"/>
      <c r="AD166" s="608"/>
      <c r="AE166" s="608"/>
      <c r="AF166" s="608"/>
      <c r="AG166" s="608"/>
      <c r="AH166" s="609"/>
      <c r="AI166" s="610"/>
      <c r="AJ166" s="611"/>
      <c r="AK166" s="85"/>
      <c r="AL166" s="8"/>
    </row>
    <row r="167" spans="2:49" s="9" customFormat="1" ht="42" customHeight="1">
      <c r="B167" s="109"/>
      <c r="C167" s="615">
        <v>6</v>
      </c>
      <c r="D167" s="616"/>
      <c r="E167" s="496" t="str" cm="1">
        <f t="array" aca="1" ref="E167" ca="1">IFERROR(INDIRECT("Tbl!"&amp;ADDRESS(MATCH($L167,Tbl!$AC:$AC,0),27)),"")</f>
        <v/>
      </c>
      <c r="F167" s="497"/>
      <c r="G167" s="498"/>
      <c r="H167" s="617" t="str" cm="1">
        <f t="array" aca="1" ref="H167" ca="1">IFERROR(INDIRECT("Tbl!"&amp;ADDRESS(MATCH($L167,Tbl!$AC:$AC,0),28)),"")</f>
        <v/>
      </c>
      <c r="I167" s="618"/>
      <c r="J167" s="618"/>
      <c r="K167" s="619"/>
      <c r="L167" s="620"/>
      <c r="M167" s="621"/>
      <c r="N167" s="621"/>
      <c r="O167" s="621"/>
      <c r="P167" s="621"/>
      <c r="Q167" s="622"/>
      <c r="R167" s="623"/>
      <c r="S167" s="624"/>
      <c r="T167" s="624"/>
      <c r="U167" s="624"/>
      <c r="V167" s="624"/>
      <c r="W167" s="624"/>
      <c r="X167" s="624"/>
      <c r="Y167" s="624"/>
      <c r="Z167" s="624"/>
      <c r="AA167" s="624"/>
      <c r="AB167" s="624"/>
      <c r="AC167" s="624"/>
      <c r="AD167" s="608"/>
      <c r="AE167" s="608"/>
      <c r="AF167" s="608"/>
      <c r="AG167" s="608"/>
      <c r="AH167" s="609"/>
      <c r="AI167" s="610"/>
      <c r="AJ167" s="611"/>
      <c r="AK167" s="85"/>
      <c r="AL167" s="8"/>
    </row>
    <row r="168" spans="2:49" s="9" customFormat="1" ht="42" customHeight="1">
      <c r="B168" s="109"/>
      <c r="C168" s="615">
        <v>7</v>
      </c>
      <c r="D168" s="616"/>
      <c r="E168" s="496" t="str" cm="1">
        <f t="array" aca="1" ref="E168" ca="1">IFERROR(INDIRECT("Tbl!"&amp;ADDRESS(MATCH($L168,Tbl!$AC:$AC,0),27)),"")</f>
        <v/>
      </c>
      <c r="F168" s="497"/>
      <c r="G168" s="498"/>
      <c r="H168" s="617" t="str" cm="1">
        <f t="array" aca="1" ref="H168" ca="1">IFERROR(INDIRECT("Tbl!"&amp;ADDRESS(MATCH($L168,Tbl!$AC:$AC,0),28)),"")</f>
        <v/>
      </c>
      <c r="I168" s="618"/>
      <c r="J168" s="618"/>
      <c r="K168" s="619"/>
      <c r="L168" s="620"/>
      <c r="M168" s="621"/>
      <c r="N168" s="621"/>
      <c r="O168" s="621"/>
      <c r="P168" s="621"/>
      <c r="Q168" s="622"/>
      <c r="R168" s="623"/>
      <c r="S168" s="624"/>
      <c r="T168" s="624"/>
      <c r="U168" s="624"/>
      <c r="V168" s="624"/>
      <c r="W168" s="624"/>
      <c r="X168" s="624"/>
      <c r="Y168" s="624"/>
      <c r="Z168" s="624"/>
      <c r="AA168" s="624"/>
      <c r="AB168" s="624"/>
      <c r="AC168" s="624"/>
      <c r="AD168" s="608"/>
      <c r="AE168" s="608"/>
      <c r="AF168" s="608"/>
      <c r="AG168" s="608"/>
      <c r="AH168" s="609"/>
      <c r="AI168" s="610"/>
      <c r="AJ168" s="611"/>
      <c r="AK168" s="85"/>
      <c r="AL168" s="8"/>
    </row>
    <row r="169" spans="2:49" s="9" customFormat="1" ht="42" customHeight="1">
      <c r="B169" s="109"/>
      <c r="C169" s="615">
        <v>8</v>
      </c>
      <c r="D169" s="616"/>
      <c r="E169" s="496" t="str" cm="1">
        <f t="array" aca="1" ref="E169" ca="1">IFERROR(INDIRECT("Tbl!"&amp;ADDRESS(MATCH($L169,Tbl!$AC:$AC,0),27)),"")</f>
        <v/>
      </c>
      <c r="F169" s="497"/>
      <c r="G169" s="498"/>
      <c r="H169" s="617" t="str" cm="1">
        <f t="array" aca="1" ref="H169" ca="1">IFERROR(INDIRECT("Tbl!"&amp;ADDRESS(MATCH($L169,Tbl!$AC:$AC,0),28)),"")</f>
        <v/>
      </c>
      <c r="I169" s="618"/>
      <c r="J169" s="618"/>
      <c r="K169" s="619"/>
      <c r="L169" s="620"/>
      <c r="M169" s="621"/>
      <c r="N169" s="621"/>
      <c r="O169" s="621"/>
      <c r="P169" s="621"/>
      <c r="Q169" s="622"/>
      <c r="R169" s="623"/>
      <c r="S169" s="624"/>
      <c r="T169" s="624"/>
      <c r="U169" s="624"/>
      <c r="V169" s="624"/>
      <c r="W169" s="624"/>
      <c r="X169" s="624"/>
      <c r="Y169" s="624"/>
      <c r="Z169" s="624"/>
      <c r="AA169" s="624"/>
      <c r="AB169" s="624"/>
      <c r="AC169" s="624"/>
      <c r="AD169" s="608"/>
      <c r="AE169" s="608"/>
      <c r="AF169" s="608"/>
      <c r="AG169" s="608"/>
      <c r="AH169" s="609"/>
      <c r="AI169" s="610"/>
      <c r="AJ169" s="611"/>
      <c r="AK169" s="85"/>
      <c r="AL169" s="8"/>
    </row>
    <row r="170" spans="2:49" s="9" customFormat="1" ht="42" customHeight="1">
      <c r="B170" s="109"/>
      <c r="C170" s="615">
        <v>9</v>
      </c>
      <c r="D170" s="616"/>
      <c r="E170" s="496" t="str" cm="1">
        <f t="array" aca="1" ref="E170" ca="1">IFERROR(INDIRECT("Tbl!"&amp;ADDRESS(MATCH($L170,Tbl!$AC:$AC,0),27)),"")</f>
        <v/>
      </c>
      <c r="F170" s="497"/>
      <c r="G170" s="498"/>
      <c r="H170" s="617" t="str" cm="1">
        <f t="array" aca="1" ref="H170" ca="1">IFERROR(INDIRECT("Tbl!"&amp;ADDRESS(MATCH($L170,Tbl!$AC:$AC,0),28)),"")</f>
        <v/>
      </c>
      <c r="I170" s="618"/>
      <c r="J170" s="618"/>
      <c r="K170" s="619"/>
      <c r="L170" s="620"/>
      <c r="M170" s="621"/>
      <c r="N170" s="621"/>
      <c r="O170" s="621"/>
      <c r="P170" s="621"/>
      <c r="Q170" s="622"/>
      <c r="R170" s="623"/>
      <c r="S170" s="624"/>
      <c r="T170" s="624"/>
      <c r="U170" s="624"/>
      <c r="V170" s="624"/>
      <c r="W170" s="624"/>
      <c r="X170" s="624"/>
      <c r="Y170" s="624"/>
      <c r="Z170" s="624"/>
      <c r="AA170" s="624"/>
      <c r="AB170" s="624"/>
      <c r="AC170" s="624"/>
      <c r="AD170" s="608"/>
      <c r="AE170" s="608"/>
      <c r="AF170" s="608"/>
      <c r="AG170" s="608"/>
      <c r="AH170" s="609"/>
      <c r="AI170" s="610"/>
      <c r="AJ170" s="611"/>
      <c r="AK170" s="85"/>
      <c r="AL170" s="8"/>
    </row>
    <row r="171" spans="2:49" s="9" customFormat="1" ht="42" customHeight="1">
      <c r="B171" s="109"/>
      <c r="C171" s="615">
        <v>10</v>
      </c>
      <c r="D171" s="616"/>
      <c r="E171" s="496" t="str" cm="1">
        <f t="array" aca="1" ref="E171" ca="1">IFERROR(INDIRECT("Tbl!"&amp;ADDRESS(MATCH($L171,Tbl!$AC:$AC,0),27)),"")</f>
        <v/>
      </c>
      <c r="F171" s="497"/>
      <c r="G171" s="498"/>
      <c r="H171" s="617" t="str" cm="1">
        <f t="array" aca="1" ref="H171" ca="1">IFERROR(INDIRECT("Tbl!"&amp;ADDRESS(MATCH($L171,Tbl!$AC:$AC,0),28)),"")</f>
        <v/>
      </c>
      <c r="I171" s="618"/>
      <c r="J171" s="618"/>
      <c r="K171" s="619"/>
      <c r="L171" s="620"/>
      <c r="M171" s="621"/>
      <c r="N171" s="621"/>
      <c r="O171" s="621"/>
      <c r="P171" s="621"/>
      <c r="Q171" s="622"/>
      <c r="R171" s="623"/>
      <c r="S171" s="624"/>
      <c r="T171" s="624"/>
      <c r="U171" s="624"/>
      <c r="V171" s="624"/>
      <c r="W171" s="624"/>
      <c r="X171" s="624"/>
      <c r="Y171" s="624"/>
      <c r="Z171" s="624"/>
      <c r="AA171" s="624"/>
      <c r="AB171" s="624"/>
      <c r="AC171" s="624"/>
      <c r="AD171" s="608"/>
      <c r="AE171" s="608"/>
      <c r="AF171" s="608"/>
      <c r="AG171" s="608"/>
      <c r="AH171" s="609"/>
      <c r="AI171" s="610"/>
      <c r="AJ171" s="611"/>
      <c r="AK171" s="85"/>
      <c r="AL171" s="8"/>
    </row>
    <row r="172" spans="2:49" s="9" customFormat="1" ht="42" customHeight="1">
      <c r="B172" s="109"/>
      <c r="C172" s="615">
        <v>11</v>
      </c>
      <c r="D172" s="616"/>
      <c r="E172" s="496" t="str" cm="1">
        <f t="array" aca="1" ref="E172" ca="1">IFERROR(INDIRECT("Tbl!"&amp;ADDRESS(MATCH($L172,Tbl!$AC:$AC,0),27)),"")</f>
        <v/>
      </c>
      <c r="F172" s="497"/>
      <c r="G172" s="498"/>
      <c r="H172" s="617" t="str" cm="1">
        <f t="array" aca="1" ref="H172" ca="1">IFERROR(INDIRECT("Tbl!"&amp;ADDRESS(MATCH($L172,Tbl!$AC:$AC,0),28)),"")</f>
        <v/>
      </c>
      <c r="I172" s="618"/>
      <c r="J172" s="618"/>
      <c r="K172" s="619"/>
      <c r="L172" s="620"/>
      <c r="M172" s="621"/>
      <c r="N172" s="621"/>
      <c r="O172" s="621"/>
      <c r="P172" s="621"/>
      <c r="Q172" s="622"/>
      <c r="R172" s="623"/>
      <c r="S172" s="624"/>
      <c r="T172" s="624"/>
      <c r="U172" s="624"/>
      <c r="V172" s="624"/>
      <c r="W172" s="624"/>
      <c r="X172" s="624"/>
      <c r="Y172" s="624"/>
      <c r="Z172" s="624"/>
      <c r="AA172" s="624"/>
      <c r="AB172" s="624"/>
      <c r="AC172" s="624"/>
      <c r="AD172" s="608"/>
      <c r="AE172" s="608"/>
      <c r="AF172" s="608"/>
      <c r="AG172" s="608"/>
      <c r="AH172" s="609"/>
      <c r="AI172" s="610"/>
      <c r="AJ172" s="611"/>
      <c r="AK172" s="85"/>
      <c r="AL172" s="8"/>
    </row>
    <row r="173" spans="2:49" s="9" customFormat="1" ht="42" customHeight="1">
      <c r="B173" s="109"/>
      <c r="C173" s="615">
        <v>12</v>
      </c>
      <c r="D173" s="616"/>
      <c r="E173" s="496" t="str" cm="1">
        <f t="array" aca="1" ref="E173" ca="1">IFERROR(INDIRECT("Tbl!"&amp;ADDRESS(MATCH($L173,Tbl!$AC:$AC,0),27)),"")</f>
        <v/>
      </c>
      <c r="F173" s="497"/>
      <c r="G173" s="498"/>
      <c r="H173" s="617" t="str" cm="1">
        <f t="array" aca="1" ref="H173" ca="1">IFERROR(INDIRECT("Tbl!"&amp;ADDRESS(MATCH($L173,Tbl!$AC:$AC,0),28)),"")</f>
        <v/>
      </c>
      <c r="I173" s="618"/>
      <c r="J173" s="618"/>
      <c r="K173" s="619"/>
      <c r="L173" s="620"/>
      <c r="M173" s="621"/>
      <c r="N173" s="621"/>
      <c r="O173" s="621"/>
      <c r="P173" s="621"/>
      <c r="Q173" s="622"/>
      <c r="R173" s="623"/>
      <c r="S173" s="624"/>
      <c r="T173" s="624"/>
      <c r="U173" s="624"/>
      <c r="V173" s="624"/>
      <c r="W173" s="624"/>
      <c r="X173" s="624"/>
      <c r="Y173" s="624"/>
      <c r="Z173" s="624"/>
      <c r="AA173" s="624"/>
      <c r="AB173" s="624"/>
      <c r="AC173" s="624"/>
      <c r="AD173" s="608"/>
      <c r="AE173" s="608"/>
      <c r="AF173" s="608"/>
      <c r="AG173" s="608"/>
      <c r="AH173" s="609"/>
      <c r="AI173" s="610"/>
      <c r="AJ173" s="611"/>
      <c r="AK173" s="85"/>
      <c r="AL173" s="8"/>
    </row>
    <row r="174" spans="2:49" s="9" customFormat="1" ht="42" customHeight="1">
      <c r="B174" s="109"/>
      <c r="C174" s="615">
        <v>13</v>
      </c>
      <c r="D174" s="616"/>
      <c r="E174" s="496" t="str" cm="1">
        <f t="array" aca="1" ref="E174" ca="1">IFERROR(INDIRECT("Tbl!"&amp;ADDRESS(MATCH($L174,Tbl!$AC:$AC,0),27)),"")</f>
        <v/>
      </c>
      <c r="F174" s="497"/>
      <c r="G174" s="498"/>
      <c r="H174" s="617" t="str" cm="1">
        <f t="array" aca="1" ref="H174" ca="1">IFERROR(INDIRECT("Tbl!"&amp;ADDRESS(MATCH($L174,Tbl!$AC:$AC,0),28)),"")</f>
        <v/>
      </c>
      <c r="I174" s="618"/>
      <c r="J174" s="618"/>
      <c r="K174" s="619"/>
      <c r="L174" s="620"/>
      <c r="M174" s="621"/>
      <c r="N174" s="621"/>
      <c r="O174" s="621"/>
      <c r="P174" s="621"/>
      <c r="Q174" s="622"/>
      <c r="R174" s="623"/>
      <c r="S174" s="624"/>
      <c r="T174" s="624"/>
      <c r="U174" s="624"/>
      <c r="V174" s="624"/>
      <c r="W174" s="624"/>
      <c r="X174" s="624"/>
      <c r="Y174" s="624"/>
      <c r="Z174" s="624"/>
      <c r="AA174" s="624"/>
      <c r="AB174" s="624"/>
      <c r="AC174" s="624"/>
      <c r="AD174" s="608"/>
      <c r="AE174" s="608"/>
      <c r="AF174" s="608"/>
      <c r="AG174" s="608"/>
      <c r="AH174" s="609"/>
      <c r="AI174" s="610"/>
      <c r="AJ174" s="611"/>
      <c r="AK174" s="85"/>
      <c r="AL174" s="8"/>
    </row>
    <row r="175" spans="2:49" s="9" customFormat="1" ht="42" customHeight="1">
      <c r="B175" s="109"/>
      <c r="C175" s="615">
        <v>14</v>
      </c>
      <c r="D175" s="616"/>
      <c r="E175" s="496" t="str" cm="1">
        <f t="array" aca="1" ref="E175" ca="1">IFERROR(INDIRECT("Tbl!"&amp;ADDRESS(MATCH($L175,Tbl!$AC:$AC,0),27)),"")</f>
        <v/>
      </c>
      <c r="F175" s="497"/>
      <c r="G175" s="498"/>
      <c r="H175" s="617" t="str" cm="1">
        <f t="array" aca="1" ref="H175" ca="1">IFERROR(INDIRECT("Tbl!"&amp;ADDRESS(MATCH($L175,Tbl!$AC:$AC,0),28)),"")</f>
        <v/>
      </c>
      <c r="I175" s="618"/>
      <c r="J175" s="618"/>
      <c r="K175" s="619"/>
      <c r="L175" s="620"/>
      <c r="M175" s="621"/>
      <c r="N175" s="621"/>
      <c r="O175" s="621"/>
      <c r="P175" s="621"/>
      <c r="Q175" s="622"/>
      <c r="R175" s="623"/>
      <c r="S175" s="624"/>
      <c r="T175" s="624"/>
      <c r="U175" s="624"/>
      <c r="V175" s="624"/>
      <c r="W175" s="624"/>
      <c r="X175" s="624"/>
      <c r="Y175" s="624"/>
      <c r="Z175" s="624"/>
      <c r="AA175" s="624"/>
      <c r="AB175" s="624"/>
      <c r="AC175" s="624"/>
      <c r="AD175" s="608"/>
      <c r="AE175" s="608"/>
      <c r="AF175" s="608"/>
      <c r="AG175" s="608"/>
      <c r="AH175" s="609"/>
      <c r="AI175" s="610"/>
      <c r="AJ175" s="611"/>
      <c r="AK175" s="85"/>
      <c r="AL175" s="8"/>
    </row>
    <row r="176" spans="2:49" s="9" customFormat="1" ht="42" customHeight="1">
      <c r="B176" s="109"/>
      <c r="C176" s="615">
        <v>15</v>
      </c>
      <c r="D176" s="616"/>
      <c r="E176" s="496" t="str" cm="1">
        <f t="array" aca="1" ref="E176" ca="1">IFERROR(INDIRECT("Tbl!"&amp;ADDRESS(MATCH($L176,Tbl!$AC:$AC,0),27)),"")</f>
        <v/>
      </c>
      <c r="F176" s="497"/>
      <c r="G176" s="498"/>
      <c r="H176" s="617" t="str" cm="1">
        <f t="array" aca="1" ref="H176" ca="1">IFERROR(INDIRECT("Tbl!"&amp;ADDRESS(MATCH($L176,Tbl!$AC:$AC,0),28)),"")</f>
        <v/>
      </c>
      <c r="I176" s="618"/>
      <c r="J176" s="618"/>
      <c r="K176" s="619"/>
      <c r="L176" s="620"/>
      <c r="M176" s="621"/>
      <c r="N176" s="621"/>
      <c r="O176" s="621"/>
      <c r="P176" s="621"/>
      <c r="Q176" s="622"/>
      <c r="R176" s="623"/>
      <c r="S176" s="624"/>
      <c r="T176" s="624"/>
      <c r="U176" s="624"/>
      <c r="V176" s="624"/>
      <c r="W176" s="624"/>
      <c r="X176" s="624"/>
      <c r="Y176" s="624"/>
      <c r="Z176" s="624"/>
      <c r="AA176" s="624"/>
      <c r="AB176" s="624"/>
      <c r="AC176" s="624"/>
      <c r="AD176" s="608"/>
      <c r="AE176" s="608"/>
      <c r="AF176" s="608"/>
      <c r="AG176" s="608"/>
      <c r="AH176" s="609"/>
      <c r="AI176" s="610"/>
      <c r="AJ176" s="611"/>
      <c r="AK176" s="85"/>
      <c r="AL176" s="8"/>
      <c r="AM176" s="8"/>
      <c r="AN176" s="8"/>
      <c r="AO176" s="8"/>
      <c r="AP176" s="8"/>
      <c r="AQ176" s="8"/>
      <c r="AR176" s="8"/>
      <c r="AS176" s="8"/>
      <c r="AT176" s="8"/>
      <c r="AU176" s="8"/>
      <c r="AV176" s="8"/>
      <c r="AW176" s="8"/>
    </row>
    <row r="177" spans="2:49" s="9" customFormat="1" ht="13.5" customHeight="1">
      <c r="B177" s="110"/>
      <c r="C177" s="597" t="s">
        <v>662</v>
      </c>
      <c r="D177" s="597"/>
      <c r="E177" s="597"/>
      <c r="F177" s="597"/>
      <c r="G177" s="597"/>
      <c r="H177" s="597"/>
      <c r="I177" s="597"/>
      <c r="J177" s="597"/>
      <c r="K177" s="597"/>
      <c r="L177" s="597"/>
      <c r="M177" s="597"/>
      <c r="N177" s="597"/>
      <c r="O177" s="597"/>
      <c r="P177" s="597"/>
      <c r="Q177" s="597"/>
      <c r="R177" s="597"/>
      <c r="S177" s="597"/>
      <c r="T177" s="597"/>
      <c r="U177" s="597"/>
      <c r="V177" s="597"/>
      <c r="W177" s="597"/>
      <c r="X177" s="597"/>
      <c r="Y177" s="597"/>
      <c r="Z177" s="597"/>
      <c r="AA177" s="597"/>
      <c r="AB177" s="597"/>
      <c r="AC177" s="597"/>
      <c r="AD177" s="597"/>
      <c r="AE177" s="597"/>
      <c r="AF177" s="597"/>
      <c r="AG177" s="597"/>
      <c r="AH177" s="597"/>
      <c r="AI177" s="597"/>
      <c r="AJ177" s="597"/>
      <c r="AK177" s="112"/>
      <c r="AL177" s="8"/>
      <c r="AM177" s="8"/>
      <c r="AN177" s="8"/>
      <c r="AO177" s="8"/>
      <c r="AP177" s="8"/>
      <c r="AQ177" s="8"/>
      <c r="AR177" s="8"/>
      <c r="AS177" s="8"/>
      <c r="AT177" s="8"/>
      <c r="AU177" s="8"/>
      <c r="AV177" s="8"/>
      <c r="AW177" s="8"/>
    </row>
    <row r="178" spans="2:49">
      <c r="B178" s="34"/>
      <c r="C178" s="612"/>
      <c r="D178" s="612"/>
      <c r="E178" s="612"/>
      <c r="F178" s="612"/>
      <c r="G178" s="612"/>
      <c r="H178" s="612"/>
      <c r="I178" s="612"/>
      <c r="J178" s="612"/>
      <c r="K178" s="612"/>
      <c r="L178" s="612"/>
      <c r="M178" s="612"/>
      <c r="N178" s="612"/>
      <c r="O178" s="612"/>
      <c r="P178" s="612"/>
      <c r="Q178" s="612"/>
      <c r="R178" s="612"/>
      <c r="S178" s="612"/>
      <c r="T178" s="612"/>
      <c r="U178" s="612"/>
      <c r="V178" s="612"/>
      <c r="W178" s="612"/>
      <c r="X178" s="612"/>
      <c r="Y178" s="612"/>
      <c r="Z178" s="612"/>
      <c r="AA178" s="612"/>
      <c r="AB178" s="34"/>
      <c r="AC178" s="34"/>
      <c r="AD178" s="184"/>
      <c r="AE178" s="34"/>
      <c r="AF178" s="34"/>
      <c r="AG178" s="34"/>
      <c r="AH178" s="34"/>
      <c r="AI178" s="34"/>
      <c r="AJ178" s="34"/>
      <c r="AK178" s="58" t="s">
        <v>38</v>
      </c>
      <c r="AM178" s="9"/>
      <c r="AN178" s="9"/>
      <c r="AO178" s="9"/>
      <c r="AP178" s="9"/>
      <c r="AQ178" s="9"/>
      <c r="AR178" s="9"/>
      <c r="AS178" s="9"/>
      <c r="AT178" s="9"/>
      <c r="AU178" s="9"/>
      <c r="AV178" s="9"/>
      <c r="AW178" s="9"/>
    </row>
    <row r="179" spans="2:49" s="9" customFormat="1">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613" t="s">
        <v>78</v>
      </c>
      <c r="Z179" s="613"/>
      <c r="AA179" s="613"/>
      <c r="AB179" s="613"/>
      <c r="AC179" s="614" t="str">
        <f>IF($AC$4="","",$AC$4)</f>
        <v/>
      </c>
      <c r="AD179" s="614"/>
      <c r="AE179" s="614"/>
      <c r="AF179" s="614"/>
      <c r="AG179" s="614"/>
      <c r="AH179" s="614"/>
      <c r="AI179" s="614"/>
      <c r="AJ179" s="614"/>
      <c r="AK179" s="34"/>
      <c r="AL179" s="8"/>
      <c r="AM179" s="8"/>
      <c r="AN179" s="8"/>
      <c r="AO179" s="8"/>
      <c r="AP179" s="8"/>
      <c r="AQ179" s="8"/>
      <c r="AR179" s="8"/>
      <c r="AS179" s="8"/>
      <c r="AT179" s="8"/>
      <c r="AU179" s="8"/>
      <c r="AV179" s="8"/>
      <c r="AW179" s="8"/>
    </row>
    <row r="180" spans="2:49">
      <c r="B180" s="141"/>
      <c r="C180" s="141" t="s">
        <v>121</v>
      </c>
      <c r="D180" s="141"/>
      <c r="E180" s="141"/>
      <c r="F180" s="141"/>
      <c r="G180" s="141"/>
      <c r="H180" s="141"/>
      <c r="I180" s="141"/>
      <c r="J180" s="141"/>
      <c r="K180" s="141"/>
      <c r="L180" s="141"/>
      <c r="M180" s="141"/>
      <c r="N180" s="141"/>
      <c r="O180" s="141"/>
      <c r="P180" s="141"/>
      <c r="Q180" s="141"/>
      <c r="R180" s="141"/>
      <c r="S180" s="141"/>
      <c r="T180" s="141"/>
      <c r="U180" s="141"/>
      <c r="V180" s="34"/>
      <c r="W180" s="34"/>
      <c r="X180" s="34"/>
      <c r="Y180" s="34"/>
      <c r="Z180" s="34"/>
      <c r="AA180" s="34"/>
      <c r="AB180" s="34"/>
      <c r="AC180" s="34"/>
      <c r="AD180" s="34"/>
      <c r="AE180" s="184" t="str">
        <f>IF($E$10="Bテナント等","Bテナント等事業所 （５）",IF($E$10="A","A事業所（５）",""))</f>
        <v/>
      </c>
      <c r="AF180" s="34"/>
      <c r="AG180" s="34"/>
      <c r="AH180" s="34"/>
      <c r="AI180" s="34"/>
      <c r="AJ180" s="34"/>
      <c r="AK180" s="34"/>
    </row>
    <row r="181" spans="2:49" ht="8.25" customHeight="1">
      <c r="B181" s="144"/>
      <c r="C181" s="145"/>
      <c r="D181" s="145"/>
      <c r="E181" s="145"/>
      <c r="F181" s="145"/>
      <c r="G181" s="145"/>
      <c r="H181" s="145"/>
      <c r="I181" s="145"/>
      <c r="J181" s="145"/>
      <c r="K181" s="145"/>
      <c r="L181" s="145"/>
      <c r="M181" s="145"/>
      <c r="N181" s="145"/>
      <c r="O181" s="145"/>
      <c r="P181" s="145"/>
      <c r="Q181" s="145"/>
      <c r="R181" s="145"/>
      <c r="S181" s="145"/>
      <c r="T181" s="145"/>
      <c r="U181" s="145"/>
      <c r="V181" s="97"/>
      <c r="W181" s="97"/>
      <c r="X181" s="97"/>
      <c r="Y181" s="97"/>
      <c r="Z181" s="97"/>
      <c r="AA181" s="97"/>
      <c r="AB181" s="97"/>
      <c r="AC181" s="97"/>
      <c r="AD181" s="97"/>
      <c r="AE181" s="97"/>
      <c r="AF181" s="97"/>
      <c r="AG181" s="97"/>
      <c r="AH181" s="97"/>
      <c r="AI181" s="97"/>
      <c r="AJ181" s="97"/>
      <c r="AK181" s="98"/>
      <c r="AM181" s="9"/>
      <c r="AN181" s="9"/>
      <c r="AO181" s="9"/>
      <c r="AP181" s="9"/>
      <c r="AQ181" s="9"/>
      <c r="AR181" s="9"/>
      <c r="AS181" s="9"/>
      <c r="AT181" s="9"/>
      <c r="AU181" s="9"/>
      <c r="AV181" s="9"/>
      <c r="AW181" s="9"/>
    </row>
    <row r="182" spans="2:49" s="9" customFormat="1">
      <c r="B182" s="140"/>
      <c r="C182" s="34" t="s">
        <v>161</v>
      </c>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85"/>
      <c r="AL182" s="8"/>
    </row>
    <row r="183" spans="2:49" s="9" customFormat="1">
      <c r="B183" s="140"/>
      <c r="C183" s="284" t="s">
        <v>162</v>
      </c>
      <c r="D183" s="284"/>
      <c r="E183" s="284"/>
      <c r="F183" s="284"/>
      <c r="G183" s="284"/>
      <c r="H183" s="284"/>
      <c r="I183" s="284"/>
      <c r="J183" s="284"/>
      <c r="K183" s="284"/>
      <c r="L183" s="284"/>
      <c r="M183" s="28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85"/>
      <c r="AL183" s="8"/>
    </row>
    <row r="184" spans="2:49" s="9" customFormat="1">
      <c r="B184" s="109"/>
      <c r="C184" s="246"/>
      <c r="D184" s="246"/>
      <c r="E184" s="246"/>
      <c r="F184" s="246"/>
      <c r="G184" s="246"/>
      <c r="H184" s="246"/>
      <c r="I184" s="246"/>
      <c r="J184" s="246"/>
      <c r="K184" s="246"/>
      <c r="L184" s="246"/>
      <c r="M184" s="246"/>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85"/>
      <c r="AL184" s="8"/>
    </row>
    <row r="185" spans="2:49" s="9" customFormat="1" ht="18">
      <c r="B185" s="140"/>
      <c r="C185" s="34" t="s">
        <v>163</v>
      </c>
      <c r="D185" s="34"/>
      <c r="E185" s="34"/>
      <c r="F185" s="34"/>
      <c r="G185" s="34"/>
      <c r="H185" s="185"/>
      <c r="I185" s="34"/>
      <c r="J185" s="186"/>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85"/>
      <c r="AL185" s="11" t="s">
        <v>632</v>
      </c>
    </row>
    <row r="186" spans="2:49" s="9" customFormat="1" ht="13.5" customHeight="1">
      <c r="B186" s="140"/>
      <c r="C186" s="599"/>
      <c r="D186" s="600"/>
      <c r="E186" s="600"/>
      <c r="F186" s="600"/>
      <c r="G186" s="600"/>
      <c r="H186" s="600"/>
      <c r="I186" s="600"/>
      <c r="J186" s="600"/>
      <c r="K186" s="600"/>
      <c r="L186" s="600"/>
      <c r="M186" s="600"/>
      <c r="N186" s="600"/>
      <c r="O186" s="600"/>
      <c r="P186" s="600"/>
      <c r="Q186" s="600"/>
      <c r="R186" s="600"/>
      <c r="S186" s="600"/>
      <c r="T186" s="600"/>
      <c r="U186" s="600"/>
      <c r="V186" s="600"/>
      <c r="W186" s="600"/>
      <c r="X186" s="600"/>
      <c r="Y186" s="600"/>
      <c r="Z186" s="600"/>
      <c r="AA186" s="600"/>
      <c r="AB186" s="600"/>
      <c r="AC186" s="600"/>
      <c r="AD186" s="600"/>
      <c r="AE186" s="600"/>
      <c r="AF186" s="600"/>
      <c r="AG186" s="600"/>
      <c r="AH186" s="600"/>
      <c r="AI186" s="600"/>
      <c r="AJ186" s="601"/>
      <c r="AK186" s="85"/>
      <c r="AL186" s="8"/>
    </row>
    <row r="187" spans="2:49" s="9" customFormat="1" ht="13.5" customHeight="1">
      <c r="B187" s="140"/>
      <c r="C187" s="602"/>
      <c r="D187" s="603"/>
      <c r="E187" s="603"/>
      <c r="F187" s="603"/>
      <c r="G187" s="603"/>
      <c r="H187" s="603"/>
      <c r="I187" s="603"/>
      <c r="J187" s="603"/>
      <c r="K187" s="603"/>
      <c r="L187" s="603"/>
      <c r="M187" s="603"/>
      <c r="N187" s="603"/>
      <c r="O187" s="603"/>
      <c r="P187" s="603"/>
      <c r="Q187" s="603"/>
      <c r="R187" s="603"/>
      <c r="S187" s="603"/>
      <c r="T187" s="603"/>
      <c r="U187" s="603"/>
      <c r="V187" s="603"/>
      <c r="W187" s="603"/>
      <c r="X187" s="603"/>
      <c r="Y187" s="603"/>
      <c r="Z187" s="603"/>
      <c r="AA187" s="603"/>
      <c r="AB187" s="603"/>
      <c r="AC187" s="603"/>
      <c r="AD187" s="603"/>
      <c r="AE187" s="603"/>
      <c r="AF187" s="603"/>
      <c r="AG187" s="603"/>
      <c r="AH187" s="603"/>
      <c r="AI187" s="603"/>
      <c r="AJ187" s="604"/>
      <c r="AK187" s="85"/>
      <c r="AL187" s="8"/>
    </row>
    <row r="188" spans="2:49" s="9" customFormat="1" ht="13.5" customHeight="1">
      <c r="B188" s="140"/>
      <c r="C188" s="602"/>
      <c r="D188" s="603"/>
      <c r="E188" s="603"/>
      <c r="F188" s="603"/>
      <c r="G188" s="603"/>
      <c r="H188" s="603"/>
      <c r="I188" s="603"/>
      <c r="J188" s="603"/>
      <c r="K188" s="603"/>
      <c r="L188" s="603"/>
      <c r="M188" s="603"/>
      <c r="N188" s="603"/>
      <c r="O188" s="603"/>
      <c r="P188" s="603"/>
      <c r="Q188" s="603"/>
      <c r="R188" s="603"/>
      <c r="S188" s="603"/>
      <c r="T188" s="603"/>
      <c r="U188" s="603"/>
      <c r="V188" s="603"/>
      <c r="W188" s="603"/>
      <c r="X188" s="603"/>
      <c r="Y188" s="603"/>
      <c r="Z188" s="603"/>
      <c r="AA188" s="603"/>
      <c r="AB188" s="603"/>
      <c r="AC188" s="603"/>
      <c r="AD188" s="603"/>
      <c r="AE188" s="603"/>
      <c r="AF188" s="603"/>
      <c r="AG188" s="603"/>
      <c r="AH188" s="603"/>
      <c r="AI188" s="603"/>
      <c r="AJ188" s="604"/>
      <c r="AK188" s="85"/>
      <c r="AL188" s="8"/>
    </row>
    <row r="189" spans="2:49" s="9" customFormat="1" ht="13.5" customHeight="1">
      <c r="B189" s="140"/>
      <c r="C189" s="602"/>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603"/>
      <c r="AF189" s="603"/>
      <c r="AG189" s="603"/>
      <c r="AH189" s="603"/>
      <c r="AI189" s="603"/>
      <c r="AJ189" s="604"/>
      <c r="AK189" s="85"/>
      <c r="AL189" s="8"/>
    </row>
    <row r="190" spans="2:49" s="9" customFormat="1" ht="13.5" customHeight="1">
      <c r="B190" s="140"/>
      <c r="C190" s="602"/>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603"/>
      <c r="Z190" s="603"/>
      <c r="AA190" s="603"/>
      <c r="AB190" s="603"/>
      <c r="AC190" s="603"/>
      <c r="AD190" s="603"/>
      <c r="AE190" s="603"/>
      <c r="AF190" s="603"/>
      <c r="AG190" s="603"/>
      <c r="AH190" s="603"/>
      <c r="AI190" s="603"/>
      <c r="AJ190" s="604"/>
      <c r="AK190" s="85"/>
      <c r="AL190" s="8"/>
    </row>
    <row r="191" spans="2:49" s="9" customFormat="1" ht="13.5" customHeight="1">
      <c r="B191" s="140"/>
      <c r="C191" s="602"/>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603"/>
      <c r="Z191" s="603"/>
      <c r="AA191" s="603"/>
      <c r="AB191" s="603"/>
      <c r="AC191" s="603"/>
      <c r="AD191" s="603"/>
      <c r="AE191" s="603"/>
      <c r="AF191" s="603"/>
      <c r="AG191" s="603"/>
      <c r="AH191" s="603"/>
      <c r="AI191" s="603"/>
      <c r="AJ191" s="604"/>
      <c r="AK191" s="85"/>
      <c r="AL191" s="8"/>
    </row>
    <row r="192" spans="2:49" s="9" customFormat="1" ht="13.5" customHeight="1">
      <c r="B192" s="140"/>
      <c r="C192" s="602"/>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603"/>
      <c r="Z192" s="603"/>
      <c r="AA192" s="603"/>
      <c r="AB192" s="603"/>
      <c r="AC192" s="603"/>
      <c r="AD192" s="603"/>
      <c r="AE192" s="603"/>
      <c r="AF192" s="603"/>
      <c r="AG192" s="603"/>
      <c r="AH192" s="603"/>
      <c r="AI192" s="603"/>
      <c r="AJ192" s="604"/>
      <c r="AK192" s="85"/>
      <c r="AL192" s="8"/>
    </row>
    <row r="193" spans="2:38" s="9" customFormat="1" ht="13.5" customHeight="1">
      <c r="B193" s="140"/>
      <c r="C193" s="602"/>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603"/>
      <c r="Z193" s="603"/>
      <c r="AA193" s="603"/>
      <c r="AB193" s="603"/>
      <c r="AC193" s="603"/>
      <c r="AD193" s="603"/>
      <c r="AE193" s="603"/>
      <c r="AF193" s="603"/>
      <c r="AG193" s="603"/>
      <c r="AH193" s="603"/>
      <c r="AI193" s="603"/>
      <c r="AJ193" s="604"/>
      <c r="AK193" s="85"/>
      <c r="AL193" s="8"/>
    </row>
    <row r="194" spans="2:38" s="9" customFormat="1" ht="13.5" customHeight="1">
      <c r="B194" s="140"/>
      <c r="C194" s="602"/>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603"/>
      <c r="Z194" s="603"/>
      <c r="AA194" s="603"/>
      <c r="AB194" s="603"/>
      <c r="AC194" s="603"/>
      <c r="AD194" s="603"/>
      <c r="AE194" s="603"/>
      <c r="AF194" s="603"/>
      <c r="AG194" s="603"/>
      <c r="AH194" s="603"/>
      <c r="AI194" s="603"/>
      <c r="AJ194" s="604"/>
      <c r="AK194" s="85"/>
      <c r="AL194" s="8"/>
    </row>
    <row r="195" spans="2:38" s="9" customFormat="1" ht="13.5" customHeight="1">
      <c r="B195" s="140"/>
      <c r="C195" s="602"/>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603"/>
      <c r="Z195" s="603"/>
      <c r="AA195" s="603"/>
      <c r="AB195" s="603"/>
      <c r="AC195" s="603"/>
      <c r="AD195" s="603"/>
      <c r="AE195" s="603"/>
      <c r="AF195" s="603"/>
      <c r="AG195" s="603"/>
      <c r="AH195" s="603"/>
      <c r="AI195" s="603"/>
      <c r="AJ195" s="604"/>
      <c r="AK195" s="85"/>
      <c r="AL195" s="8"/>
    </row>
    <row r="196" spans="2:38" s="9" customFormat="1" ht="13.5" customHeight="1">
      <c r="B196" s="140"/>
      <c r="C196" s="602"/>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603"/>
      <c r="Z196" s="603"/>
      <c r="AA196" s="603"/>
      <c r="AB196" s="603"/>
      <c r="AC196" s="603"/>
      <c r="AD196" s="603"/>
      <c r="AE196" s="603"/>
      <c r="AF196" s="603"/>
      <c r="AG196" s="603"/>
      <c r="AH196" s="603"/>
      <c r="AI196" s="603"/>
      <c r="AJ196" s="604"/>
      <c r="AK196" s="85"/>
      <c r="AL196" s="8"/>
    </row>
    <row r="197" spans="2:38" s="9" customFormat="1" ht="13.5" customHeight="1">
      <c r="B197" s="140"/>
      <c r="C197" s="602"/>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603"/>
      <c r="Z197" s="603"/>
      <c r="AA197" s="603"/>
      <c r="AB197" s="603"/>
      <c r="AC197" s="603"/>
      <c r="AD197" s="603"/>
      <c r="AE197" s="603"/>
      <c r="AF197" s="603"/>
      <c r="AG197" s="603"/>
      <c r="AH197" s="603"/>
      <c r="AI197" s="603"/>
      <c r="AJ197" s="604"/>
      <c r="AK197" s="85"/>
      <c r="AL197" s="8"/>
    </row>
    <row r="198" spans="2:38" s="9" customFormat="1" ht="13.5" customHeight="1">
      <c r="B198" s="140"/>
      <c r="C198" s="602"/>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603"/>
      <c r="Z198" s="603"/>
      <c r="AA198" s="603"/>
      <c r="AB198" s="603"/>
      <c r="AC198" s="603"/>
      <c r="AD198" s="603"/>
      <c r="AE198" s="603"/>
      <c r="AF198" s="603"/>
      <c r="AG198" s="603"/>
      <c r="AH198" s="603"/>
      <c r="AI198" s="603"/>
      <c r="AJ198" s="604"/>
      <c r="AK198" s="85"/>
      <c r="AL198" s="8"/>
    </row>
    <row r="199" spans="2:38" s="9" customFormat="1" ht="13.5" customHeight="1">
      <c r="B199" s="140"/>
      <c r="C199" s="602"/>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603"/>
      <c r="Z199" s="603"/>
      <c r="AA199" s="603"/>
      <c r="AB199" s="603"/>
      <c r="AC199" s="603"/>
      <c r="AD199" s="603"/>
      <c r="AE199" s="603"/>
      <c r="AF199" s="603"/>
      <c r="AG199" s="603"/>
      <c r="AH199" s="603"/>
      <c r="AI199" s="603"/>
      <c r="AJ199" s="604"/>
      <c r="AK199" s="85"/>
      <c r="AL199" s="8"/>
    </row>
    <row r="200" spans="2:38" s="9" customFormat="1" ht="13.5" customHeight="1">
      <c r="B200" s="140"/>
      <c r="C200" s="602"/>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604"/>
      <c r="AK200" s="85"/>
      <c r="AL200" s="8"/>
    </row>
    <row r="201" spans="2:38" s="9" customFormat="1" ht="13.5" customHeight="1">
      <c r="B201" s="140"/>
      <c r="C201" s="602"/>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604"/>
      <c r="AK201" s="85"/>
      <c r="AL201" s="8"/>
    </row>
    <row r="202" spans="2:38" s="9" customFormat="1" ht="13.5" customHeight="1">
      <c r="B202" s="140"/>
      <c r="C202" s="602"/>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603"/>
      <c r="Z202" s="603"/>
      <c r="AA202" s="603"/>
      <c r="AB202" s="603"/>
      <c r="AC202" s="603"/>
      <c r="AD202" s="603"/>
      <c r="AE202" s="603"/>
      <c r="AF202" s="603"/>
      <c r="AG202" s="603"/>
      <c r="AH202" s="603"/>
      <c r="AI202" s="603"/>
      <c r="AJ202" s="604"/>
      <c r="AK202" s="85"/>
      <c r="AL202" s="8"/>
    </row>
    <row r="203" spans="2:38" s="9" customFormat="1" ht="13.5" customHeight="1">
      <c r="B203" s="140"/>
      <c r="C203" s="602"/>
      <c r="D203" s="603"/>
      <c r="E203" s="603"/>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4"/>
      <c r="AK203" s="85"/>
      <c r="AL203" s="8"/>
    </row>
    <row r="204" spans="2:38" s="9" customFormat="1" ht="13.5" customHeight="1">
      <c r="B204" s="140"/>
      <c r="C204" s="602"/>
      <c r="D204" s="603"/>
      <c r="E204" s="603"/>
      <c r="F204" s="603"/>
      <c r="G204" s="603"/>
      <c r="H204" s="603"/>
      <c r="I204" s="603"/>
      <c r="J204" s="603"/>
      <c r="K204" s="603"/>
      <c r="L204" s="603"/>
      <c r="M204" s="603"/>
      <c r="N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4"/>
      <c r="AK204" s="85"/>
      <c r="AL204" s="8"/>
    </row>
    <row r="205" spans="2:38" s="9" customFormat="1" ht="13.5" customHeight="1">
      <c r="B205" s="140"/>
      <c r="C205" s="602"/>
      <c r="D205" s="603"/>
      <c r="E205" s="603"/>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4"/>
      <c r="AK205" s="85"/>
      <c r="AL205" s="8"/>
    </row>
    <row r="206" spans="2:38" s="9" customFormat="1" ht="13.5" customHeight="1">
      <c r="B206" s="140"/>
      <c r="C206" s="602"/>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4"/>
      <c r="AK206" s="85"/>
      <c r="AL206" s="8"/>
    </row>
    <row r="207" spans="2:38" s="9" customFormat="1" ht="13.5" customHeight="1">
      <c r="B207" s="140"/>
      <c r="C207" s="602"/>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4"/>
      <c r="AK207" s="85"/>
      <c r="AL207" s="8"/>
    </row>
    <row r="208" spans="2:38" s="9" customFormat="1" ht="13.5" customHeight="1">
      <c r="B208" s="140"/>
      <c r="C208" s="602"/>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4"/>
      <c r="AK208" s="85"/>
      <c r="AL208" s="8"/>
    </row>
    <row r="209" spans="2:38" s="9" customFormat="1" ht="13.5" customHeight="1">
      <c r="B209" s="140"/>
      <c r="C209" s="602"/>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4"/>
      <c r="AK209" s="85"/>
      <c r="AL209" s="8"/>
    </row>
    <row r="210" spans="2:38" s="9" customFormat="1" ht="13.5" customHeight="1">
      <c r="B210" s="140"/>
      <c r="C210" s="602"/>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4"/>
      <c r="AK210" s="85"/>
      <c r="AL210" s="8"/>
    </row>
    <row r="211" spans="2:38" s="9" customFormat="1" ht="13.5" customHeight="1">
      <c r="B211" s="140"/>
      <c r="C211" s="602"/>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4"/>
      <c r="AK211" s="85"/>
      <c r="AL211" s="8"/>
    </row>
    <row r="212" spans="2:38" s="9" customFormat="1" ht="13.5" customHeight="1">
      <c r="B212" s="140"/>
      <c r="C212" s="602"/>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4"/>
      <c r="AK212" s="85"/>
      <c r="AL212" s="8"/>
    </row>
    <row r="213" spans="2:38" s="9" customFormat="1" ht="13.5" customHeight="1">
      <c r="B213" s="140"/>
      <c r="C213" s="602"/>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4"/>
      <c r="AK213" s="85"/>
      <c r="AL213" s="8"/>
    </row>
    <row r="214" spans="2:38" s="9" customFormat="1" ht="13.5" customHeight="1">
      <c r="B214" s="140"/>
      <c r="C214" s="602"/>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4"/>
      <c r="AK214" s="85"/>
      <c r="AL214" s="8"/>
    </row>
    <row r="215" spans="2:38" s="9" customFormat="1" ht="13.5" customHeight="1">
      <c r="B215" s="140"/>
      <c r="C215" s="602"/>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4"/>
      <c r="AK215" s="85"/>
      <c r="AL215" s="8"/>
    </row>
    <row r="216" spans="2:38" s="9" customFormat="1" ht="13.5" customHeight="1">
      <c r="B216" s="140"/>
      <c r="C216" s="602"/>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4"/>
      <c r="AK216" s="85"/>
      <c r="AL216" s="8"/>
    </row>
    <row r="217" spans="2:38" s="9" customFormat="1" ht="13.5" customHeight="1">
      <c r="B217" s="140"/>
      <c r="C217" s="602"/>
      <c r="D217" s="603"/>
      <c r="E217" s="603"/>
      <c r="F217" s="603"/>
      <c r="G217" s="603"/>
      <c r="H217" s="603"/>
      <c r="I217" s="603"/>
      <c r="J217" s="603"/>
      <c r="K217" s="603"/>
      <c r="L217" s="603"/>
      <c r="M217" s="603"/>
      <c r="N217" s="603"/>
      <c r="O217" s="603"/>
      <c r="P217" s="603"/>
      <c r="Q217" s="603"/>
      <c r="R217" s="603"/>
      <c r="S217" s="603"/>
      <c r="T217" s="603"/>
      <c r="U217" s="603"/>
      <c r="V217" s="603"/>
      <c r="W217" s="603"/>
      <c r="X217" s="603"/>
      <c r="Y217" s="603"/>
      <c r="Z217" s="603"/>
      <c r="AA217" s="603"/>
      <c r="AB217" s="603"/>
      <c r="AC217" s="603"/>
      <c r="AD217" s="603"/>
      <c r="AE217" s="603"/>
      <c r="AF217" s="603"/>
      <c r="AG217" s="603"/>
      <c r="AH217" s="603"/>
      <c r="AI217" s="603"/>
      <c r="AJ217" s="604"/>
      <c r="AK217" s="85"/>
      <c r="AL217" s="8"/>
    </row>
    <row r="218" spans="2:38" s="9" customFormat="1" ht="13.5" customHeight="1">
      <c r="B218" s="140"/>
      <c r="C218" s="602"/>
      <c r="D218" s="603"/>
      <c r="E218" s="603"/>
      <c r="F218" s="603"/>
      <c r="G218" s="603"/>
      <c r="H218" s="603"/>
      <c r="I218" s="603"/>
      <c r="J218" s="603"/>
      <c r="K218" s="603"/>
      <c r="L218" s="603"/>
      <c r="M218" s="603"/>
      <c r="N218" s="603"/>
      <c r="O218" s="603"/>
      <c r="P218" s="603"/>
      <c r="Q218" s="603"/>
      <c r="R218" s="603"/>
      <c r="S218" s="603"/>
      <c r="T218" s="603"/>
      <c r="U218" s="603"/>
      <c r="V218" s="603"/>
      <c r="W218" s="603"/>
      <c r="X218" s="603"/>
      <c r="Y218" s="603"/>
      <c r="Z218" s="603"/>
      <c r="AA218" s="603"/>
      <c r="AB218" s="603"/>
      <c r="AC218" s="603"/>
      <c r="AD218" s="603"/>
      <c r="AE218" s="603"/>
      <c r="AF218" s="603"/>
      <c r="AG218" s="603"/>
      <c r="AH218" s="603"/>
      <c r="AI218" s="603"/>
      <c r="AJ218" s="604"/>
      <c r="AK218" s="85"/>
      <c r="AL218" s="8"/>
    </row>
    <row r="219" spans="2:38" s="9" customFormat="1" ht="13.5" customHeight="1">
      <c r="B219" s="140"/>
      <c r="C219" s="602"/>
      <c r="D219" s="603"/>
      <c r="E219" s="603"/>
      <c r="F219" s="603"/>
      <c r="G219" s="603"/>
      <c r="H219" s="603"/>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3"/>
      <c r="AI219" s="603"/>
      <c r="AJ219" s="604"/>
      <c r="AK219" s="85"/>
      <c r="AL219" s="8"/>
    </row>
    <row r="220" spans="2:38" s="9" customFormat="1" ht="13.5" customHeight="1">
      <c r="B220" s="140"/>
      <c r="C220" s="602"/>
      <c r="D220" s="603"/>
      <c r="E220" s="603"/>
      <c r="F220" s="603"/>
      <c r="G220" s="603"/>
      <c r="H220" s="603"/>
      <c r="I220" s="603"/>
      <c r="J220" s="603"/>
      <c r="K220" s="603"/>
      <c r="L220" s="603"/>
      <c r="M220" s="603"/>
      <c r="N220" s="603"/>
      <c r="O220" s="603"/>
      <c r="P220" s="603"/>
      <c r="Q220" s="603"/>
      <c r="R220" s="603"/>
      <c r="S220" s="603"/>
      <c r="T220" s="603"/>
      <c r="U220" s="603"/>
      <c r="V220" s="603"/>
      <c r="W220" s="603"/>
      <c r="X220" s="603"/>
      <c r="Y220" s="603"/>
      <c r="Z220" s="603"/>
      <c r="AA220" s="603"/>
      <c r="AB220" s="603"/>
      <c r="AC220" s="603"/>
      <c r="AD220" s="603"/>
      <c r="AE220" s="603"/>
      <c r="AF220" s="603"/>
      <c r="AG220" s="603"/>
      <c r="AH220" s="603"/>
      <c r="AI220" s="603"/>
      <c r="AJ220" s="604"/>
      <c r="AK220" s="85"/>
      <c r="AL220" s="8"/>
    </row>
    <row r="221" spans="2:38" s="9" customFormat="1" ht="13.5" customHeight="1">
      <c r="B221" s="140"/>
      <c r="C221" s="602"/>
      <c r="D221" s="603"/>
      <c r="E221" s="603"/>
      <c r="F221" s="603"/>
      <c r="G221" s="603"/>
      <c r="H221" s="603"/>
      <c r="I221" s="603"/>
      <c r="J221" s="603"/>
      <c r="K221" s="603"/>
      <c r="L221" s="603"/>
      <c r="M221" s="603"/>
      <c r="N221" s="603"/>
      <c r="O221" s="603"/>
      <c r="P221" s="603"/>
      <c r="Q221" s="603"/>
      <c r="R221" s="603"/>
      <c r="S221" s="603"/>
      <c r="T221" s="603"/>
      <c r="U221" s="603"/>
      <c r="V221" s="603"/>
      <c r="W221" s="603"/>
      <c r="X221" s="603"/>
      <c r="Y221" s="603"/>
      <c r="Z221" s="603"/>
      <c r="AA221" s="603"/>
      <c r="AB221" s="603"/>
      <c r="AC221" s="603"/>
      <c r="AD221" s="603"/>
      <c r="AE221" s="603"/>
      <c r="AF221" s="603"/>
      <c r="AG221" s="603"/>
      <c r="AH221" s="603"/>
      <c r="AI221" s="603"/>
      <c r="AJ221" s="604"/>
      <c r="AK221" s="85"/>
      <c r="AL221" s="8"/>
    </row>
    <row r="222" spans="2:38" s="9" customFormat="1" ht="13.5" customHeight="1">
      <c r="B222" s="140"/>
      <c r="C222" s="602"/>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3"/>
      <c r="AA222" s="603"/>
      <c r="AB222" s="603"/>
      <c r="AC222" s="603"/>
      <c r="AD222" s="603"/>
      <c r="AE222" s="603"/>
      <c r="AF222" s="603"/>
      <c r="AG222" s="603"/>
      <c r="AH222" s="603"/>
      <c r="AI222" s="603"/>
      <c r="AJ222" s="604"/>
      <c r="AK222" s="85"/>
      <c r="AL222" s="8"/>
    </row>
    <row r="223" spans="2:38" s="9" customFormat="1" ht="13.5" customHeight="1">
      <c r="B223" s="140"/>
      <c r="C223" s="602"/>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4"/>
      <c r="AK223" s="85"/>
      <c r="AL223" s="8"/>
    </row>
    <row r="224" spans="2:38" s="9" customFormat="1" ht="13.5" customHeight="1">
      <c r="B224" s="140"/>
      <c r="C224" s="602"/>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4"/>
      <c r="AK224" s="85"/>
      <c r="AL224" s="8"/>
    </row>
    <row r="225" spans="2:49" s="9" customFormat="1" ht="13.5" customHeight="1">
      <c r="B225" s="140"/>
      <c r="C225" s="602"/>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4"/>
      <c r="AK225" s="85"/>
      <c r="AL225" s="8"/>
    </row>
    <row r="226" spans="2:49" s="9" customFormat="1" ht="13.5" customHeight="1">
      <c r="B226" s="140"/>
      <c r="C226" s="602"/>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4"/>
      <c r="AK226" s="85"/>
      <c r="AL226" s="8"/>
    </row>
    <row r="227" spans="2:49" s="9" customFormat="1" ht="13.5" customHeight="1">
      <c r="B227" s="140"/>
      <c r="C227" s="602"/>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4"/>
      <c r="AK227" s="85"/>
      <c r="AL227" s="8"/>
    </row>
    <row r="228" spans="2:49" s="9" customFormat="1" ht="13.5" customHeight="1">
      <c r="B228" s="140"/>
      <c r="C228" s="602"/>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4"/>
      <c r="AK228" s="85"/>
      <c r="AL228" s="8"/>
    </row>
    <row r="229" spans="2:49" s="9" customFormat="1" ht="13.5" customHeight="1">
      <c r="B229" s="140"/>
      <c r="C229" s="602"/>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4"/>
      <c r="AK229" s="85"/>
      <c r="AL229" s="8"/>
    </row>
    <row r="230" spans="2:49" s="9" customFormat="1" ht="13.5" customHeight="1">
      <c r="B230" s="140"/>
      <c r="C230" s="602"/>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4"/>
      <c r="AK230" s="85"/>
      <c r="AL230" s="8"/>
    </row>
    <row r="231" spans="2:49" s="9" customFormat="1" ht="13.5" customHeight="1">
      <c r="B231" s="140"/>
      <c r="C231" s="602"/>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4"/>
      <c r="AK231" s="85"/>
      <c r="AL231" s="8"/>
    </row>
    <row r="232" spans="2:49" s="9" customFormat="1" ht="13.5" customHeight="1">
      <c r="B232" s="140"/>
      <c r="C232" s="602"/>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4"/>
      <c r="AK232" s="85"/>
      <c r="AL232" s="8"/>
    </row>
    <row r="233" spans="2:49" s="9" customFormat="1" ht="13.5" customHeight="1">
      <c r="B233" s="140"/>
      <c r="C233" s="602"/>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4"/>
      <c r="AK233" s="85"/>
      <c r="AL233" s="8"/>
    </row>
    <row r="234" spans="2:49" s="9" customFormat="1" ht="13.5" customHeight="1">
      <c r="B234" s="140"/>
      <c r="C234" s="602"/>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4"/>
      <c r="AK234" s="85"/>
      <c r="AL234" s="8"/>
    </row>
    <row r="235" spans="2:49" s="9" customFormat="1" ht="13.5" customHeight="1">
      <c r="B235" s="140"/>
      <c r="C235" s="605"/>
      <c r="D235" s="606"/>
      <c r="E235" s="606"/>
      <c r="F235" s="606"/>
      <c r="G235" s="606"/>
      <c r="H235" s="606"/>
      <c r="I235" s="606"/>
      <c r="J235" s="606"/>
      <c r="K235" s="606"/>
      <c r="L235" s="606"/>
      <c r="M235" s="606"/>
      <c r="N235" s="606"/>
      <c r="O235" s="606"/>
      <c r="P235" s="606"/>
      <c r="Q235" s="606"/>
      <c r="R235" s="606"/>
      <c r="S235" s="606"/>
      <c r="T235" s="606"/>
      <c r="U235" s="606"/>
      <c r="V235" s="606"/>
      <c r="W235" s="606"/>
      <c r="X235" s="606"/>
      <c r="Y235" s="606"/>
      <c r="Z235" s="606"/>
      <c r="AA235" s="606"/>
      <c r="AB235" s="606"/>
      <c r="AC235" s="606"/>
      <c r="AD235" s="606"/>
      <c r="AE235" s="606"/>
      <c r="AF235" s="606"/>
      <c r="AG235" s="606"/>
      <c r="AH235" s="606"/>
      <c r="AI235" s="606"/>
      <c r="AJ235" s="607"/>
      <c r="AK235" s="85"/>
      <c r="AL235" s="8"/>
    </row>
    <row r="236" spans="2:49" s="9" customFormat="1" ht="6" customHeight="1">
      <c r="B236" s="110"/>
      <c r="C236" s="187"/>
      <c r="D236" s="187"/>
      <c r="E236" s="187"/>
      <c r="F236" s="187"/>
      <c r="G236" s="187"/>
      <c r="H236" s="187"/>
      <c r="I236" s="187"/>
      <c r="J236" s="187"/>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2"/>
      <c r="AL236" s="8"/>
    </row>
    <row r="237" spans="2:49" s="9" customFormat="1">
      <c r="B237" s="34"/>
      <c r="C237" s="34"/>
      <c r="D237" s="34"/>
      <c r="E237" s="34"/>
      <c r="F237" s="34"/>
      <c r="G237" s="34"/>
      <c r="H237" s="34"/>
      <c r="I237" s="182"/>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101"/>
      <c r="AI237" s="34"/>
      <c r="AJ237" s="34"/>
      <c r="AK237" s="58" t="s">
        <v>38</v>
      </c>
      <c r="AL237" s="8"/>
      <c r="AM237" s="8"/>
      <c r="AN237" s="8"/>
      <c r="AO237" s="8"/>
      <c r="AP237" s="8"/>
      <c r="AQ237" s="8"/>
      <c r="AR237" s="8"/>
      <c r="AS237" s="8"/>
      <c r="AT237" s="8"/>
      <c r="AU237" s="8"/>
      <c r="AV237" s="8"/>
      <c r="AW237" s="8"/>
    </row>
    <row r="239" spans="2:49" ht="17.25" customHeight="1"/>
  </sheetData>
  <sheetProtection algorithmName="SHA-512" hashValue="tHuvqsgBkp75jIzJWn0xDDCN7/cfY0V0qB1AzHaW0X8BzB7Q7og32DWjUvwNXto3Mg91X0f87pNa5N9+nQTuuw==" saltValue="0KYXrN3NK+/rx0X6eK2d5A==" spinCount="100000" sheet="1" objects="1" scenarios="1"/>
  <mergeCells count="434">
    <mergeCell ref="C183:M183"/>
    <mergeCell ref="C186:AJ235"/>
    <mergeCell ref="AF176:AG176"/>
    <mergeCell ref="AH176:AJ176"/>
    <mergeCell ref="C177:AJ177"/>
    <mergeCell ref="C178:AA178"/>
    <mergeCell ref="Y179:AB179"/>
    <mergeCell ref="AC179:AJ179"/>
    <mergeCell ref="C176:D176"/>
    <mergeCell ref="E176:G176"/>
    <mergeCell ref="H176:K176"/>
    <mergeCell ref="L176:Q176"/>
    <mergeCell ref="R176:AC176"/>
    <mergeCell ref="AD176:AE176"/>
    <mergeCell ref="AF174:AG174"/>
    <mergeCell ref="AH174:AJ174"/>
    <mergeCell ref="C175:D175"/>
    <mergeCell ref="E175:G175"/>
    <mergeCell ref="H175:K175"/>
    <mergeCell ref="L175:Q175"/>
    <mergeCell ref="R175:AC175"/>
    <mergeCell ref="AD175:AE175"/>
    <mergeCell ref="AF175:AG175"/>
    <mergeCell ref="AH175:AJ175"/>
    <mergeCell ref="C174:D174"/>
    <mergeCell ref="E174:G174"/>
    <mergeCell ref="H174:K174"/>
    <mergeCell ref="L174:Q174"/>
    <mergeCell ref="R174:AC174"/>
    <mergeCell ref="AD174:AE174"/>
    <mergeCell ref="AF172:AG172"/>
    <mergeCell ref="AH172:AJ172"/>
    <mergeCell ref="C173:D173"/>
    <mergeCell ref="E173:G173"/>
    <mergeCell ref="H173:K173"/>
    <mergeCell ref="L173:Q173"/>
    <mergeCell ref="R173:AC173"/>
    <mergeCell ref="AD173:AE173"/>
    <mergeCell ref="AF173:AG173"/>
    <mergeCell ref="AH173:AJ173"/>
    <mergeCell ref="C172:D172"/>
    <mergeCell ref="E172:G172"/>
    <mergeCell ref="H172:K172"/>
    <mergeCell ref="L172:Q172"/>
    <mergeCell ref="R172:AC172"/>
    <mergeCell ref="AD172:AE172"/>
    <mergeCell ref="AF170:AG170"/>
    <mergeCell ref="AH170:AJ170"/>
    <mergeCell ref="C171:D171"/>
    <mergeCell ref="E171:G171"/>
    <mergeCell ref="H171:K171"/>
    <mergeCell ref="L171:Q171"/>
    <mergeCell ref="R171:AC171"/>
    <mergeCell ref="AD171:AE171"/>
    <mergeCell ref="AF171:AG171"/>
    <mergeCell ref="AH171:AJ171"/>
    <mergeCell ref="C170:D170"/>
    <mergeCell ref="E170:G170"/>
    <mergeCell ref="H170:K170"/>
    <mergeCell ref="L170:Q170"/>
    <mergeCell ref="R170:AC170"/>
    <mergeCell ref="AD170:AE170"/>
    <mergeCell ref="AF168:AG168"/>
    <mergeCell ref="AH168:AJ168"/>
    <mergeCell ref="C169:D169"/>
    <mergeCell ref="E169:G169"/>
    <mergeCell ref="H169:K169"/>
    <mergeCell ref="L169:Q169"/>
    <mergeCell ref="R169:AC169"/>
    <mergeCell ref="AD169:AE169"/>
    <mergeCell ref="AF169:AG169"/>
    <mergeCell ref="AH169:AJ169"/>
    <mergeCell ref="C168:D168"/>
    <mergeCell ref="E168:G168"/>
    <mergeCell ref="H168:K168"/>
    <mergeCell ref="L168:Q168"/>
    <mergeCell ref="R168:AC168"/>
    <mergeCell ref="AD168:AE168"/>
    <mergeCell ref="AF166:AG166"/>
    <mergeCell ref="AH166:AJ166"/>
    <mergeCell ref="C167:D167"/>
    <mergeCell ref="E167:G167"/>
    <mergeCell ref="H167:K167"/>
    <mergeCell ref="L167:Q167"/>
    <mergeCell ref="R167:AC167"/>
    <mergeCell ref="AD167:AE167"/>
    <mergeCell ref="AF167:AG167"/>
    <mergeCell ref="AH167:AJ167"/>
    <mergeCell ref="C166:D166"/>
    <mergeCell ref="E166:G166"/>
    <mergeCell ref="H166:K166"/>
    <mergeCell ref="L166:Q166"/>
    <mergeCell ref="R166:AC166"/>
    <mergeCell ref="AD166:AE166"/>
    <mergeCell ref="C164:D164"/>
    <mergeCell ref="E164:G164"/>
    <mergeCell ref="H164:K164"/>
    <mergeCell ref="L164:Q164"/>
    <mergeCell ref="R164:AC164"/>
    <mergeCell ref="AD164:AE164"/>
    <mergeCell ref="AF164:AG164"/>
    <mergeCell ref="AH164:AJ164"/>
    <mergeCell ref="C165:D165"/>
    <mergeCell ref="E165:G165"/>
    <mergeCell ref="H165:K165"/>
    <mergeCell ref="L165:Q165"/>
    <mergeCell ref="R165:AC165"/>
    <mergeCell ref="AD165:AE165"/>
    <mergeCell ref="AF165:AG165"/>
    <mergeCell ref="AH165:AJ165"/>
    <mergeCell ref="AL162:AV162"/>
    <mergeCell ref="C163:D163"/>
    <mergeCell ref="E163:G163"/>
    <mergeCell ref="H163:K163"/>
    <mergeCell ref="L163:Q163"/>
    <mergeCell ref="R163:AC163"/>
    <mergeCell ref="AD163:AE163"/>
    <mergeCell ref="AF163:AG163"/>
    <mergeCell ref="AH163:AJ163"/>
    <mergeCell ref="H160:Q160"/>
    <mergeCell ref="H161:K161"/>
    <mergeCell ref="L161:Q161"/>
    <mergeCell ref="C162:D162"/>
    <mergeCell ref="E162:G162"/>
    <mergeCell ref="H162:K162"/>
    <mergeCell ref="L162:Q162"/>
    <mergeCell ref="Y152:AB152"/>
    <mergeCell ref="AC152:AJ152"/>
    <mergeCell ref="H156:J156"/>
    <mergeCell ref="C157:D161"/>
    <mergeCell ref="E157:Q159"/>
    <mergeCell ref="R157:AC161"/>
    <mergeCell ref="AD157:AE161"/>
    <mergeCell ref="AF157:AG161"/>
    <mergeCell ref="AH157:AJ161"/>
    <mergeCell ref="E160:G161"/>
    <mergeCell ref="R162:AC162"/>
    <mergeCell ref="AD162:AE162"/>
    <mergeCell ref="AF162:AG162"/>
    <mergeCell ref="AH162:AJ162"/>
    <mergeCell ref="D134:G141"/>
    <mergeCell ref="H134:AJ141"/>
    <mergeCell ref="AL134:AV141"/>
    <mergeCell ref="D142:G149"/>
    <mergeCell ref="H142:AJ149"/>
    <mergeCell ref="AL142:AV149"/>
    <mergeCell ref="AL110:AV117"/>
    <mergeCell ref="D118:G125"/>
    <mergeCell ref="H118:AJ125"/>
    <mergeCell ref="AL118:AV125"/>
    <mergeCell ref="D126:G133"/>
    <mergeCell ref="H126:AJ133"/>
    <mergeCell ref="AL126:AV133"/>
    <mergeCell ref="AG102:AJ103"/>
    <mergeCell ref="D103:L103"/>
    <mergeCell ref="M103:P103"/>
    <mergeCell ref="Y106:AB106"/>
    <mergeCell ref="AC106:AJ106"/>
    <mergeCell ref="D110:G117"/>
    <mergeCell ref="H110:AJ117"/>
    <mergeCell ref="D102:L102"/>
    <mergeCell ref="M102:P102"/>
    <mergeCell ref="Q102:T103"/>
    <mergeCell ref="U102:X103"/>
    <mergeCell ref="Y102:AB103"/>
    <mergeCell ref="AC102:AF103"/>
    <mergeCell ref="E101:P101"/>
    <mergeCell ref="Q101:T101"/>
    <mergeCell ref="U101:X101"/>
    <mergeCell ref="Y101:AB101"/>
    <mergeCell ref="AC101:AF101"/>
    <mergeCell ref="AG101:AJ101"/>
    <mergeCell ref="AG99:AJ99"/>
    <mergeCell ref="E100:P100"/>
    <mergeCell ref="Q100:T100"/>
    <mergeCell ref="U100:X100"/>
    <mergeCell ref="Y100:AB100"/>
    <mergeCell ref="AC100:AF100"/>
    <mergeCell ref="AG100:AJ100"/>
    <mergeCell ref="D99:L99"/>
    <mergeCell ref="M99:P99"/>
    <mergeCell ref="Q99:T99"/>
    <mergeCell ref="U99:X99"/>
    <mergeCell ref="Y99:AB99"/>
    <mergeCell ref="AC99:AF99"/>
    <mergeCell ref="AC95:AJ95"/>
    <mergeCell ref="D96:L98"/>
    <mergeCell ref="Q96:AJ96"/>
    <mergeCell ref="M97:P98"/>
    <mergeCell ref="Q97:T98"/>
    <mergeCell ref="U97:X98"/>
    <mergeCell ref="Y97:AB98"/>
    <mergeCell ref="AC97:AF98"/>
    <mergeCell ref="AG97:AJ98"/>
    <mergeCell ref="D92:P92"/>
    <mergeCell ref="Q92:T92"/>
    <mergeCell ref="U92:X92"/>
    <mergeCell ref="Y92:AB92"/>
    <mergeCell ref="AC92:AF92"/>
    <mergeCell ref="AG92:AJ92"/>
    <mergeCell ref="E91:P91"/>
    <mergeCell ref="Q91:T91"/>
    <mergeCell ref="U91:X91"/>
    <mergeCell ref="Y91:AB91"/>
    <mergeCell ref="AC91:AF91"/>
    <mergeCell ref="AG91:AJ91"/>
    <mergeCell ref="AC86:AF86"/>
    <mergeCell ref="AG86:AJ86"/>
    <mergeCell ref="E87:P87"/>
    <mergeCell ref="Q87:T87"/>
    <mergeCell ref="U87:X87"/>
    <mergeCell ref="Y87:AB87"/>
    <mergeCell ref="AC87:AF87"/>
    <mergeCell ref="AG87:AJ87"/>
    <mergeCell ref="E90:P90"/>
    <mergeCell ref="Q90:T90"/>
    <mergeCell ref="U90:X90"/>
    <mergeCell ref="Y90:AB90"/>
    <mergeCell ref="AC90:AF90"/>
    <mergeCell ref="AG90:AJ90"/>
    <mergeCell ref="E89:P89"/>
    <mergeCell ref="Q89:T89"/>
    <mergeCell ref="U89:X89"/>
    <mergeCell ref="Y89:AB89"/>
    <mergeCell ref="AC89:AF89"/>
    <mergeCell ref="AG89:AJ89"/>
    <mergeCell ref="AG83:AJ84"/>
    <mergeCell ref="D85:D91"/>
    <mergeCell ref="E85:P85"/>
    <mergeCell ref="Q85:T85"/>
    <mergeCell ref="U85:X85"/>
    <mergeCell ref="Y85:AB85"/>
    <mergeCell ref="AC85:AF85"/>
    <mergeCell ref="AG85:AJ85"/>
    <mergeCell ref="E86:P86"/>
    <mergeCell ref="Q86:T86"/>
    <mergeCell ref="D83:D84"/>
    <mergeCell ref="E83:P84"/>
    <mergeCell ref="Q83:T84"/>
    <mergeCell ref="U83:X84"/>
    <mergeCell ref="Y83:AB84"/>
    <mergeCell ref="AC83:AF84"/>
    <mergeCell ref="E88:P88"/>
    <mergeCell ref="Q88:T88"/>
    <mergeCell ref="U88:X88"/>
    <mergeCell ref="Y88:AB88"/>
    <mergeCell ref="AC88:AF88"/>
    <mergeCell ref="AG88:AJ88"/>
    <mergeCell ref="U86:X86"/>
    <mergeCell ref="Y86:AB86"/>
    <mergeCell ref="AG81:AJ81"/>
    <mergeCell ref="E82:P82"/>
    <mergeCell ref="Q82:T82"/>
    <mergeCell ref="U82:X82"/>
    <mergeCell ref="Y82:AB82"/>
    <mergeCell ref="AC82:AF82"/>
    <mergeCell ref="AG82:AJ82"/>
    <mergeCell ref="D81:L81"/>
    <mergeCell ref="M81:P81"/>
    <mergeCell ref="Q81:T81"/>
    <mergeCell ref="U81:X81"/>
    <mergeCell ref="Y81:AB81"/>
    <mergeCell ref="AC81:AF81"/>
    <mergeCell ref="AC76:AJ77"/>
    <mergeCell ref="D78:L80"/>
    <mergeCell ref="Q78:AJ78"/>
    <mergeCell ref="M79:P80"/>
    <mergeCell ref="Q79:T80"/>
    <mergeCell ref="U79:X80"/>
    <mergeCell ref="Y79:AB80"/>
    <mergeCell ref="AC79:AF80"/>
    <mergeCell ref="AG79:AJ80"/>
    <mergeCell ref="D74:P74"/>
    <mergeCell ref="Q74:T74"/>
    <mergeCell ref="U74:X74"/>
    <mergeCell ref="Y74:AB74"/>
    <mergeCell ref="AC74:AF74"/>
    <mergeCell ref="AG74:AJ74"/>
    <mergeCell ref="D73:P73"/>
    <mergeCell ref="Q73:T73"/>
    <mergeCell ref="U73:X73"/>
    <mergeCell ref="Y73:AB73"/>
    <mergeCell ref="AC73:AF73"/>
    <mergeCell ref="AG73:AJ73"/>
    <mergeCell ref="C63:AJ63"/>
    <mergeCell ref="Y65:AB65"/>
    <mergeCell ref="AC65:AJ65"/>
    <mergeCell ref="Q71:AJ71"/>
    <mergeCell ref="Q72:T72"/>
    <mergeCell ref="U72:X72"/>
    <mergeCell ref="Y72:AB72"/>
    <mergeCell ref="AC72:AF72"/>
    <mergeCell ref="AG72:AJ72"/>
    <mergeCell ref="C61:E61"/>
    <mergeCell ref="F61:R61"/>
    <mergeCell ref="S61:AJ61"/>
    <mergeCell ref="C62:E62"/>
    <mergeCell ref="F62:R62"/>
    <mergeCell ref="S62:AJ62"/>
    <mergeCell ref="C59:E59"/>
    <mergeCell ref="F59:R59"/>
    <mergeCell ref="S59:AJ59"/>
    <mergeCell ref="C60:E60"/>
    <mergeCell ref="F60:R60"/>
    <mergeCell ref="S60:AJ60"/>
    <mergeCell ref="C57:E57"/>
    <mergeCell ref="F57:R57"/>
    <mergeCell ref="S57:AJ57"/>
    <mergeCell ref="C58:E58"/>
    <mergeCell ref="F58:R58"/>
    <mergeCell ref="S58:AJ58"/>
    <mergeCell ref="C55:E55"/>
    <mergeCell ref="F55:R55"/>
    <mergeCell ref="S55:AJ55"/>
    <mergeCell ref="C56:E56"/>
    <mergeCell ref="F56:R56"/>
    <mergeCell ref="S56:AJ56"/>
    <mergeCell ref="C53:E53"/>
    <mergeCell ref="F53:R53"/>
    <mergeCell ref="S53:AJ53"/>
    <mergeCell ref="C54:E54"/>
    <mergeCell ref="F54:R54"/>
    <mergeCell ref="S54:AJ54"/>
    <mergeCell ref="C51:E51"/>
    <mergeCell ref="F51:R51"/>
    <mergeCell ref="S51:AJ51"/>
    <mergeCell ref="C52:E52"/>
    <mergeCell ref="F52:R52"/>
    <mergeCell ref="S52:AJ52"/>
    <mergeCell ref="C49:E49"/>
    <mergeCell ref="F49:R49"/>
    <mergeCell ref="S49:AJ49"/>
    <mergeCell ref="C50:E50"/>
    <mergeCell ref="F50:R50"/>
    <mergeCell ref="S50:AJ50"/>
    <mergeCell ref="C47:E47"/>
    <mergeCell ref="F47:R47"/>
    <mergeCell ref="S47:AJ47"/>
    <mergeCell ref="C48:E48"/>
    <mergeCell ref="F48:R48"/>
    <mergeCell ref="S48:AJ48"/>
    <mergeCell ref="C45:E45"/>
    <mergeCell ref="F45:R45"/>
    <mergeCell ref="S45:AJ45"/>
    <mergeCell ref="C46:E46"/>
    <mergeCell ref="F46:R46"/>
    <mergeCell ref="S46:AJ46"/>
    <mergeCell ref="C43:E43"/>
    <mergeCell ref="F43:R43"/>
    <mergeCell ref="S43:AJ43"/>
    <mergeCell ref="C44:E44"/>
    <mergeCell ref="F44:R44"/>
    <mergeCell ref="S44:AJ44"/>
    <mergeCell ref="C41:E41"/>
    <mergeCell ref="F41:R41"/>
    <mergeCell ref="S41:AJ41"/>
    <mergeCell ref="C42:E42"/>
    <mergeCell ref="F42:R42"/>
    <mergeCell ref="S42:AJ42"/>
    <mergeCell ref="C39:E39"/>
    <mergeCell ref="F39:R39"/>
    <mergeCell ref="S39:AJ39"/>
    <mergeCell ref="AL39:AM40"/>
    <mergeCell ref="C40:E40"/>
    <mergeCell ref="F40:R40"/>
    <mergeCell ref="S40:AJ40"/>
    <mergeCell ref="E32:N32"/>
    <mergeCell ref="O32:AJ32"/>
    <mergeCell ref="C37:E37"/>
    <mergeCell ref="F37:R37"/>
    <mergeCell ref="S37:AJ37"/>
    <mergeCell ref="C38:E38"/>
    <mergeCell ref="F38:R38"/>
    <mergeCell ref="S38:AJ38"/>
    <mergeCell ref="D30:D32"/>
    <mergeCell ref="E30:N31"/>
    <mergeCell ref="O30:R30"/>
    <mergeCell ref="S30:V30"/>
    <mergeCell ref="W30:Y30"/>
    <mergeCell ref="Z30:AC30"/>
    <mergeCell ref="AD30:AG30"/>
    <mergeCell ref="AH30:AJ30"/>
    <mergeCell ref="O31:AJ31"/>
    <mergeCell ref="D28:S28"/>
    <mergeCell ref="D29:N29"/>
    <mergeCell ref="O29:R29"/>
    <mergeCell ref="S29:V29"/>
    <mergeCell ref="W29:Z29"/>
    <mergeCell ref="AA29:AD29"/>
    <mergeCell ref="AD24:AG24"/>
    <mergeCell ref="AH24:AJ24"/>
    <mergeCell ref="AL24:AW25"/>
    <mergeCell ref="O25:AJ25"/>
    <mergeCell ref="E26:N26"/>
    <mergeCell ref="O26:AJ26"/>
    <mergeCell ref="D24:D26"/>
    <mergeCell ref="E24:N25"/>
    <mergeCell ref="O24:R24"/>
    <mergeCell ref="S24:V24"/>
    <mergeCell ref="W24:Y24"/>
    <mergeCell ref="Z24:AC24"/>
    <mergeCell ref="AE29:AH29"/>
    <mergeCell ref="D23:N23"/>
    <mergeCell ref="O23:R23"/>
    <mergeCell ref="S23:V23"/>
    <mergeCell ref="W23:Z23"/>
    <mergeCell ref="AA23:AD23"/>
    <mergeCell ref="AE23:AH23"/>
    <mergeCell ref="E17:N17"/>
    <mergeCell ref="O17:AJ17"/>
    <mergeCell ref="E18:N18"/>
    <mergeCell ref="O18:AJ18"/>
    <mergeCell ref="E19:N19"/>
    <mergeCell ref="O19:AJ19"/>
    <mergeCell ref="E16:N16"/>
    <mergeCell ref="O16:AJ16"/>
    <mergeCell ref="E9:I9"/>
    <mergeCell ref="J9:AJ10"/>
    <mergeCell ref="E10:I10"/>
    <mergeCell ref="E13:N13"/>
    <mergeCell ref="O13:AB13"/>
    <mergeCell ref="AC13:AF13"/>
    <mergeCell ref="AG13:AJ13"/>
    <mergeCell ref="E4:G4"/>
    <mergeCell ref="S4:U4"/>
    <mergeCell ref="V4:Y4"/>
    <mergeCell ref="Z4:AB4"/>
    <mergeCell ref="AC4:AJ4"/>
    <mergeCell ref="C6:AH6"/>
    <mergeCell ref="E14:N15"/>
    <mergeCell ref="O14:R14"/>
    <mergeCell ref="S14:AJ14"/>
    <mergeCell ref="O15:R15"/>
    <mergeCell ref="S15:AJ15"/>
  </mergeCells>
  <phoneticPr fontId="2"/>
  <conditionalFormatting sqref="B35:AK62 B63:C63 AK63 B64:AK64">
    <cfRule type="expression" dxfId="204" priority="6">
      <formula>$E$10="Bテナント等"</formula>
    </cfRule>
  </conditionalFormatting>
  <conditionalFormatting sqref="C109">
    <cfRule type="expression" dxfId="203" priority="5">
      <formula>$E$10="B"</formula>
    </cfRule>
  </conditionalFormatting>
  <conditionalFormatting sqref="O16:AJ16">
    <cfRule type="expression" dxfId="202" priority="7" stopIfTrue="1">
      <formula>$E$10="A"</formula>
    </cfRule>
  </conditionalFormatting>
  <conditionalFormatting sqref="Q74:AJ74">
    <cfRule type="expression" dxfId="201" priority="1">
      <formula>$E$10="A"</formula>
    </cfRule>
  </conditionalFormatting>
  <conditionalFormatting sqref="AG13:AJ13">
    <cfRule type="expression" dxfId="200" priority="8" stopIfTrue="1">
      <formula>$E$10="Bテナント等"</formula>
    </cfRule>
    <cfRule type="expression" dxfId="199" priority="9" stopIfTrue="1">
      <formula>"$E$10=""Bテナント等"""</formula>
    </cfRule>
  </conditionalFormatting>
  <conditionalFormatting sqref="AK151">
    <cfRule type="expression" dxfId="198" priority="4">
      <formula>$E$10="Bテナント等"</formula>
    </cfRule>
  </conditionalFormatting>
  <conditionalFormatting sqref="AK178">
    <cfRule type="expression" dxfId="197" priority="3">
      <formula>$E$10="Bテナント等"</formula>
    </cfRule>
  </conditionalFormatting>
  <conditionalFormatting sqref="AK237">
    <cfRule type="expression" dxfId="196" priority="2">
      <formula>$E$10="Bテナント等"</formula>
    </cfRule>
  </conditionalFormatting>
  <dataValidations count="18">
    <dataValidation type="custom" imeMode="disabled" allowBlank="1" showInputMessage="1" showErrorMessage="1" sqref="AH162:AJ176" xr:uid="{0000D358-97DD-4585-88AC-D4E20D6C4EBE}">
      <formula1>OR(AH162="",ISNUMBER(AH162))</formula1>
    </dataValidation>
    <dataValidation type="custom" allowBlank="1" showInputMessage="1" showErrorMessage="1" sqref="Q81:AJ81" xr:uid="{1B98434B-6A9B-43BF-AA82-DD3A5D437865}">
      <formula1>OR(Q81="",AND(ISNUMBER(Q81),INT(Q81)=Q81))</formula1>
    </dataValidation>
    <dataValidation type="whole" operator="greaterThanOrEqual" allowBlank="1" showInputMessage="1" showErrorMessage="1" sqref="Q73:AJ74" xr:uid="{0903CAE6-BC53-4C4E-922C-8C0ACBD57660}">
      <formula1>0</formula1>
    </dataValidation>
    <dataValidation type="list" allowBlank="1" showInputMessage="1" showErrorMessage="1" sqref="G105:H105" xr:uid="{1A1B8893-23A9-46F3-ABED-7D90FA344027}">
      <formula1>#REF!</formula1>
    </dataValidation>
    <dataValidation type="custom" imeMode="disabled" operator="greaterThanOrEqual" allowBlank="1" showInputMessage="1" showErrorMessage="1" sqref="Q102:AJ104" xr:uid="{BB1A1A13-4CAD-41C8-B81B-25A00264061E}">
      <formula1>OR(Q102="",ISNUMBER(Q102))</formula1>
    </dataValidation>
    <dataValidation type="list" imeMode="disabled" allowBlank="1" showInputMessage="1" showErrorMessage="1" sqref="E10:I10" xr:uid="{FBA339ED-0E31-4BDB-82F3-1E44F9B2665E}">
      <formula1>pldn9</formula1>
    </dataValidation>
    <dataValidation imeMode="disabled" allowBlank="1" showInputMessage="1" showErrorMessage="1" sqref="AC100:AC101 U100:U101 Y100:Y101 Q82:Q83 AG82:AG83 U82:U83 Y82:Y83 AE105:AI105 Q105:AC105 AG100:AG101 AC82:AC83 Q100:Q101" xr:uid="{ACA59BFB-2C62-47BC-AB2D-884766DC1056}"/>
    <dataValidation type="list" imeMode="disabled" allowBlank="1" showInputMessage="1" showErrorMessage="1" sqref="O17:AJ17" xr:uid="{09D6A49B-DC21-496F-B779-1CEDA7AA1AAE}">
      <formula1>pldn4</formula1>
    </dataValidation>
    <dataValidation type="list" imeMode="disabled" allowBlank="1" showInputMessage="1" showErrorMessage="1" sqref="AA29:AD29 O29:R29" xr:uid="{729AA00B-7F96-4085-AE18-D38BFE95CF89}">
      <formula1>pldn12</formula1>
    </dataValidation>
    <dataValidation type="list" imeMode="disabled" allowBlank="1" showInputMessage="1" showErrorMessage="1" sqref="AA23:AD23 O23:R23" xr:uid="{EF0D9BF0-774B-46F1-8F77-551DAC36D0DE}">
      <formula1>pldn11</formula1>
    </dataValidation>
    <dataValidation type="whole" imeMode="disabled" allowBlank="1" showInputMessage="1" showErrorMessage="1" sqref="AC4:AJ4" xr:uid="{D5EA861B-7434-4C87-9C36-6D34F41AB132}">
      <formula1>1</formula1>
      <formula2>999999</formula2>
    </dataValidation>
    <dataValidation type="whole" imeMode="disabled" operator="greaterThanOrEqual" allowBlank="1" showInputMessage="1" showErrorMessage="1" sqref="AG13:AJ13 S30:V30" xr:uid="{8C2C685E-9DF9-474B-89F2-207B3631D424}">
      <formula1>1</formula1>
    </dataValidation>
    <dataValidation imeMode="on" allowBlank="1" showInputMessage="1" showErrorMessage="1" sqref="O16:AJ16 O19:AJ19 O25:AJ26 O31:AJ32 AJ110:AJ150 D103:L104 C186:AJ235 R162:AC162 H110:AI151 F39:AJ62" xr:uid="{D65FA9C5-5830-4F6E-B95E-9212CC301015}"/>
    <dataValidation type="whole" imeMode="disabled" operator="greaterThanOrEqual" allowBlank="1" showInputMessage="1" showErrorMessage="1" error="半角数字で入力してください。" sqref="S24:V24" xr:uid="{FCAC28C7-9EB4-4FC2-87D5-180CFAA31903}">
      <formula1>1</formula1>
    </dataValidation>
    <dataValidation type="decimal" imeMode="disabled" operator="greaterThanOrEqual" allowBlank="1" showInputMessage="1" showErrorMessage="1" error="半角数字で少数点以下第4位まで有効です。" sqref="AD24:AG24 AD30:AG30" xr:uid="{4D3882FA-B1CF-4E23-B05C-8EDCE1841E10}">
      <formula1>0.0001</formula1>
    </dataValidation>
    <dataValidation type="whole" imeMode="disabled" operator="greaterThanOrEqual" allowBlank="1" showInputMessage="1" showErrorMessage="1" sqref="Q85:AJ91" xr:uid="{E695D5DD-83E6-41A4-85E9-6A63ECBA6EEC}">
      <formula1>0</formula1>
    </dataValidation>
    <dataValidation type="list" imeMode="disabled" allowBlank="1" showInputMessage="1" showErrorMessage="1" sqref="L162:Q176" xr:uid="{41592B98-88DE-4AAC-A663-AD12E0F17DC7}">
      <formula1>pldn13</formula1>
    </dataValidation>
    <dataValidation type="list" imeMode="disabled" allowBlank="1" showInputMessage="1" showErrorMessage="1" sqref="AD162:AG176" xr:uid="{C2BBA83E-2C8A-42CB-9A04-35690CBB9D7A}">
      <formula1>pldn14</formula1>
    </dataValidation>
  </dataValidations>
  <printOptions horizontalCentered="1"/>
  <pageMargins left="0.78740157480314965" right="0.59055118110236227" top="0.78740157480314965" bottom="0.59055118110236227" header="0.31496062992125984" footer="0.31496062992125984"/>
  <pageSetup paperSize="9" scale="90" fitToHeight="0" orientation="portrait" r:id="rId1"/>
  <rowBreaks count="5" manualBreakCount="5">
    <brk id="34" max="16383" man="1"/>
    <brk id="64" max="16383" man="1"/>
    <brk id="105" min="1" max="36" man="1"/>
    <brk id="151" min="1" max="36" man="1"/>
    <brk id="178"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55</vt:i4>
      </vt:variant>
    </vt:vector>
  </HeadingPairs>
  <TitlesOfParts>
    <vt:vector size="90" baseType="lpstr">
      <vt:lpstr>様式１号</vt:lpstr>
      <vt:lpstr>様式３号</vt:lpstr>
      <vt:lpstr>事業者</vt:lpstr>
      <vt:lpstr>ABテナ1</vt:lpstr>
      <vt:lpstr>ABテナ2</vt:lpstr>
      <vt:lpstr>ABテナ3</vt:lpstr>
      <vt:lpstr>ABテナ4</vt:lpstr>
      <vt:lpstr>ABテナ5</vt:lpstr>
      <vt:lpstr>ABテナ6</vt:lpstr>
      <vt:lpstr>ABテナ7</vt:lpstr>
      <vt:lpstr>ABテナ8</vt:lpstr>
      <vt:lpstr>ABテナ9</vt:lpstr>
      <vt:lpstr>ABテナ10</vt:lpstr>
      <vt:lpstr>BC1</vt:lpstr>
      <vt:lpstr>BC2</vt:lpstr>
      <vt:lpstr>BC3</vt:lpstr>
      <vt:lpstr>BC4</vt:lpstr>
      <vt:lpstr>BC5</vt:lpstr>
      <vt:lpstr>BC6</vt:lpstr>
      <vt:lpstr>BC7</vt:lpstr>
      <vt:lpstr>BC8</vt:lpstr>
      <vt:lpstr>BC9</vt:lpstr>
      <vt:lpstr>BC10</vt:lpstr>
      <vt:lpstr>BC11</vt:lpstr>
      <vt:lpstr>BC12</vt:lpstr>
      <vt:lpstr>BC13</vt:lpstr>
      <vt:lpstr>BC14</vt:lpstr>
      <vt:lpstr>BC15</vt:lpstr>
      <vt:lpstr>BC16</vt:lpstr>
      <vt:lpstr>BC17</vt:lpstr>
      <vt:lpstr>BC18</vt:lpstr>
      <vt:lpstr>BC19</vt:lpstr>
      <vt:lpstr>BC20</vt:lpstr>
      <vt:lpstr>Tbl</vt:lpstr>
      <vt:lpstr>結果整理</vt:lpstr>
      <vt:lpstr>pldn1</vt:lpstr>
      <vt:lpstr>pldn10</vt:lpstr>
      <vt:lpstr>pldn11</vt:lpstr>
      <vt:lpstr>pldn12</vt:lpstr>
      <vt:lpstr>pldn13</vt:lpstr>
      <vt:lpstr>pldn14</vt:lpstr>
      <vt:lpstr>pldn15</vt:lpstr>
      <vt:lpstr>pldn16</vt:lpstr>
      <vt:lpstr>pldn17</vt:lpstr>
      <vt:lpstr>pldn18</vt:lpstr>
      <vt:lpstr>pldn19</vt:lpstr>
      <vt:lpstr>pldn2</vt:lpstr>
      <vt:lpstr>pldn20</vt:lpstr>
      <vt:lpstr>pldn22</vt:lpstr>
      <vt:lpstr>pldn23</vt:lpstr>
      <vt:lpstr>pldn3</vt:lpstr>
      <vt:lpstr>pldn4</vt:lpstr>
      <vt:lpstr>pldn5</vt:lpstr>
      <vt:lpstr>pldn6</vt:lpstr>
      <vt:lpstr>pldn7</vt:lpstr>
      <vt:lpstr>pldn8</vt:lpstr>
      <vt:lpstr>pldn9</vt:lpstr>
      <vt:lpstr>ABテナ1!Print_Area</vt:lpstr>
      <vt:lpstr>ABテナ10!Print_Area</vt:lpstr>
      <vt:lpstr>ABテナ2!Print_Area</vt:lpstr>
      <vt:lpstr>ABテナ3!Print_Area</vt:lpstr>
      <vt:lpstr>ABテナ4!Print_Area</vt:lpstr>
      <vt:lpstr>ABテナ5!Print_Area</vt:lpstr>
      <vt:lpstr>ABテナ6!Print_Area</vt:lpstr>
      <vt:lpstr>ABテナ7!Print_Area</vt:lpstr>
      <vt:lpstr>ABテナ8!Print_Area</vt:lpstr>
      <vt:lpstr>ABテナ9!Print_Area</vt:lpstr>
      <vt:lpstr>'BC1'!Print_Area</vt:lpstr>
      <vt:lpstr>'BC10'!Print_Area</vt:lpstr>
      <vt:lpstr>'BC11'!Print_Area</vt:lpstr>
      <vt:lpstr>'BC12'!Print_Area</vt:lpstr>
      <vt:lpstr>'BC13'!Print_Area</vt:lpstr>
      <vt:lpstr>'BC14'!Print_Area</vt:lpstr>
      <vt:lpstr>'BC15'!Print_Area</vt:lpstr>
      <vt:lpstr>'BC16'!Print_Area</vt:lpstr>
      <vt:lpstr>'BC17'!Print_Area</vt:lpstr>
      <vt:lpstr>'BC18'!Print_Area</vt:lpstr>
      <vt:lpstr>'BC19'!Print_Area</vt:lpstr>
      <vt:lpstr>'BC2'!Print_Area</vt:lpstr>
      <vt:lpstr>'BC20'!Print_Area</vt:lpstr>
      <vt:lpstr>'BC3'!Print_Area</vt:lpstr>
      <vt:lpstr>'BC4'!Print_Area</vt:lpstr>
      <vt:lpstr>'BC5'!Print_Area</vt:lpstr>
      <vt:lpstr>'BC6'!Print_Area</vt:lpstr>
      <vt:lpstr>'BC7'!Print_Area</vt:lpstr>
      <vt:lpstr>'BC8'!Print_Area</vt:lpstr>
      <vt:lpstr>'BC9'!Print_Area</vt:lpstr>
      <vt:lpstr>事業者!Print_Area</vt:lpstr>
      <vt:lpstr>様式１号!Print_Area</vt:lpstr>
      <vt:lpstr>様式３号!Print_Area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丸川純</cp:lastModifiedBy>
  <cp:lastPrinted>2026-01-26T01:32:54Z</cp:lastPrinted>
  <dcterms:created xsi:type="dcterms:W3CDTF">2021-03-02T06:04:08Z</dcterms:created>
  <dcterms:modified xsi:type="dcterms:W3CDTF">2026-03-11T05:28:13Z</dcterms:modified>
  <cp:category/>
</cp:coreProperties>
</file>